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fs\こども青少年局\03保育・教育給付課\100_給付事務\500_処遇改善\2025(R7)度\120_事務改善に向けた取組\040_R7計画誓約書様式・テキスト検討\000_積算表\20260126\20_セル固定あり・PWあり（HP掲載用）\"/>
    </mc:Choice>
  </mc:AlternateContent>
  <xr:revisionPtr revIDLastSave="0" documentId="13_ncr:1_{1A5BCFE9-BFD0-4A8A-83EC-C08B097B2FBA}" xr6:coauthVersionLast="47" xr6:coauthVersionMax="47" xr10:uidLastSave="{00000000-0000-0000-0000-000000000000}"/>
  <workbookProtection workbookAlgorithmName="SHA-512" workbookHashValue="snfE7c8dqG0jWjjNZLiOOdSQuicg4N8KmsZzEpMeTAQtpt06pqwdjb3AVKf/ChMJXLxNIFuspwbTLm65afoNSw==" workbookSaltValue="s+EZhxXYzRh844h17u4JCQ==" workbookSpinCount="100000" lockStructure="1"/>
  <bookViews>
    <workbookView xWindow="-120" yWindow="-120" windowWidth="20730" windowHeight="11040" tabRatio="787" xr2:uid="{00000000-000D-0000-FFFF-FFFF00000000}"/>
  </bookViews>
  <sheets>
    <sheet name="積算表" sheetId="2" r:id="rId1"/>
    <sheet name="設定値" sheetId="12" state="hidden" r:id="rId2"/>
    <sheet name="加算区分" sheetId="3" state="hidden" r:id="rId3"/>
    <sheet name="保育単価表（Ｂ型）" sheetId="10" state="hidden" r:id="rId4"/>
    <sheet name="保育単価表（Ｂ型）②" sheetId="11" state="hidden" r:id="rId5"/>
    <sheet name="審査用" sheetId="13" state="hidden" r:id="rId6"/>
  </sheets>
  <externalReferences>
    <externalReference r:id="rId7"/>
    <externalReference r:id="rId8"/>
    <externalReference r:id="rId9"/>
  </externalReferences>
  <definedNames>
    <definedName name="_Fill" localSheetId="2" hidden="1">#REF!</definedName>
    <definedName name="_Fill" hidden="1">#REF!</definedName>
    <definedName name="_xlnm._FilterDatabase" localSheetId="3" hidden="1">'保育単価表（Ｂ型）'!$B$5:$WZY$23</definedName>
    <definedName name="_Key1" localSheetId="2" hidden="1">#REF!</definedName>
    <definedName name="_Key1" hidden="1">#REF!</definedName>
    <definedName name="_Order1" hidden="1">255</definedName>
    <definedName name="_Sort" localSheetId="2" hidden="1">#REF!</definedName>
    <definedName name="_Sort" hidden="1">#REF!</definedName>
    <definedName name="_xlnm.Print_Area" localSheetId="0">積算表!$A$1:$AJ$56</definedName>
    <definedName name="_xlnm.Print_Area" localSheetId="3">'保育単価表（Ｂ型）'!$B$1:$DS$23</definedName>
    <definedName name="_xlnm.Print_Area" localSheetId="4">'保育単価表（Ｂ型）②'!$A$1:$AH$30</definedName>
    <definedName name="_xlnm.Print_Titles" localSheetId="3">'保育単価表（Ｂ型）'!$B:$E,'保育単価表（Ｂ型）'!$1:$7</definedName>
    <definedName name="栄養管理加算">設定値!$D$57:$D$59</definedName>
    <definedName name="加算率C" localSheetId="5">[1]設定値!$P$8:$X$91</definedName>
    <definedName name="加算率C">設定値!$L$8:$S$11</definedName>
    <definedName name="休日人数">[1]設定値!$C$52:$D$65</definedName>
    <definedName name="休日保育" localSheetId="5">[1]設定値!$D$52:$F$65</definedName>
    <definedName name="休日保育">設定値!$H$16:$J$29</definedName>
    <definedName name="市休日保育" localSheetId="5">[2]単価休日!$C$6:$G$20</definedName>
    <definedName name="市休日保育">[1]単価休日!$C$6:$G$20</definedName>
    <definedName name="実施月数" localSheetId="5">[2]設定値!$C$36:$C$47</definedName>
    <definedName name="実施月数">設定値!$G$14:$G$25</definedName>
    <definedName name="処遇1">[3]処遇1!$A$1:$AK$1256</definedName>
    <definedName name="処遇2">[3]処遇2!$A$1:$AC$1253</definedName>
    <definedName name="処遇3">[3]処遇3!$A$1:$U$1253</definedName>
    <definedName name="単価">[3]単価表!$B$2:$F$11</definedName>
    <definedName name="単価表" localSheetId="5">[2]保育単価表!$A$8:$DT$91</definedName>
    <definedName name="単価表">'保育単価表（Ｂ型）'!$A$7:$DS$23</definedName>
    <definedName name="定員" localSheetId="5">[2]設定値!$C$13:$D$33</definedName>
    <definedName name="定員">設定値!$C$14:$D$31</definedName>
    <definedName name="土日閉所" localSheetId="5">[2]設定値!$I$49:$I$53</definedName>
    <definedName name="土日閉所">設定値!$D$50:$D$54</definedName>
    <definedName name="平均勤続年数" localSheetId="5">[2]加算区分!$B$3:$F$14</definedName>
    <definedName name="平均勤続年数">加算区分!$B$3:$F$14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2" i="13" l="1"/>
  <c r="B9" i="13"/>
  <c r="B6" i="13"/>
  <c r="BA13" i="12"/>
  <c r="AY13" i="12"/>
  <c r="BA14" i="12"/>
  <c r="AY14" i="12"/>
  <c r="AA37" i="2"/>
  <c r="Y37" i="2"/>
  <c r="AM37" i="12"/>
  <c r="AM32" i="12" l="1"/>
  <c r="F58" i="12" l="1"/>
  <c r="E58" i="12"/>
  <c r="M46" i="2" s="1"/>
  <c r="M47" i="2" s="1"/>
  <c r="E59" i="12"/>
  <c r="N8" i="12"/>
  <c r="O8" i="12"/>
  <c r="P8" i="12"/>
  <c r="Q8" i="12"/>
  <c r="R8" i="12"/>
  <c r="R9" i="12" s="1"/>
  <c r="S8" i="12"/>
  <c r="S9" i="12" s="1"/>
  <c r="N9" i="12"/>
  <c r="O9" i="12"/>
  <c r="P9" i="12"/>
  <c r="Q9" i="12"/>
  <c r="N10" i="12"/>
  <c r="O10" i="12"/>
  <c r="P10" i="12"/>
  <c r="Q10" i="12"/>
  <c r="R10" i="12"/>
  <c r="R11" i="12" s="1"/>
  <c r="S10" i="12"/>
  <c r="S11" i="12" s="1"/>
  <c r="N11" i="12"/>
  <c r="O11" i="12"/>
  <c r="P11" i="12"/>
  <c r="Q11" i="12"/>
  <c r="M9" i="12"/>
  <c r="M10" i="12"/>
  <c r="M11" i="12"/>
  <c r="M8" i="12"/>
  <c r="AM21" i="12" l="1"/>
  <c r="AM22" i="12" l="1"/>
  <c r="S21" i="2" l="1"/>
  <c r="B11" i="13" s="1"/>
  <c r="M21" i="2"/>
  <c r="B10" i="13" s="1"/>
  <c r="AE16" i="2" l="1"/>
  <c r="F37" i="12" l="1"/>
  <c r="F39" i="12"/>
  <c r="F40" i="12"/>
  <c r="F38" i="12"/>
  <c r="F36" i="12"/>
  <c r="F14" i="3"/>
  <c r="F13" i="3"/>
  <c r="F12" i="3"/>
  <c r="F11" i="3"/>
  <c r="F10" i="3"/>
  <c r="F9" i="3"/>
  <c r="F8" i="3"/>
  <c r="F7" i="3"/>
  <c r="F6" i="3"/>
  <c r="F5" i="3"/>
  <c r="F4" i="3"/>
  <c r="F3" i="3"/>
  <c r="AI38" i="2" l="1"/>
  <c r="AA38" i="2"/>
  <c r="S38" i="2"/>
  <c r="AG38" i="2"/>
  <c r="Y38" i="2"/>
  <c r="Q38" i="2"/>
  <c r="AE38" i="2"/>
  <c r="W38" i="2"/>
  <c r="O38" i="2"/>
  <c r="AC38" i="2"/>
  <c r="U38" i="2"/>
  <c r="M38" i="2"/>
  <c r="M40" i="2"/>
  <c r="M41" i="2" s="1"/>
  <c r="AE40" i="2"/>
  <c r="AE41" i="2" s="1"/>
  <c r="W40" i="2"/>
  <c r="W41" i="2" s="1"/>
  <c r="U40" i="2"/>
  <c r="U41" i="2" s="1"/>
  <c r="S40" i="2"/>
  <c r="S41" i="2" s="1"/>
  <c r="AI40" i="2"/>
  <c r="AI41" i="2" s="1"/>
  <c r="AG40" i="2"/>
  <c r="AG41" i="2" s="1"/>
  <c r="AI36" i="2"/>
  <c r="BI13" i="12" s="1"/>
  <c r="AG36" i="2"/>
  <c r="BG13" i="12" s="1"/>
  <c r="AC40" i="2"/>
  <c r="AC41" i="2" s="1"/>
  <c r="Q40" i="2"/>
  <c r="Q41" i="2" s="1"/>
  <c r="AA40" i="2"/>
  <c r="AA41" i="2" s="1"/>
  <c r="Y40" i="2"/>
  <c r="Y41" i="2" s="1"/>
  <c r="O40" i="2"/>
  <c r="O41" i="2" s="1"/>
  <c r="W37" i="2"/>
  <c r="U37" i="2"/>
  <c r="AA36" i="2"/>
  <c r="AE34" i="2"/>
  <c r="AI34" i="2"/>
  <c r="AI35" i="2"/>
  <c r="AG35" i="2"/>
  <c r="AE35" i="2"/>
  <c r="AC35" i="2"/>
  <c r="AC34" i="2"/>
  <c r="AG34" i="2"/>
  <c r="Q35" i="2"/>
  <c r="O35" i="2"/>
  <c r="Q34" i="2"/>
  <c r="S36" i="2"/>
  <c r="AS13" i="12" s="1"/>
  <c r="Q36" i="2"/>
  <c r="AQ13" i="12" s="1"/>
  <c r="M35" i="2"/>
  <c r="M34" i="2"/>
  <c r="S34" i="2"/>
  <c r="O34" i="2"/>
  <c r="S35" i="2"/>
  <c r="Y36" i="2"/>
  <c r="U34" i="2"/>
  <c r="AA34" i="2"/>
  <c r="W34" i="2"/>
  <c r="AA35" i="2"/>
  <c r="Y35" i="2"/>
  <c r="W35" i="2"/>
  <c r="U35" i="2"/>
  <c r="Y34" i="2"/>
  <c r="AY35" i="12" l="1"/>
  <c r="BW35" i="12" s="1"/>
  <c r="Y45" i="2" s="1"/>
  <c r="AY34" i="12"/>
  <c r="BW34" i="12" s="1"/>
  <c r="Y44" i="2" s="1"/>
  <c r="AY29" i="12"/>
  <c r="BW29" i="12" s="1"/>
  <c r="Y42" i="2" s="1"/>
  <c r="AY30" i="12"/>
  <c r="BW30" i="12" s="1"/>
  <c r="Y43" i="2" s="1"/>
  <c r="AQ35" i="12"/>
  <c r="BO35" i="12" s="1"/>
  <c r="Q45" i="2" s="1"/>
  <c r="AQ34" i="12"/>
  <c r="BO34" i="12" s="1"/>
  <c r="Q44" i="2" s="1"/>
  <c r="AQ29" i="12"/>
  <c r="BO29" i="12" s="1"/>
  <c r="Q42" i="2" s="1"/>
  <c r="AQ30" i="12"/>
  <c r="BO30" i="12" s="1"/>
  <c r="Q43" i="2" s="1"/>
  <c r="BC30" i="12"/>
  <c r="CA30" i="12" s="1"/>
  <c r="AC43" i="2" s="1"/>
  <c r="BC35" i="12"/>
  <c r="CA35" i="12" s="1"/>
  <c r="AC45" i="2" s="1"/>
  <c r="BC34" i="12"/>
  <c r="CA34" i="12" s="1"/>
  <c r="AC44" i="2" s="1"/>
  <c r="BC29" i="12"/>
  <c r="CA29" i="12" s="1"/>
  <c r="AC42" i="2" s="1"/>
  <c r="AW34" i="12"/>
  <c r="BU34" i="12" s="1"/>
  <c r="W44" i="2" s="1"/>
  <c r="AW29" i="12"/>
  <c r="BU29" i="12" s="1"/>
  <c r="W42" i="2" s="1"/>
  <c r="AW30" i="12"/>
  <c r="BU30" i="12" s="1"/>
  <c r="W43" i="2" s="1"/>
  <c r="AW35" i="12"/>
  <c r="BU35" i="12" s="1"/>
  <c r="W45" i="2" s="1"/>
  <c r="BI35" i="12"/>
  <c r="BI29" i="12"/>
  <c r="CG29" i="12" s="1"/>
  <c r="AI42" i="2" s="1"/>
  <c r="BI34" i="12"/>
  <c r="CG34" i="12" s="1"/>
  <c r="AI44" i="2" s="1"/>
  <c r="BI30" i="12"/>
  <c r="CG30" i="12" s="1"/>
  <c r="AI43" i="2" s="1"/>
  <c r="BE34" i="12"/>
  <c r="CC34" i="12" s="1"/>
  <c r="AE44" i="2" s="1"/>
  <c r="BE29" i="12"/>
  <c r="CC29" i="12" s="1"/>
  <c r="AE42" i="2" s="1"/>
  <c r="BE30" i="12"/>
  <c r="CC30" i="12" s="1"/>
  <c r="AE43" i="2" s="1"/>
  <c r="BE35" i="12"/>
  <c r="CC35" i="12" s="1"/>
  <c r="AE45" i="2" s="1"/>
  <c r="AM29" i="12"/>
  <c r="BK29" i="12" s="1"/>
  <c r="M42" i="2" s="1"/>
  <c r="AM35" i="12"/>
  <c r="BK35" i="12" s="1"/>
  <c r="M45" i="2" s="1"/>
  <c r="AM34" i="12"/>
  <c r="BK34" i="12" s="1"/>
  <c r="M44" i="2" s="1"/>
  <c r="AM30" i="12"/>
  <c r="BK30" i="12" s="1"/>
  <c r="M43" i="2" s="1"/>
  <c r="BA30" i="12"/>
  <c r="BY30" i="12" s="1"/>
  <c r="AA43" i="2" s="1"/>
  <c r="BA35" i="12"/>
  <c r="BY35" i="12" s="1"/>
  <c r="AA45" i="2" s="1"/>
  <c r="BA34" i="12"/>
  <c r="BY34" i="12" s="1"/>
  <c r="AA44" i="2" s="1"/>
  <c r="BA29" i="12"/>
  <c r="BY29" i="12" s="1"/>
  <c r="AA42" i="2" s="1"/>
  <c r="AO34" i="12"/>
  <c r="BM34" i="12" s="1"/>
  <c r="O44" i="2" s="1"/>
  <c r="AO29" i="12"/>
  <c r="BM29" i="12" s="1"/>
  <c r="O42" i="2" s="1"/>
  <c r="AO30" i="12"/>
  <c r="BM30" i="12" s="1"/>
  <c r="O43" i="2" s="1"/>
  <c r="AO35" i="12"/>
  <c r="BM35" i="12" s="1"/>
  <c r="O45" i="2" s="1"/>
  <c r="AU30" i="12"/>
  <c r="BS30" i="12" s="1"/>
  <c r="U43" i="2" s="1"/>
  <c r="AU35" i="12"/>
  <c r="BS35" i="12" s="1"/>
  <c r="U45" i="2" s="1"/>
  <c r="AU34" i="12"/>
  <c r="BS34" i="12" s="1"/>
  <c r="U44" i="2" s="1"/>
  <c r="AU29" i="12"/>
  <c r="BS29" i="12" s="1"/>
  <c r="U42" i="2" s="1"/>
  <c r="AS30" i="12"/>
  <c r="BQ30" i="12" s="1"/>
  <c r="S43" i="2" s="1"/>
  <c r="AS35" i="12"/>
  <c r="BQ35" i="12" s="1"/>
  <c r="S45" i="2" s="1"/>
  <c r="AS34" i="12"/>
  <c r="BQ34" i="12" s="1"/>
  <c r="S44" i="2" s="1"/>
  <c r="AS29" i="12"/>
  <c r="BQ29" i="12" s="1"/>
  <c r="S42" i="2" s="1"/>
  <c r="BG35" i="12"/>
  <c r="CE35" i="12" s="1"/>
  <c r="AG45" i="2" s="1"/>
  <c r="BG30" i="12"/>
  <c r="CE30" i="12" s="1"/>
  <c r="AG43" i="2" s="1"/>
  <c r="BG34" i="12"/>
  <c r="CE34" i="12" s="1"/>
  <c r="AG44" i="2" s="1"/>
  <c r="BG29" i="12"/>
  <c r="CE29" i="12" s="1"/>
  <c r="AG42" i="2" s="1"/>
  <c r="CG35" i="12"/>
  <c r="AI45" i="2" s="1"/>
  <c r="AU14" i="12"/>
  <c r="AW14" i="12"/>
  <c r="BC11" i="12"/>
  <c r="AW11" i="12"/>
  <c r="AY11" i="12"/>
  <c r="AU11" i="12"/>
  <c r="BA11" i="12"/>
  <c r="BI11" i="12"/>
  <c r="BG11" i="12"/>
  <c r="BE11" i="12"/>
  <c r="AM11" i="12"/>
  <c r="AQ11" i="12"/>
  <c r="AS11" i="12"/>
  <c r="AO11" i="12"/>
  <c r="BI18" i="12"/>
  <c r="BA18" i="12"/>
  <c r="AS18" i="12"/>
  <c r="BI15" i="12"/>
  <c r="BA15" i="12"/>
  <c r="BC18" i="12"/>
  <c r="AU18" i="12"/>
  <c r="AU15" i="12"/>
  <c r="BG18" i="12"/>
  <c r="AY18" i="12"/>
  <c r="AQ18" i="12"/>
  <c r="BG15" i="12"/>
  <c r="AY15" i="12"/>
  <c r="AM18" i="12"/>
  <c r="BE18" i="12"/>
  <c r="AW18" i="12"/>
  <c r="AO18" i="12"/>
  <c r="BE15" i="12"/>
  <c r="AW15" i="12"/>
  <c r="BC15" i="12"/>
  <c r="BE36" i="12" l="1"/>
  <c r="BE19" i="12" s="1"/>
  <c r="BE31" i="12"/>
  <c r="BG31" i="12"/>
  <c r="BI36" i="12"/>
  <c r="BI19" i="12" s="1"/>
  <c r="BI31" i="12"/>
  <c r="BA31" i="12"/>
  <c r="AU31" i="12"/>
  <c r="AY36" i="12"/>
  <c r="AY19" i="12" s="1"/>
  <c r="AY31" i="12"/>
  <c r="AW31" i="12"/>
  <c r="BC31" i="12"/>
  <c r="BG36" i="12"/>
  <c r="BG19" i="12" s="1"/>
  <c r="AU36" i="12"/>
  <c r="AU19" i="12" s="1"/>
  <c r="BA36" i="12"/>
  <c r="BA19" i="12" s="1"/>
  <c r="AW36" i="12"/>
  <c r="AW19" i="12" s="1"/>
  <c r="BC36" i="12"/>
  <c r="BC19" i="12" s="1"/>
  <c r="BG16" i="12"/>
  <c r="AY16" i="12"/>
  <c r="AW16" i="12"/>
  <c r="BE16" i="12"/>
  <c r="BA16" i="12"/>
  <c r="BI16" i="12"/>
  <c r="AU16" i="12"/>
  <c r="BC16" i="12"/>
  <c r="AS15" i="12"/>
  <c r="AS16" i="12" s="1"/>
  <c r="AM15" i="12"/>
  <c r="AM31" i="12" s="1"/>
  <c r="AQ15" i="12"/>
  <c r="AQ16" i="12" s="1"/>
  <c r="AO15" i="12"/>
  <c r="AO16" i="12" s="1"/>
  <c r="O39" i="2"/>
  <c r="M39" i="2"/>
  <c r="M48" i="2" s="1"/>
  <c r="M49" i="2" s="1"/>
  <c r="S39" i="2"/>
  <c r="AG39" i="2"/>
  <c r="AI39" i="2"/>
  <c r="Q39" i="2"/>
  <c r="Y39" i="2"/>
  <c r="AE39" i="2"/>
  <c r="AA39" i="2"/>
  <c r="U39" i="2"/>
  <c r="W39" i="2"/>
  <c r="AC39" i="2"/>
  <c r="AM36" i="12" l="1"/>
  <c r="AM19" i="12" s="1"/>
  <c r="AO31" i="12"/>
  <c r="AQ31" i="12"/>
  <c r="AS31" i="12"/>
  <c r="AO36" i="12"/>
  <c r="AO19" i="12" s="1"/>
  <c r="AQ36" i="12"/>
  <c r="AQ19" i="12" s="1"/>
  <c r="AS36" i="12"/>
  <c r="AS19" i="12" s="1"/>
  <c r="BE17" i="12"/>
  <c r="BE20" i="12" s="1"/>
  <c r="BE23" i="12" s="1"/>
  <c r="BE24" i="12" s="1"/>
  <c r="BA17" i="12"/>
  <c r="BA20" i="12" s="1"/>
  <c r="BA23" i="12" s="1"/>
  <c r="BA24" i="12" s="1"/>
  <c r="AY17" i="12"/>
  <c r="AY20" i="12" s="1"/>
  <c r="AY23" i="12" s="1"/>
  <c r="AY24" i="12" s="1"/>
  <c r="BI17" i="12"/>
  <c r="BI20" i="12" s="1"/>
  <c r="BI23" i="12" s="1"/>
  <c r="BI24" i="12" s="1"/>
  <c r="AW17" i="12"/>
  <c r="AW20" i="12" s="1"/>
  <c r="AW23" i="12" s="1"/>
  <c r="AW24" i="12" s="1"/>
  <c r="AU17" i="12"/>
  <c r="AU20" i="12" s="1"/>
  <c r="AU23" i="12" s="1"/>
  <c r="AU24" i="12" s="1"/>
  <c r="AM17" i="12"/>
  <c r="BG17" i="12"/>
  <c r="BG20" i="12" s="1"/>
  <c r="BG23" i="12" s="1"/>
  <c r="BG24" i="12" s="1"/>
  <c r="BC17" i="12"/>
  <c r="BC20" i="12" s="1"/>
  <c r="BC23" i="12" s="1"/>
  <c r="BC24" i="12" s="1"/>
  <c r="AM16" i="12"/>
  <c r="O48" i="2"/>
  <c r="O49" i="2" s="1"/>
  <c r="W48" i="2"/>
  <c r="W49" i="2" s="1"/>
  <c r="S48" i="2"/>
  <c r="S49" i="2" s="1"/>
  <c r="AA48" i="2"/>
  <c r="AA49" i="2" s="1"/>
  <c r="Y48" i="2"/>
  <c r="Y49" i="2" s="1"/>
  <c r="U48" i="2"/>
  <c r="U49" i="2" s="1"/>
  <c r="AI48" i="2"/>
  <c r="AI49" i="2" s="1"/>
  <c r="AC48" i="2"/>
  <c r="AC49" i="2" s="1"/>
  <c r="AG48" i="2"/>
  <c r="AG49" i="2" s="1"/>
  <c r="AE48" i="2"/>
  <c r="AE49" i="2" s="1"/>
  <c r="Q48" i="2"/>
  <c r="Q49" i="2" s="1"/>
  <c r="AM20" i="12" l="1"/>
  <c r="AM23" i="12" s="1"/>
  <c r="AM24" i="12" s="1"/>
  <c r="AM25" i="12" s="1"/>
  <c r="M55" i="2" s="1"/>
  <c r="B23" i="13" s="1"/>
  <c r="M51" i="2"/>
  <c r="B20" i="13" s="1"/>
  <c r="M54" i="2"/>
  <c r="B22" i="13" s="1"/>
  <c r="AS17" i="12"/>
  <c r="AS20" i="12" s="1"/>
  <c r="AS23" i="12" s="1"/>
  <c r="AS24" i="12" s="1"/>
  <c r="AO17" i="12"/>
  <c r="AO20" i="12" s="1"/>
  <c r="AO23" i="12" s="1"/>
  <c r="AO24" i="12" s="1"/>
  <c r="AQ17" i="12"/>
  <c r="AQ20" i="12" s="1"/>
  <c r="AQ23" i="12" s="1"/>
  <c r="AQ24" i="12" s="1"/>
  <c r="M52" i="2" l="1"/>
  <c r="M50" i="2" l="1"/>
  <c r="B21" i="13"/>
  <c r="M26" i="2" l="1"/>
  <c r="B15" i="13" s="1"/>
  <c r="B19" i="13"/>
</calcChain>
</file>

<file path=xl/sharedStrings.xml><?xml version="1.0" encoding="utf-8"?>
<sst xmlns="http://schemas.openxmlformats.org/spreadsheetml/2006/main" count="751" uniqueCount="324">
  <si>
    <t>定員</t>
    <rPh sb="0" eb="2">
      <t>テイイン</t>
    </rPh>
    <phoneticPr fontId="5"/>
  </si>
  <si>
    <t>施設・事業種別</t>
    <rPh sb="0" eb="2">
      <t>シセツ</t>
    </rPh>
    <rPh sb="3" eb="5">
      <t>ジギョウ</t>
    </rPh>
    <rPh sb="5" eb="7">
      <t>シュベツ</t>
    </rPh>
    <phoneticPr fontId="7"/>
  </si>
  <si>
    <t>施設・事業所番号</t>
    <rPh sb="0" eb="2">
      <t>シセツ</t>
    </rPh>
    <rPh sb="3" eb="6">
      <t>ジギョウショ</t>
    </rPh>
    <rPh sb="6" eb="8">
      <t>バンゴウ</t>
    </rPh>
    <phoneticPr fontId="7"/>
  </si>
  <si>
    <t>４歳以上児</t>
    <rPh sb="1" eb="4">
      <t>サイイジョウ</t>
    </rPh>
    <rPh sb="4" eb="5">
      <t>ジ</t>
    </rPh>
    <phoneticPr fontId="7"/>
  </si>
  <si>
    <t>３歳児</t>
    <rPh sb="1" eb="3">
      <t>サイジ</t>
    </rPh>
    <phoneticPr fontId="7"/>
  </si>
  <si>
    <t>２歳児</t>
    <rPh sb="1" eb="2">
      <t>サイ</t>
    </rPh>
    <rPh sb="2" eb="3">
      <t>ジ</t>
    </rPh>
    <phoneticPr fontId="7"/>
  </si>
  <si>
    <t>１歳児</t>
    <rPh sb="1" eb="2">
      <t>サイ</t>
    </rPh>
    <rPh sb="2" eb="3">
      <t>ジ</t>
    </rPh>
    <phoneticPr fontId="7"/>
  </si>
  <si>
    <t>乳児</t>
    <rPh sb="0" eb="2">
      <t>ニュウジ</t>
    </rPh>
    <phoneticPr fontId="7"/>
  </si>
  <si>
    <t>利用定員</t>
    <rPh sb="0" eb="2">
      <t>リヨウ</t>
    </rPh>
    <rPh sb="2" eb="4">
      <t>テイイン</t>
    </rPh>
    <phoneticPr fontId="7"/>
  </si>
  <si>
    <t>定員区分</t>
    <rPh sb="0" eb="2">
      <t>テイイン</t>
    </rPh>
    <rPh sb="2" eb="4">
      <t>クブン</t>
    </rPh>
    <phoneticPr fontId="7"/>
  </si>
  <si>
    <t>実施月数
（通常12月）</t>
    <phoneticPr fontId="4"/>
  </si>
  <si>
    <t>基礎分</t>
    <rPh sb="0" eb="2">
      <t>キソ</t>
    </rPh>
    <rPh sb="2" eb="3">
      <t>ブン</t>
    </rPh>
    <phoneticPr fontId="4"/>
  </si>
  <si>
    <t>うちｷｬﾘｱﾊﾟｽ要件</t>
    <rPh sb="9" eb="11">
      <t>ヨウケン</t>
    </rPh>
    <phoneticPr fontId="7"/>
  </si>
  <si>
    <t>区分</t>
    <rPh sb="0" eb="2">
      <t>クブン</t>
    </rPh>
    <phoneticPr fontId="7"/>
  </si>
  <si>
    <t>適用
する
場合</t>
    <rPh sb="0" eb="2">
      <t>テキヨウ</t>
    </rPh>
    <rPh sb="6" eb="8">
      <t>バアイ</t>
    </rPh>
    <phoneticPr fontId="7"/>
  </si>
  <si>
    <t>年齢別単価</t>
    <rPh sb="0" eb="2">
      <t>ネンレイ</t>
    </rPh>
    <rPh sb="2" eb="3">
      <t>ベツ</t>
    </rPh>
    <rPh sb="3" eb="5">
      <t>タンカ</t>
    </rPh>
    <phoneticPr fontId="7"/>
  </si>
  <si>
    <t>標準時間</t>
    <rPh sb="0" eb="2">
      <t>ヒョウジュン</t>
    </rPh>
    <rPh sb="2" eb="4">
      <t>ジカン</t>
    </rPh>
    <phoneticPr fontId="7"/>
  </si>
  <si>
    <t>短時間</t>
    <rPh sb="0" eb="3">
      <t>タンジカン</t>
    </rPh>
    <phoneticPr fontId="7"/>
  </si>
  <si>
    <t>平均利用子ども数(人)</t>
    <rPh sb="9" eb="10">
      <t>ニン</t>
    </rPh>
    <phoneticPr fontId="4"/>
  </si>
  <si>
    <t>①</t>
    <phoneticPr fontId="4"/>
  </si>
  <si>
    <t>処遇改善等加算分単価(円)</t>
    <rPh sb="0" eb="2">
      <t>ショグウ</t>
    </rPh>
    <rPh sb="2" eb="4">
      <t>カイゼン</t>
    </rPh>
    <rPh sb="4" eb="5">
      <t>ナド</t>
    </rPh>
    <rPh sb="5" eb="7">
      <t>カサン</t>
    </rPh>
    <rPh sb="7" eb="8">
      <t>ブン</t>
    </rPh>
    <rPh sb="8" eb="10">
      <t>タンカ</t>
    </rPh>
    <rPh sb="11" eb="12">
      <t>エン</t>
    </rPh>
    <phoneticPr fontId="7"/>
  </si>
  <si>
    <t>基本加算②</t>
    <rPh sb="0" eb="2">
      <t>キホン</t>
    </rPh>
    <rPh sb="2" eb="4">
      <t>カサン</t>
    </rPh>
    <phoneticPr fontId="7"/>
  </si>
  <si>
    <t>夜間保育加算</t>
    <rPh sb="0" eb="2">
      <t>ヤカン</t>
    </rPh>
    <rPh sb="2" eb="4">
      <t>ホイク</t>
    </rPh>
    <rPh sb="4" eb="6">
      <t>カサン</t>
    </rPh>
    <phoneticPr fontId="7"/>
  </si>
  <si>
    <t>②合計</t>
    <rPh sb="1" eb="3">
      <t>ゴウケイ</t>
    </rPh>
    <phoneticPr fontId="4"/>
  </si>
  <si>
    <t>加減調整部分③</t>
    <rPh sb="0" eb="2">
      <t>カゲン</t>
    </rPh>
    <rPh sb="2" eb="4">
      <t>チョウセイ</t>
    </rPh>
    <rPh sb="4" eb="6">
      <t>ブブン</t>
    </rPh>
    <phoneticPr fontId="4"/>
  </si>
  <si>
    <t>合計額（年額）</t>
    <rPh sb="0" eb="2">
      <t>ゴウケイ</t>
    </rPh>
    <rPh sb="2" eb="3">
      <t>ガク</t>
    </rPh>
    <rPh sb="4" eb="6">
      <t>ネンガク</t>
    </rPh>
    <phoneticPr fontId="4"/>
  </si>
  <si>
    <t>賃金改善要件分</t>
    <rPh sb="0" eb="2">
      <t>チンギン</t>
    </rPh>
    <rPh sb="2" eb="4">
      <t>カイゼン</t>
    </rPh>
    <rPh sb="4" eb="6">
      <t>ヨウケン</t>
    </rPh>
    <rPh sb="6" eb="7">
      <t>ブン</t>
    </rPh>
    <phoneticPr fontId="4"/>
  </si>
  <si>
    <t>職員一人当たりの
平均勤続年数</t>
    <phoneticPr fontId="7"/>
  </si>
  <si>
    <t>合計</t>
    <rPh sb="0" eb="2">
      <t>ゴウケイ</t>
    </rPh>
    <phoneticPr fontId="4"/>
  </si>
  <si>
    <t>１年未満</t>
    <phoneticPr fontId="7"/>
  </si>
  <si>
    <t>１年以上２年未満</t>
    <phoneticPr fontId="7"/>
  </si>
  <si>
    <t>２年以上３年未満</t>
    <phoneticPr fontId="7"/>
  </si>
  <si>
    <t>３年以上４年未満</t>
    <phoneticPr fontId="7"/>
  </si>
  <si>
    <t>４年以上５年未満</t>
    <phoneticPr fontId="7"/>
  </si>
  <si>
    <t>５年以上６年未満</t>
    <phoneticPr fontId="7"/>
  </si>
  <si>
    <t>６年以上７年未満</t>
    <phoneticPr fontId="7"/>
  </si>
  <si>
    <t>７年以上８年未満</t>
    <phoneticPr fontId="7"/>
  </si>
  <si>
    <t>８年以上９年未満</t>
    <phoneticPr fontId="7"/>
  </si>
  <si>
    <t>９年以上１０年未満</t>
    <phoneticPr fontId="7"/>
  </si>
  <si>
    <t>１０年以上１１年未満</t>
    <phoneticPr fontId="7"/>
  </si>
  <si>
    <t>地域
区分</t>
    <rPh sb="0" eb="2">
      <t>チイキ</t>
    </rPh>
    <rPh sb="3" eb="5">
      <t>クブン</t>
    </rPh>
    <phoneticPr fontId="7"/>
  </si>
  <si>
    <t>定員
区分</t>
    <rPh sb="0" eb="2">
      <t>テイイン</t>
    </rPh>
    <rPh sb="3" eb="5">
      <t>クブン</t>
    </rPh>
    <phoneticPr fontId="7"/>
  </si>
  <si>
    <t>認定
区分</t>
    <rPh sb="0" eb="2">
      <t>ニンテイ</t>
    </rPh>
    <rPh sb="3" eb="5">
      <t>クブン</t>
    </rPh>
    <phoneticPr fontId="5"/>
  </si>
  <si>
    <t>年齢区分</t>
    <rPh sb="0" eb="2">
      <t>ネンレイ</t>
    </rPh>
    <rPh sb="2" eb="4">
      <t>クブン</t>
    </rPh>
    <phoneticPr fontId="7"/>
  </si>
  <si>
    <t>保育必要量区分⑤</t>
    <rPh sb="0" eb="2">
      <t>ホイク</t>
    </rPh>
    <rPh sb="2" eb="5">
      <t>ヒツヨウリョウ</t>
    </rPh>
    <rPh sb="5" eb="7">
      <t>クブン</t>
    </rPh>
    <phoneticPr fontId="5"/>
  </si>
  <si>
    <t>休日保育加算</t>
    <rPh sb="0" eb="2">
      <t>キュウジツ</t>
    </rPh>
    <rPh sb="2" eb="4">
      <t>ホイク</t>
    </rPh>
    <rPh sb="4" eb="6">
      <t>カサン</t>
    </rPh>
    <phoneticPr fontId="5"/>
  </si>
  <si>
    <t>夜間保育加算</t>
    <rPh sb="0" eb="2">
      <t>ヤカン</t>
    </rPh>
    <rPh sb="2" eb="4">
      <t>ホイク</t>
    </rPh>
    <rPh sb="4" eb="6">
      <t>カサン</t>
    </rPh>
    <phoneticPr fontId="5"/>
  </si>
  <si>
    <t>減価償却費加算</t>
    <rPh sb="0" eb="2">
      <t>ゲンカ</t>
    </rPh>
    <rPh sb="2" eb="5">
      <t>ショウキャクヒ</t>
    </rPh>
    <rPh sb="5" eb="7">
      <t>カサン</t>
    </rPh>
    <phoneticPr fontId="5"/>
  </si>
  <si>
    <t>賃借料加算</t>
    <rPh sb="0" eb="3">
      <t>チンシャクリョウ</t>
    </rPh>
    <rPh sb="3" eb="5">
      <t>カサン</t>
    </rPh>
    <phoneticPr fontId="5"/>
  </si>
  <si>
    <t>食事の搬入について自園調理又は連携施設等からの搬入以外の方法による場合</t>
    <phoneticPr fontId="5"/>
  </si>
  <si>
    <t>定員を恒常的に
超過する場合</t>
    <rPh sb="0" eb="2">
      <t>テイイン</t>
    </rPh>
    <rPh sb="3" eb="6">
      <t>コウジョウテキ</t>
    </rPh>
    <rPh sb="8" eb="10">
      <t>チョウカ</t>
    </rPh>
    <rPh sb="12" eb="14">
      <t>バアイ</t>
    </rPh>
    <phoneticPr fontId="5"/>
  </si>
  <si>
    <t>基本分
単価</t>
    <rPh sb="0" eb="3">
      <t>キホンブン</t>
    </rPh>
    <rPh sb="4" eb="6">
      <t>タンカ</t>
    </rPh>
    <phoneticPr fontId="5"/>
  </si>
  <si>
    <t>所長</t>
    <rPh sb="0" eb="2">
      <t>ショチョウ</t>
    </rPh>
    <phoneticPr fontId="5"/>
  </si>
  <si>
    <t>保育標準時間認定</t>
    <rPh sb="0" eb="2">
      <t>ホイク</t>
    </rPh>
    <rPh sb="2" eb="4">
      <t>ヒョウジュン</t>
    </rPh>
    <rPh sb="4" eb="6">
      <t>ジカン</t>
    </rPh>
    <rPh sb="6" eb="8">
      <t>ニンテイ</t>
    </rPh>
    <phoneticPr fontId="5"/>
  </si>
  <si>
    <t>保育短時間認定</t>
    <rPh sb="0" eb="2">
      <t>ホイク</t>
    </rPh>
    <rPh sb="2" eb="3">
      <t>タン</t>
    </rPh>
    <rPh sb="3" eb="5">
      <t>ジカン</t>
    </rPh>
    <rPh sb="5" eb="7">
      <t>ニンテイ</t>
    </rPh>
    <phoneticPr fontId="5"/>
  </si>
  <si>
    <t>基本分単価</t>
    <rPh sb="0" eb="2">
      <t>キホン</t>
    </rPh>
    <rPh sb="2" eb="3">
      <t>ブン</t>
    </rPh>
    <rPh sb="3" eb="4">
      <t>タン</t>
    </rPh>
    <rPh sb="4" eb="5">
      <t>アタイ</t>
    </rPh>
    <phoneticPr fontId="7"/>
  </si>
  <si>
    <t>加算額</t>
    <rPh sb="0" eb="3">
      <t>カサンガク</t>
    </rPh>
    <phoneticPr fontId="5"/>
  </si>
  <si>
    <t>標　準</t>
    <rPh sb="0" eb="1">
      <t>シルベ</t>
    </rPh>
    <rPh sb="2" eb="3">
      <t>ジュン</t>
    </rPh>
    <phoneticPr fontId="5"/>
  </si>
  <si>
    <t>都市部</t>
    <rPh sb="0" eb="3">
      <t>トシブ</t>
    </rPh>
    <phoneticPr fontId="5"/>
  </si>
  <si>
    <t>③</t>
    <phoneticPr fontId="5"/>
  </si>
  <si>
    <t>④</t>
    <phoneticPr fontId="5"/>
  </si>
  <si>
    <t>⑥</t>
    <phoneticPr fontId="5"/>
  </si>
  <si>
    <t>⑦</t>
    <phoneticPr fontId="5"/>
  </si>
  <si>
    <t>⑧</t>
    <phoneticPr fontId="5"/>
  </si>
  <si>
    <t>⑪</t>
    <phoneticPr fontId="5"/>
  </si>
  <si>
    <t>⑫</t>
    <phoneticPr fontId="5"/>
  </si>
  <si>
    <t>⑬</t>
    <phoneticPr fontId="5"/>
  </si>
  <si>
    <t>⑭</t>
    <phoneticPr fontId="5"/>
  </si>
  <si>
    <t>⑯</t>
    <phoneticPr fontId="5"/>
  </si>
  <si>
    <t xml:space="preserve"> 6人
　から
12人
　まで</t>
    <rPh sb="2" eb="3">
      <t>ニン</t>
    </rPh>
    <rPh sb="10" eb="11">
      <t>ニン</t>
    </rPh>
    <phoneticPr fontId="7"/>
  </si>
  <si>
    <t>3号</t>
    <rPh sb="1" eb="2">
      <t>ゴウ</t>
    </rPh>
    <phoneticPr fontId="5"/>
  </si>
  <si>
    <t>１､２歳児</t>
    <rPh sb="3" eb="5">
      <t>サイジ</t>
    </rPh>
    <phoneticPr fontId="7"/>
  </si>
  <si>
    <t>＋</t>
    <phoneticPr fontId="5"/>
  </si>
  <si>
    <t>＋</t>
  </si>
  <si>
    <t>休日保育の年間延べ利用子ども数</t>
    <rPh sb="0" eb="2">
      <t>キュウジツ</t>
    </rPh>
    <rPh sb="2" eb="4">
      <t>ホイク</t>
    </rPh>
    <rPh sb="5" eb="7">
      <t>ネンカン</t>
    </rPh>
    <rPh sb="7" eb="8">
      <t>ノ</t>
    </rPh>
    <rPh sb="9" eb="11">
      <t>リヨウ</t>
    </rPh>
    <rPh sb="11" eb="12">
      <t>コ</t>
    </rPh>
    <rPh sb="14" eb="15">
      <t>スウ</t>
    </rPh>
    <phoneticPr fontId="5"/>
  </si>
  <si>
    <t>÷</t>
    <phoneticPr fontId="5"/>
  </si>
  <si>
    <t>ａ地域</t>
    <phoneticPr fontId="5"/>
  </si>
  <si>
    <t>－</t>
    <phoneticPr fontId="5"/>
  </si>
  <si>
    <t>ｂ地域</t>
    <phoneticPr fontId="5"/>
  </si>
  <si>
    <t>ｃ地域</t>
    <phoneticPr fontId="5"/>
  </si>
  <si>
    <t>ｄ地域</t>
    <phoneticPr fontId="5"/>
  </si>
  <si>
    <t>各月初日の</t>
    <rPh sb="0" eb="2">
      <t>カクツキ</t>
    </rPh>
    <rPh sb="2" eb="4">
      <t>ショニチ</t>
    </rPh>
    <phoneticPr fontId="5"/>
  </si>
  <si>
    <t>13人
　から
19人
　まで</t>
    <rPh sb="2" eb="3">
      <t>ニン</t>
    </rPh>
    <rPh sb="10" eb="11">
      <t>ニン</t>
    </rPh>
    <phoneticPr fontId="7"/>
  </si>
  <si>
    <t>利用子ども数</t>
    <rPh sb="0" eb="2">
      <t>リヨウ</t>
    </rPh>
    <rPh sb="2" eb="3">
      <t>コ</t>
    </rPh>
    <rPh sb="5" eb="6">
      <t>スウ</t>
    </rPh>
    <phoneticPr fontId="5"/>
  </si>
  <si>
    <t>　 840人～　909人</t>
  </si>
  <si>
    <t>16/100
地域</t>
    <phoneticPr fontId="7"/>
  </si>
  <si>
    <t>加算部分２</t>
    <rPh sb="0" eb="2">
      <t>カサン</t>
    </rPh>
    <rPh sb="2" eb="4">
      <t>ブブン</t>
    </rPh>
    <phoneticPr fontId="5"/>
  </si>
  <si>
    <t>　以下の加算を合算した額を各月初日の利用子ども数で除した額</t>
    <rPh sb="1" eb="3">
      <t>イカ</t>
    </rPh>
    <rPh sb="4" eb="6">
      <t>カサン</t>
    </rPh>
    <rPh sb="7" eb="9">
      <t>ガッサン</t>
    </rPh>
    <rPh sb="11" eb="12">
      <t>ガク</t>
    </rPh>
    <rPh sb="13" eb="15">
      <t>カクツキ</t>
    </rPh>
    <rPh sb="15" eb="17">
      <t>ショニチ</t>
    </rPh>
    <rPh sb="18" eb="20">
      <t>リヨウ</t>
    </rPh>
    <rPh sb="20" eb="21">
      <t>コ</t>
    </rPh>
    <rPh sb="23" eb="24">
      <t>スウ</t>
    </rPh>
    <rPh sb="25" eb="26">
      <t>ジョ</t>
    </rPh>
    <rPh sb="28" eb="29">
      <t>ガク</t>
    </rPh>
    <phoneticPr fontId="5"/>
  </si>
  <si>
    <t>冷暖房費加算</t>
    <rPh sb="0" eb="3">
      <t>レイダンボウ</t>
    </rPh>
    <rPh sb="3" eb="4">
      <t>ヒ</t>
    </rPh>
    <rPh sb="4" eb="6">
      <t>カサン</t>
    </rPh>
    <phoneticPr fontId="7"/>
  </si>
  <si>
    <t>１級地</t>
    <rPh sb="1" eb="3">
      <t>キュウチ</t>
    </rPh>
    <phoneticPr fontId="7"/>
  </si>
  <si>
    <t>４級地</t>
    <rPh sb="1" eb="3">
      <t>キュウチ</t>
    </rPh>
    <phoneticPr fontId="7"/>
  </si>
  <si>
    <t>２級地</t>
    <rPh sb="1" eb="3">
      <t>キュウチ</t>
    </rPh>
    <phoneticPr fontId="7"/>
  </si>
  <si>
    <t>その他地域</t>
    <rPh sb="2" eb="3">
      <t>タ</t>
    </rPh>
    <rPh sb="3" eb="5">
      <t>チイキ</t>
    </rPh>
    <phoneticPr fontId="7"/>
  </si>
  <si>
    <t>３級地</t>
    <rPh sb="1" eb="3">
      <t>キュウチ</t>
    </rPh>
    <phoneticPr fontId="7"/>
  </si>
  <si>
    <t>除雪費加算</t>
    <rPh sb="0" eb="2">
      <t>ジョセツ</t>
    </rPh>
    <rPh sb="2" eb="3">
      <t>ヒ</t>
    </rPh>
    <rPh sb="3" eb="5">
      <t>カサン</t>
    </rPh>
    <phoneticPr fontId="7"/>
  </si>
  <si>
    <t>※３月初日の利用子どもの単価に加算</t>
    <rPh sb="3" eb="5">
      <t>ショニチ</t>
    </rPh>
    <rPh sb="6" eb="8">
      <t>リヨウ</t>
    </rPh>
    <rPh sb="8" eb="9">
      <t>コ</t>
    </rPh>
    <phoneticPr fontId="7"/>
  </si>
  <si>
    <t>降灰除去費加算</t>
    <rPh sb="0" eb="2">
      <t>コウカイ</t>
    </rPh>
    <rPh sb="2" eb="4">
      <t>ジョキョ</t>
    </rPh>
    <rPh sb="4" eb="5">
      <t>ヒ</t>
    </rPh>
    <rPh sb="5" eb="7">
      <t>カサン</t>
    </rPh>
    <phoneticPr fontId="7"/>
  </si>
  <si>
    <t>施設機能強化推進費加算</t>
    <rPh sb="0" eb="2">
      <t>シセツ</t>
    </rPh>
    <rPh sb="2" eb="4">
      <t>キノウ</t>
    </rPh>
    <rPh sb="4" eb="6">
      <t>キョウカ</t>
    </rPh>
    <rPh sb="6" eb="8">
      <t>スイシン</t>
    </rPh>
    <rPh sb="8" eb="9">
      <t>ヒ</t>
    </rPh>
    <rPh sb="9" eb="11">
      <t>カサン</t>
    </rPh>
    <phoneticPr fontId="7"/>
  </si>
  <si>
    <t>　</t>
    <phoneticPr fontId="7"/>
  </si>
  <si>
    <t>第三者評価受審加算</t>
    <rPh sb="0" eb="3">
      <t>ダイサンシャ</t>
    </rPh>
    <rPh sb="3" eb="5">
      <t>ヒョウカ</t>
    </rPh>
    <rPh sb="5" eb="7">
      <t>ジュシン</t>
    </rPh>
    <rPh sb="7" eb="9">
      <t>カサン</t>
    </rPh>
    <phoneticPr fontId="7"/>
  </si>
  <si>
    <t>乳児（障害児）</t>
    <rPh sb="0" eb="2">
      <t>ニュウジ</t>
    </rPh>
    <rPh sb="3" eb="5">
      <t>ショウガイ</t>
    </rPh>
    <rPh sb="5" eb="6">
      <t>ジ</t>
    </rPh>
    <phoneticPr fontId="7"/>
  </si>
  <si>
    <t>1歳児（障害児）</t>
    <rPh sb="1" eb="2">
      <t>サイ</t>
    </rPh>
    <rPh sb="2" eb="3">
      <t>ジ</t>
    </rPh>
    <rPh sb="4" eb="6">
      <t>ショウガイ</t>
    </rPh>
    <rPh sb="6" eb="7">
      <t>ジ</t>
    </rPh>
    <phoneticPr fontId="7"/>
  </si>
  <si>
    <t>2歳児（障害児）</t>
    <rPh sb="1" eb="2">
      <t>サイ</t>
    </rPh>
    <rPh sb="2" eb="3">
      <t>ジ</t>
    </rPh>
    <rPh sb="4" eb="6">
      <t>ショウガイ</t>
    </rPh>
    <rPh sb="6" eb="7">
      <t>ジ</t>
    </rPh>
    <phoneticPr fontId="7"/>
  </si>
  <si>
    <t>2歳児</t>
    <rPh sb="1" eb="2">
      <t>サイ</t>
    </rPh>
    <rPh sb="2" eb="3">
      <t>ジ</t>
    </rPh>
    <phoneticPr fontId="7"/>
  </si>
  <si>
    <t>障害児保育加算</t>
    <rPh sb="0" eb="2">
      <t>ショウガイ</t>
    </rPh>
    <rPh sb="2" eb="3">
      <t>ジ</t>
    </rPh>
    <rPh sb="3" eb="5">
      <t>ホイク</t>
    </rPh>
    <rPh sb="5" eb="7">
      <t>カサン</t>
    </rPh>
    <phoneticPr fontId="7"/>
  </si>
  <si>
    <t>保育士比率向上加算</t>
    <rPh sb="0" eb="3">
      <t>ホイクシ</t>
    </rPh>
    <rPh sb="3" eb="5">
      <t>ヒリツ</t>
    </rPh>
    <rPh sb="5" eb="7">
      <t>コウジョウ</t>
    </rPh>
    <rPh sb="7" eb="9">
      <t>カサン</t>
    </rPh>
    <phoneticPr fontId="5"/>
  </si>
  <si>
    <t>連携施設を設定しない場合</t>
    <phoneticPr fontId="5"/>
  </si>
  <si>
    <t>①</t>
    <phoneticPr fontId="5"/>
  </si>
  <si>
    <t>②</t>
    <phoneticPr fontId="5"/>
  </si>
  <si>
    <t>⑨</t>
    <phoneticPr fontId="5"/>
  </si>
  <si>
    <t>⑩</t>
    <phoneticPr fontId="5"/>
  </si>
  <si>
    <t>⑮</t>
    <phoneticPr fontId="5"/>
  </si>
  <si>
    <t>⑰</t>
    <phoneticPr fontId="5"/>
  </si>
  <si>
    <t>⑱</t>
    <phoneticPr fontId="5"/>
  </si>
  <si>
    <t>保育士比率向上加算</t>
    <rPh sb="0" eb="2">
      <t>ホイク</t>
    </rPh>
    <rPh sb="2" eb="3">
      <t>シ</t>
    </rPh>
    <rPh sb="3" eb="5">
      <t>ヒリツ</t>
    </rPh>
    <rPh sb="5" eb="7">
      <t>コウジョウ</t>
    </rPh>
    <rPh sb="7" eb="9">
      <t>カサン</t>
    </rPh>
    <phoneticPr fontId="1"/>
  </si>
  <si>
    <t>平均経験年数</t>
    <rPh sb="0" eb="2">
      <t>ヘイキン</t>
    </rPh>
    <rPh sb="2" eb="4">
      <t>ケイケン</t>
    </rPh>
    <rPh sb="4" eb="6">
      <t>ネンスウ</t>
    </rPh>
    <phoneticPr fontId="7"/>
  </si>
  <si>
    <t>※青色欄を記入してください。</t>
    <rPh sb="1" eb="3">
      <t>アオイロ</t>
    </rPh>
    <rPh sb="3" eb="4">
      <t>ラン</t>
    </rPh>
    <rPh sb="5" eb="7">
      <t>キニュウ</t>
    </rPh>
    <phoneticPr fontId="4"/>
  </si>
  <si>
    <t xml:space="preserve">× 人数Ａ </t>
    <phoneticPr fontId="5"/>
  </si>
  <si>
    <t>× 人数Ｂ</t>
    <phoneticPr fontId="5"/>
  </si>
  <si>
    <t>⑲</t>
    <phoneticPr fontId="5"/>
  </si>
  <si>
    <t>　 　　 ～　210人</t>
    <rPh sb="10" eb="11">
      <t>ニン</t>
    </rPh>
    <phoneticPr fontId="5"/>
  </si>
  <si>
    <t>　 211人～　279人</t>
    <phoneticPr fontId="5"/>
  </si>
  <si>
    <t>　 280人～　349人</t>
    <rPh sb="5" eb="6">
      <t>ニン</t>
    </rPh>
    <rPh sb="11" eb="12">
      <t>ニン</t>
    </rPh>
    <phoneticPr fontId="5"/>
  </si>
  <si>
    <t xml:space="preserve"> 　350人～　419人</t>
    <rPh sb="5" eb="6">
      <t>ニン</t>
    </rPh>
    <rPh sb="11" eb="12">
      <t>ニン</t>
    </rPh>
    <phoneticPr fontId="5"/>
  </si>
  <si>
    <t>　 420人～　489人</t>
    <rPh sb="5" eb="6">
      <t>ニン</t>
    </rPh>
    <rPh sb="11" eb="12">
      <t>ニン</t>
    </rPh>
    <phoneticPr fontId="5"/>
  </si>
  <si>
    <t xml:space="preserve"> 　490人～　559人</t>
    <rPh sb="5" eb="6">
      <t>ニン</t>
    </rPh>
    <rPh sb="11" eb="12">
      <t>ニン</t>
    </rPh>
    <phoneticPr fontId="5"/>
  </si>
  <si>
    <t>　 560人～　629人</t>
    <rPh sb="5" eb="6">
      <t>ニン</t>
    </rPh>
    <rPh sb="11" eb="12">
      <t>ニン</t>
    </rPh>
    <phoneticPr fontId="5"/>
  </si>
  <si>
    <t>　 630人～　699人</t>
    <rPh sb="5" eb="6">
      <t>ニン</t>
    </rPh>
    <rPh sb="11" eb="12">
      <t>ニン</t>
    </rPh>
    <phoneticPr fontId="5"/>
  </si>
  <si>
    <t xml:space="preserve"> 　700人～　769人</t>
    <rPh sb="5" eb="6">
      <t>ニン</t>
    </rPh>
    <rPh sb="11" eb="12">
      <t>ニン</t>
    </rPh>
    <phoneticPr fontId="5"/>
  </si>
  <si>
    <t xml:space="preserve"> 　770人～　839人</t>
    <rPh sb="5" eb="6">
      <t>ニン</t>
    </rPh>
    <rPh sb="11" eb="12">
      <t>ニン</t>
    </rPh>
    <phoneticPr fontId="5"/>
  </si>
  <si>
    <t xml:space="preserve"> 　910人～　979人</t>
    <rPh sb="5" eb="6">
      <t>ニン</t>
    </rPh>
    <rPh sb="11" eb="12">
      <t>ニン</t>
    </rPh>
    <phoneticPr fontId="5"/>
  </si>
  <si>
    <t>　 980人～1,049人</t>
    <rPh sb="5" eb="6">
      <t>ニン</t>
    </rPh>
    <rPh sb="12" eb="13">
      <t>ニン</t>
    </rPh>
    <phoneticPr fontId="5"/>
  </si>
  <si>
    <t xml:space="preserve"> 1,050人～</t>
    <rPh sb="6" eb="7">
      <t>ニン</t>
    </rPh>
    <phoneticPr fontId="5"/>
  </si>
  <si>
    <t>管理者を配置していない場合</t>
    <rPh sb="0" eb="3">
      <t>カンリシャ</t>
    </rPh>
    <rPh sb="4" eb="6">
      <t>ハイチ</t>
    </rPh>
    <rPh sb="11" eb="13">
      <t>バアイ</t>
    </rPh>
    <phoneticPr fontId="5"/>
  </si>
  <si>
    <t>土曜日に閉所する場合</t>
    <rPh sb="0" eb="3">
      <t>ドヨウビ</t>
    </rPh>
    <rPh sb="4" eb="6">
      <t>ヘイショ</t>
    </rPh>
    <rPh sb="8" eb="10">
      <t>バアイ</t>
    </rPh>
    <phoneticPr fontId="5"/>
  </si>
  <si>
    <t>月に１日土曜日を閉所する場合</t>
    <rPh sb="0" eb="1">
      <t>ツキ</t>
    </rPh>
    <rPh sb="3" eb="4">
      <t>ニチ</t>
    </rPh>
    <rPh sb="4" eb="7">
      <t>ドヨウビ</t>
    </rPh>
    <rPh sb="8" eb="10">
      <t>ヘイショ</t>
    </rPh>
    <rPh sb="12" eb="14">
      <t>バアイ</t>
    </rPh>
    <phoneticPr fontId="5"/>
  </si>
  <si>
    <t>月に２日土曜日を閉所する場合</t>
    <rPh sb="0" eb="1">
      <t>ツキ</t>
    </rPh>
    <rPh sb="3" eb="4">
      <t>ニチ</t>
    </rPh>
    <rPh sb="4" eb="7">
      <t>ドヨウビ</t>
    </rPh>
    <rPh sb="8" eb="10">
      <t>ヘイショ</t>
    </rPh>
    <rPh sb="12" eb="14">
      <t>バアイ</t>
    </rPh>
    <phoneticPr fontId="5"/>
  </si>
  <si>
    <t>月に３日以上
土曜日を閉所する場合</t>
    <rPh sb="0" eb="1">
      <t>ツキ</t>
    </rPh>
    <rPh sb="3" eb="4">
      <t>ニチ</t>
    </rPh>
    <rPh sb="4" eb="6">
      <t>イジョウ</t>
    </rPh>
    <rPh sb="7" eb="10">
      <t>ドヨウビ</t>
    </rPh>
    <rPh sb="11" eb="13">
      <t>ヘイショ</t>
    </rPh>
    <rPh sb="15" eb="17">
      <t>バアイ</t>
    </rPh>
    <phoneticPr fontId="5"/>
  </si>
  <si>
    <t>全ての土曜日を閉所する場合</t>
    <rPh sb="0" eb="1">
      <t>スベ</t>
    </rPh>
    <rPh sb="3" eb="6">
      <t>ドヨウビ</t>
    </rPh>
    <rPh sb="7" eb="9">
      <t>ヘイショ</t>
    </rPh>
    <rPh sb="11" eb="13">
      <t>バアイ</t>
    </rPh>
    <phoneticPr fontId="5"/>
  </si>
  <si>
    <t>栄養管理加算</t>
    <rPh sb="0" eb="2">
      <t>エイヨウ</t>
    </rPh>
    <rPh sb="2" eb="4">
      <t>カンリ</t>
    </rPh>
    <rPh sb="4" eb="6">
      <t>カサン</t>
    </rPh>
    <phoneticPr fontId="5"/>
  </si>
  <si>
    <t>㉔</t>
    <phoneticPr fontId="5"/>
  </si>
  <si>
    <t>Ａ</t>
    <phoneticPr fontId="7"/>
  </si>
  <si>
    <t>基本額</t>
    <phoneticPr fontId="7"/>
  </si>
  <si>
    <t>（</t>
    <phoneticPr fontId="7"/>
  </si>
  <si>
    <t>＋</t>
    <phoneticPr fontId="7"/>
  </si>
  <si>
    <t>）</t>
    <phoneticPr fontId="7"/>
  </si>
  <si>
    <t>÷各月初日の利用子ども数</t>
    <phoneticPr fontId="7"/>
  </si>
  <si>
    <t>Ｂ</t>
    <phoneticPr fontId="5"/>
  </si>
  <si>
    <t>Ｃ</t>
    <phoneticPr fontId="7"/>
  </si>
  <si>
    <t>÷各月初日の利用子ども数</t>
  </si>
  <si>
    <t>市町村</t>
    <rPh sb="0" eb="3">
      <t>シチョウソン</t>
    </rPh>
    <phoneticPr fontId="7"/>
  </si>
  <si>
    <t>施設・事業所名称</t>
    <rPh sb="0" eb="2">
      <t>シセツ</t>
    </rPh>
    <rPh sb="3" eb="6">
      <t>ジギョウショ</t>
    </rPh>
    <rPh sb="6" eb="8">
      <t>メイショウ</t>
    </rPh>
    <phoneticPr fontId="4"/>
  </si>
  <si>
    <t>代表者職・氏名</t>
    <rPh sb="0" eb="3">
      <t>ダイヒョウシャ</t>
    </rPh>
    <rPh sb="3" eb="4">
      <t>ショク</t>
    </rPh>
    <rPh sb="5" eb="7">
      <t>シメイ</t>
    </rPh>
    <phoneticPr fontId="4"/>
  </si>
  <si>
    <t>管理者を設置していない場合</t>
    <rPh sb="0" eb="3">
      <t>カンリシャ</t>
    </rPh>
    <rPh sb="4" eb="6">
      <t>セッチ</t>
    </rPh>
    <rPh sb="11" eb="13">
      <t>バアイ</t>
    </rPh>
    <phoneticPr fontId="1"/>
  </si>
  <si>
    <t>土曜日に閉所する場合</t>
    <rPh sb="0" eb="3">
      <t>ドヨウビ</t>
    </rPh>
    <rPh sb="4" eb="6">
      <t>ヘイショ</t>
    </rPh>
    <rPh sb="8" eb="10">
      <t>バアイ</t>
    </rPh>
    <phoneticPr fontId="1"/>
  </si>
  <si>
    <t>3日以上</t>
    <rPh sb="1" eb="2">
      <t>ニチ</t>
    </rPh>
    <rPh sb="2" eb="4">
      <t>イジョウ</t>
    </rPh>
    <phoneticPr fontId="1"/>
  </si>
  <si>
    <t>全て</t>
    <rPh sb="0" eb="1">
      <t>スベ</t>
    </rPh>
    <phoneticPr fontId="1"/>
  </si>
  <si>
    <t>③合計</t>
    <rPh sb="1" eb="3">
      <t>ゴウケイ</t>
    </rPh>
    <phoneticPr fontId="4"/>
  </si>
  <si>
    <t>栄養管理加算</t>
    <rPh sb="0" eb="2">
      <t>エイヨウ</t>
    </rPh>
    <rPh sb="2" eb="4">
      <t>カンリ</t>
    </rPh>
    <rPh sb="4" eb="6">
      <t>カサン</t>
    </rPh>
    <phoneticPr fontId="7"/>
  </si>
  <si>
    <t>栄養管理加算</t>
    <rPh sb="0" eb="2">
      <t>エイヨウ</t>
    </rPh>
    <rPh sb="2" eb="4">
      <t>カンリ</t>
    </rPh>
    <rPh sb="4" eb="6">
      <t>カサン</t>
    </rPh>
    <phoneticPr fontId="1"/>
  </si>
  <si>
    <t>配置</t>
    <rPh sb="0" eb="2">
      <t>ハイチ</t>
    </rPh>
    <phoneticPr fontId="1"/>
  </si>
  <si>
    <t>兼務</t>
    <rPh sb="0" eb="2">
      <t>ケンム</t>
    </rPh>
    <phoneticPr fontId="2"/>
  </si>
  <si>
    <t>平均利用子ども数①×⑤</t>
    <rPh sb="0" eb="2">
      <t>ヘイキン</t>
    </rPh>
    <rPh sb="2" eb="4">
      <t>リヨウ</t>
    </rPh>
    <rPh sb="4" eb="5">
      <t>コ</t>
    </rPh>
    <rPh sb="7" eb="8">
      <t>スウ</t>
    </rPh>
    <phoneticPr fontId="4"/>
  </si>
  <si>
    <t>横浜市</t>
    <rPh sb="0" eb="3">
      <t>ヨコハマシ</t>
    </rPh>
    <phoneticPr fontId="1"/>
  </si>
  <si>
    <t>区</t>
    <rPh sb="0" eb="1">
      <t>ク</t>
    </rPh>
    <phoneticPr fontId="1"/>
  </si>
  <si>
    <t>年度</t>
    <rPh sb="0" eb="2">
      <t>ネンド</t>
    </rPh>
    <phoneticPr fontId="1"/>
  </si>
  <si>
    <t>基準年度加算率</t>
    <rPh sb="0" eb="2">
      <t>キジュン</t>
    </rPh>
    <rPh sb="2" eb="4">
      <t>ネンド</t>
    </rPh>
    <rPh sb="4" eb="6">
      <t>カサン</t>
    </rPh>
    <rPh sb="6" eb="7">
      <t>リツ</t>
    </rPh>
    <phoneticPr fontId="1"/>
  </si>
  <si>
    <t>1日</t>
    <rPh sb="1" eb="2">
      <t>ニチ</t>
    </rPh>
    <phoneticPr fontId="1"/>
  </si>
  <si>
    <t>食事の搬入について自園調理又は連携施設等からの搬入以外の方法による場合</t>
    <rPh sb="0" eb="2">
      <t>ショクジ</t>
    </rPh>
    <rPh sb="3" eb="5">
      <t>ハンニュウ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1"/>
  </si>
  <si>
    <t>―</t>
    <phoneticPr fontId="1"/>
  </si>
  <si>
    <t>１１年以上</t>
    <phoneticPr fontId="7"/>
  </si>
  <si>
    <t>(離島その他の地域)
各月初日の利用子ども数</t>
    <rPh sb="1" eb="3">
      <t>リトウ</t>
    </rPh>
    <rPh sb="5" eb="6">
      <t>タ</t>
    </rPh>
    <rPh sb="7" eb="9">
      <t>チイキ</t>
    </rPh>
    <rPh sb="11" eb="13">
      <t>カクツキ</t>
    </rPh>
    <rPh sb="13" eb="15">
      <t>ショニチ</t>
    </rPh>
    <rPh sb="16" eb="18">
      <t>リヨウ</t>
    </rPh>
    <rPh sb="18" eb="19">
      <t>コ</t>
    </rPh>
    <rPh sb="21" eb="22">
      <t>スウ</t>
    </rPh>
    <phoneticPr fontId="5"/>
  </si>
  <si>
    <t>20人～30人</t>
    <rPh sb="2" eb="3">
      <t>ニン</t>
    </rPh>
    <rPh sb="6" eb="7">
      <t>ニン</t>
    </rPh>
    <phoneticPr fontId="5"/>
  </si>
  <si>
    <t>31人～40人</t>
    <rPh sb="2" eb="3">
      <t>ニン</t>
    </rPh>
    <rPh sb="6" eb="7">
      <t>ニン</t>
    </rPh>
    <phoneticPr fontId="5"/>
  </si>
  <si>
    <t>41人～</t>
    <rPh sb="2" eb="3">
      <t>ニン</t>
    </rPh>
    <phoneticPr fontId="5"/>
  </si>
  <si>
    <t>2日</t>
    <rPh sb="1" eb="2">
      <t>ニチ</t>
    </rPh>
    <phoneticPr fontId="1"/>
  </si>
  <si>
    <t>⑳</t>
    <phoneticPr fontId="5"/>
  </si>
  <si>
    <t>×</t>
    <phoneticPr fontId="5"/>
  </si>
  <si>
    <t>㉑</t>
    <phoneticPr fontId="5"/>
  </si>
  <si>
    <t>㉒</t>
    <phoneticPr fontId="5"/>
  </si>
  <si>
    <t>㉓</t>
    <phoneticPr fontId="5"/>
  </si>
  <si>
    <t>㉕</t>
    <phoneticPr fontId="5"/>
  </si>
  <si>
    <t>㉖</t>
    <phoneticPr fontId="5"/>
  </si>
  <si>
    <t>※以下の区分に応じて、各月初日の利用子どもの単価に加算
　Ａ：Ｂを除き栄養士を雇用契約等により配置している施設
　Ｂ：基本分単価及び他の加算の認定に当たって求められる
　　　職員が栄養士を兼務している施設
　Ｃ：Ａ又はＢを除き、栄養士を嘱託等している施設</t>
    <phoneticPr fontId="5"/>
  </si>
  <si>
    <t>特定加算④</t>
    <phoneticPr fontId="1"/>
  </si>
  <si>
    <t>小規模B型</t>
    <rPh sb="0" eb="3">
      <t>ショウキボ</t>
    </rPh>
    <rPh sb="4" eb="5">
      <t>ガタ</t>
    </rPh>
    <phoneticPr fontId="4"/>
  </si>
  <si>
    <t>区分１基礎分
(加算率（a）)</t>
    <rPh sb="0" eb="2">
      <t>クブン</t>
    </rPh>
    <rPh sb="3" eb="5">
      <t>キソ</t>
    </rPh>
    <rPh sb="5" eb="6">
      <t>ブン</t>
    </rPh>
    <rPh sb="8" eb="10">
      <t>カサン</t>
    </rPh>
    <rPh sb="10" eb="11">
      <t>リツ</t>
    </rPh>
    <phoneticPr fontId="4"/>
  </si>
  <si>
    <t>区分２賃金改善分
(加算率（ｂ）)</t>
    <rPh sb="0" eb="2">
      <t>クブン</t>
    </rPh>
    <rPh sb="3" eb="5">
      <t>チンギン</t>
    </rPh>
    <rPh sb="5" eb="7">
      <t>カイゼン</t>
    </rPh>
    <rPh sb="7" eb="8">
      <t>ブン</t>
    </rPh>
    <rPh sb="10" eb="12">
      <t>カサン</t>
    </rPh>
    <rPh sb="12" eb="13">
      <t>リツ</t>
    </rPh>
    <phoneticPr fontId="7"/>
  </si>
  <si>
    <t>処遇改善等加算区分１２</t>
    <rPh sb="0" eb="2">
      <t>ショグウ</t>
    </rPh>
    <rPh sb="2" eb="4">
      <t>カイゼン</t>
    </rPh>
    <rPh sb="4" eb="5">
      <t>トウ</t>
    </rPh>
    <rPh sb="5" eb="7">
      <t>カサン</t>
    </rPh>
    <rPh sb="7" eb="9">
      <t>クブン</t>
    </rPh>
    <phoneticPr fontId="1"/>
  </si>
  <si>
    <t>区分１基礎分（加算率（a））</t>
    <rPh sb="0" eb="2">
      <t>クブン</t>
    </rPh>
    <rPh sb="3" eb="5">
      <t>キソ</t>
    </rPh>
    <rPh sb="5" eb="6">
      <t>ブン</t>
    </rPh>
    <rPh sb="7" eb="9">
      <t>カサン</t>
    </rPh>
    <rPh sb="9" eb="10">
      <t>リツ</t>
    </rPh>
    <phoneticPr fontId="4"/>
  </si>
  <si>
    <t>区分２賃金改善分（加算率（b）（c））</t>
    <rPh sb="0" eb="2">
      <t>クブン</t>
    </rPh>
    <rPh sb="3" eb="5">
      <t>チンギン</t>
    </rPh>
    <rPh sb="5" eb="7">
      <t>カイゼン</t>
    </rPh>
    <rPh sb="7" eb="8">
      <t>ブン</t>
    </rPh>
    <rPh sb="9" eb="12">
      <t>カサンリツ</t>
    </rPh>
    <phoneticPr fontId="4"/>
  </si>
  <si>
    <t>令和４年度</t>
    <rPh sb="0" eb="2">
      <t>レイワ</t>
    </rPh>
    <rPh sb="3" eb="5">
      <t>ネンド</t>
    </rPh>
    <phoneticPr fontId="1"/>
  </si>
  <si>
    <t>令和６年度</t>
    <rPh sb="0" eb="2">
      <t>レイワ</t>
    </rPh>
    <rPh sb="3" eb="5">
      <t>ネンド</t>
    </rPh>
    <phoneticPr fontId="1"/>
  </si>
  <si>
    <t>処遇改善等加算（区分１及び区分２）</t>
    <phoneticPr fontId="5"/>
  </si>
  <si>
    <r>
      <t>　障害児保育加算（１歳児配置改善加算無し）</t>
    </r>
    <r>
      <rPr>
        <sz val="7"/>
        <rFont val="HGｺﾞｼｯｸM"/>
        <family val="3"/>
        <charset val="128"/>
      </rPr>
      <t>※特別な支援が必要な利用子どもの単価に加算</t>
    </r>
    <rPh sb="1" eb="4">
      <t>ショウガイジ</t>
    </rPh>
    <rPh sb="4" eb="6">
      <t>ホイク</t>
    </rPh>
    <rPh sb="6" eb="8">
      <t>カサン</t>
    </rPh>
    <rPh sb="22" eb="24">
      <t>トクベツ</t>
    </rPh>
    <rPh sb="25" eb="27">
      <t>シエン</t>
    </rPh>
    <rPh sb="28" eb="30">
      <t>ヒツヨウ</t>
    </rPh>
    <rPh sb="31" eb="33">
      <t>リヨウ</t>
    </rPh>
    <rPh sb="33" eb="34">
      <t>コ</t>
    </rPh>
    <rPh sb="37" eb="39">
      <t>タンカ</t>
    </rPh>
    <rPh sb="40" eb="42">
      <t>カサン</t>
    </rPh>
    <phoneticPr fontId="5"/>
  </si>
  <si>
    <t>障害児保育加算（１歳児配置改善加算有り）
※1,2歳児のうち年度の初日の前日における満年齢が1歳児の特別な支援が必要な利用子どもの単価に加算</t>
    <rPh sb="25" eb="27">
      <t>サイジ</t>
    </rPh>
    <phoneticPr fontId="5"/>
  </si>
  <si>
    <t>１歳児配置改善加算
（1,2歳児のうち年度の初日の前日における満年齢が1歳児の場合のみに加算）</t>
    <rPh sb="1" eb="3">
      <t>サイジ</t>
    </rPh>
    <rPh sb="3" eb="5">
      <t>ハイチ</t>
    </rPh>
    <rPh sb="5" eb="7">
      <t>カイゼン</t>
    </rPh>
    <rPh sb="7" eb="9">
      <t>カサン</t>
    </rPh>
    <phoneticPr fontId="5"/>
  </si>
  <si>
    <t>加算率（注２）</t>
    <rPh sb="0" eb="3">
      <t>カサンリツ</t>
    </rPh>
    <rPh sb="4" eb="5">
      <t>チュウ</t>
    </rPh>
    <phoneticPr fontId="5"/>
  </si>
  <si>
    <t>処遇改善等加算（区分１及び区分２）</t>
    <rPh sb="0" eb="2">
      <t>ショグウ</t>
    </rPh>
    <rPh sb="2" eb="4">
      <t>カイゼン</t>
    </rPh>
    <rPh sb="4" eb="5">
      <t>トウ</t>
    </rPh>
    <rPh sb="5" eb="7">
      <t>カサン</t>
    </rPh>
    <rPh sb="8" eb="10">
      <t>クブン</t>
    </rPh>
    <rPh sb="11" eb="12">
      <t>オヨ</t>
    </rPh>
    <rPh sb="13" eb="15">
      <t>クブン</t>
    </rPh>
    <phoneticPr fontId="7"/>
  </si>
  <si>
    <t>(a)</t>
    <phoneticPr fontId="5"/>
  </si>
  <si>
    <t>（b）</t>
    <phoneticPr fontId="5"/>
  </si>
  <si>
    <t>（c）</t>
    <phoneticPr fontId="5"/>
  </si>
  <si>
    <t>加算率（注２）</t>
    <phoneticPr fontId="5"/>
  </si>
  <si>
    <t>（注１）</t>
    <phoneticPr fontId="5"/>
  </si>
  <si>
    <t>（注１）</t>
    <rPh sb="1" eb="2">
      <t>チュウ</t>
    </rPh>
    <phoneticPr fontId="7"/>
  </si>
  <si>
    <t>(注１)</t>
    <rPh sb="1" eb="2">
      <t>チュウ</t>
    </rPh>
    <phoneticPr fontId="7"/>
  </si>
  <si>
    <t>（a）</t>
  </si>
  <si>
    <t>⑨'</t>
    <phoneticPr fontId="5"/>
  </si>
  <si>
    <t>（加算率（a）</t>
    <rPh sb="1" eb="3">
      <t>カサン</t>
    </rPh>
    <rPh sb="3" eb="4">
      <t>リツ</t>
    </rPh>
    <phoneticPr fontId="5"/>
  </si>
  <si>
    <t>加算率（b）</t>
    <rPh sb="0" eb="3">
      <t>カサンリツ</t>
    </rPh>
    <phoneticPr fontId="5"/>
  </si>
  <si>
    <t>加算率（b））</t>
    <rPh sb="0" eb="3">
      <t>カサンリツ</t>
    </rPh>
    <phoneticPr fontId="5"/>
  </si>
  <si>
    <t>(⑥～⑱)</t>
    <phoneticPr fontId="5"/>
  </si>
  <si>
    <t>(⑥＋⑦＋⑫)</t>
  </si>
  <si>
    <t>処遇改善等加算（区分３）</t>
    <rPh sb="0" eb="2">
      <t>ショグウ</t>
    </rPh>
    <rPh sb="2" eb="4">
      <t>カイゼン</t>
    </rPh>
    <rPh sb="4" eb="5">
      <t>トウ</t>
    </rPh>
    <rPh sb="5" eb="7">
      <t>カサン</t>
    </rPh>
    <phoneticPr fontId="5"/>
  </si>
  <si>
    <t>※１　各月初日の利用子どもの単価に加算
※２　人数Ａ及び人数Ｂについては、別に定める。</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38">
      <t>ベツ</t>
    </rPh>
    <rPh sb="39" eb="40">
      <t>サダ</t>
    </rPh>
    <phoneticPr fontId="5"/>
  </si>
  <si>
    <t>・処遇改善等加算（区分３）－①</t>
    <phoneticPr fontId="5"/>
  </si>
  <si>
    <t>・処遇改善等加算（区分３）－②</t>
    <phoneticPr fontId="5"/>
  </si>
  <si>
    <t>※以下の区分に応じて、各月の単価に加算
　１級地～４級地：寒冷地手当法別表に規定する１級地～４級地に該当する
　　　　　　　　　地域
　　激変緩和地域：改正法による改正前の寒冷地手当法別表に規定する４級地
　　　　　　　　　に該当する地域であって、改正法による改正後の寒冷地手
　　　　　　　　　当法に掲げる地域以外の地域
　　  その他地域：１級地～４級地及び激変緩和地域以外の地域</t>
    <phoneticPr fontId="7"/>
  </si>
  <si>
    <t>激変緩和地域</t>
    <phoneticPr fontId="5"/>
  </si>
  <si>
    <t>処遇改善等加算（区分１及び区分２）</t>
    <phoneticPr fontId="7"/>
  </si>
  <si>
    <t>（  加算率（a）</t>
    <phoneticPr fontId="5"/>
  </si>
  <si>
    <t>加算率（b）</t>
    <phoneticPr fontId="5"/>
  </si>
  <si>
    <t>（ 注１ ）年度の初日の前日における満年齢に応じて月額を調整</t>
    <phoneticPr fontId="5"/>
  </si>
  <si>
    <t>（ 注２ ）処遇改善等加算（区分１及び区分２）の加算率において、（a）は第１条第17号の基礎分における職員１人当たりの平均経験年数の区分に応じた割合、（b）は同条第18
　　　　号の賃金改善分における職員１人当たりの平均経験年数の区分及び特定教育・保育、特別利用保育、特別利用教育、特定地域型保育、特別利用地域型保育、特定利用地域
　　　　型保育及び特例保育に要する費用の額の算定に関する基準等の一部を改正する件（令和７年こども家庭庁告示第４号）附則第３条において読み替えて適用する第１条第19
　　　　号のキャリアパス要件分に応じた割合、（c）は同条第18号の賃金改善分における別表第２又は別表第３に規定する割合をいう。</t>
    <phoneticPr fontId="5"/>
  </si>
  <si>
    <t>加算率（c）</t>
    <rPh sb="0" eb="3">
      <t>カサンリツ</t>
    </rPh>
    <phoneticPr fontId="1"/>
  </si>
  <si>
    <t>障害児保育加算（１歳児配置改善加算有り）</t>
    <phoneticPr fontId="1"/>
  </si>
  <si>
    <t>１歳児配置改善加算</t>
    <phoneticPr fontId="1"/>
  </si>
  <si>
    <t>夜間保育加算</t>
    <phoneticPr fontId="5"/>
  </si>
  <si>
    <t>管理者を配置していない場合</t>
    <phoneticPr fontId="5"/>
  </si>
  <si>
    <t>→単価表参照列(要メンテ)</t>
    <rPh sb="1" eb="4">
      <t>タンカヒョウ</t>
    </rPh>
    <rPh sb="4" eb="7">
      <t>サンショウレツ</t>
    </rPh>
    <rPh sb="8" eb="9">
      <t>ヨウ</t>
    </rPh>
    <phoneticPr fontId="1"/>
  </si>
  <si>
    <t>１歳児配置改善加算</t>
    <rPh sb="1" eb="3">
      <t>サイジ</t>
    </rPh>
    <rPh sb="3" eb="5">
      <t>ハイチ</t>
    </rPh>
    <rPh sb="5" eb="7">
      <t>カイゼン</t>
    </rPh>
    <rPh sb="7" eb="9">
      <t>カサン</t>
    </rPh>
    <phoneticPr fontId="7"/>
  </si>
  <si>
    <t>12１，２歳児</t>
    <rPh sb="5" eb="6">
      <t>サイ</t>
    </rPh>
    <rPh sb="6" eb="7">
      <t>ジ</t>
    </rPh>
    <phoneticPr fontId="5"/>
  </si>
  <si>
    <t>12乳児</t>
    <rPh sb="2" eb="4">
      <t>ニュウジ</t>
    </rPh>
    <phoneticPr fontId="5"/>
  </si>
  <si>
    <t>19１，２歳児</t>
    <rPh sb="5" eb="6">
      <t>サイ</t>
    </rPh>
    <rPh sb="6" eb="7">
      <t>ジ</t>
    </rPh>
    <phoneticPr fontId="5"/>
  </si>
  <si>
    <t>19乳児</t>
    <rPh sb="2" eb="4">
      <t>ニュウジ</t>
    </rPh>
    <phoneticPr fontId="5"/>
  </si>
  <si>
    <t>障害児保育加算（１歳児配置改善加算無し）</t>
    <phoneticPr fontId="1"/>
  </si>
  <si>
    <t>保育単価表（B型）</t>
    <phoneticPr fontId="1"/>
  </si>
  <si>
    <t>処遇改善等加算分単価(円)</t>
  </si>
  <si>
    <t>基本加算②</t>
  </si>
  <si>
    <t>土日閉所</t>
    <rPh sb="0" eb="2">
      <t>ドニチ</t>
    </rPh>
    <rPh sb="2" eb="4">
      <t>ヘイショ</t>
    </rPh>
    <phoneticPr fontId="1"/>
  </si>
  <si>
    <t>加算率C</t>
    <rPh sb="0" eb="3">
      <t>カサンリツ</t>
    </rPh>
    <phoneticPr fontId="1"/>
  </si>
  <si>
    <t>実施月数</t>
    <phoneticPr fontId="1"/>
  </si>
  <si>
    <t>加算率Cの合計</t>
    <rPh sb="0" eb="3">
      <t>カサンリツ</t>
    </rPh>
    <rPh sb="5" eb="7">
      <t>ゴウケイ</t>
    </rPh>
    <phoneticPr fontId="1"/>
  </si>
  <si>
    <t>計算用作業セル</t>
    <rPh sb="0" eb="5">
      <t>ケイサンヨウサギョウ</t>
    </rPh>
    <phoneticPr fontId="1"/>
  </si>
  <si>
    <t>計算ベースの分母÷分子の値を取得</t>
    <rPh sb="0" eb="2">
      <t>ケイサン</t>
    </rPh>
    <rPh sb="6" eb="8">
      <t>ブンボ</t>
    </rPh>
    <rPh sb="9" eb="11">
      <t>ブンシ</t>
    </rPh>
    <rPh sb="12" eb="13">
      <t>アタイ</t>
    </rPh>
    <rPh sb="14" eb="16">
      <t>シュトク</t>
    </rPh>
    <phoneticPr fontId="1"/>
  </si>
  <si>
    <t>土日に閉所する場合</t>
    <rPh sb="0" eb="2">
      <t>ドニチ</t>
    </rPh>
    <rPh sb="3" eb="5">
      <t>ヘイショ</t>
    </rPh>
    <rPh sb="7" eb="9">
      <t>バアイ</t>
    </rPh>
    <phoneticPr fontId="1"/>
  </si>
  <si>
    <t>単価表の列番号を動的に取得</t>
    <rPh sb="0" eb="3">
      <t>タンカヒョウ</t>
    </rPh>
    <rPh sb="4" eb="7">
      <t>レツバンゴウ</t>
    </rPh>
    <rPh sb="8" eb="10">
      <t>ドウテキ</t>
    </rPh>
    <rPh sb="11" eb="13">
      <t>シュトク</t>
    </rPh>
    <phoneticPr fontId="1"/>
  </si>
  <si>
    <t>区分２賃金改善分（加算率（b））</t>
    <rPh sb="0" eb="2">
      <t>クブン</t>
    </rPh>
    <rPh sb="3" eb="5">
      <t>チンギン</t>
    </rPh>
    <rPh sb="5" eb="7">
      <t>カイゼン</t>
    </rPh>
    <rPh sb="7" eb="8">
      <t>ブン</t>
    </rPh>
    <rPh sb="9" eb="12">
      <t>カサンリツ</t>
    </rPh>
    <phoneticPr fontId="4"/>
  </si>
  <si>
    <t>区分２賃金改善分（加算率（c））</t>
    <rPh sb="0" eb="2">
      <t>クブン</t>
    </rPh>
    <rPh sb="3" eb="5">
      <t>チンギン</t>
    </rPh>
    <rPh sb="5" eb="7">
      <t>カイゼン</t>
    </rPh>
    <rPh sb="7" eb="8">
      <t>ブン</t>
    </rPh>
    <rPh sb="9" eb="12">
      <t>カサンリツ</t>
    </rPh>
    <phoneticPr fontId="4"/>
  </si>
  <si>
    <t>②合計</t>
    <phoneticPr fontId="1"/>
  </si>
  <si>
    <t>処遇改善等加算の単価の合計額(②＋③＋④)⑤</t>
    <rPh sb="0" eb="2">
      <t>ショグウ</t>
    </rPh>
    <rPh sb="2" eb="4">
      <t>カイゼン</t>
    </rPh>
    <rPh sb="4" eb="5">
      <t>トウ</t>
    </rPh>
    <rPh sb="5" eb="7">
      <t>カサン</t>
    </rPh>
    <rPh sb="8" eb="10">
      <t>タンカ</t>
    </rPh>
    <rPh sb="11" eb="13">
      <t>ゴウケイ</t>
    </rPh>
    <rPh sb="13" eb="14">
      <t>ガク</t>
    </rPh>
    <phoneticPr fontId="4"/>
  </si>
  <si>
    <t>栄養管理加算</t>
    <phoneticPr fontId="1"/>
  </si>
  <si>
    <t>積算表用</t>
    <rPh sb="0" eb="4">
      <t>セキサン</t>
    </rPh>
    <phoneticPr fontId="1"/>
  </si>
  <si>
    <t>処遇改善等加算（区分１及び区分２）
保育標準時間認定</t>
    <phoneticPr fontId="5"/>
  </si>
  <si>
    <t>保育短時間認定</t>
    <phoneticPr fontId="1"/>
  </si>
  <si>
    <t>保育士比率向上加算</t>
    <phoneticPr fontId="1"/>
  </si>
  <si>
    <t>土曜日に閉所する場合
月に１日土曜日を閉所する場合</t>
    <phoneticPr fontId="1"/>
  </si>
  <si>
    <t>月に２日土曜日を閉所する場合</t>
    <phoneticPr fontId="1"/>
  </si>
  <si>
    <t>月に３日以上土曜日を閉所する場合</t>
    <phoneticPr fontId="1"/>
  </si>
  <si>
    <t>全ての土曜日を閉所する場合</t>
    <phoneticPr fontId="1"/>
  </si>
  <si>
    <t>単価の切り替えと乗算の結果(加算率C)</t>
    <rPh sb="14" eb="17">
      <t>カサンリツ</t>
    </rPh>
    <phoneticPr fontId="1"/>
  </si>
  <si>
    <t>中間計算結果の格納(加算率C)</t>
    <rPh sb="0" eb="2">
      <t>チュウカン</t>
    </rPh>
    <rPh sb="2" eb="6">
      <t>ケイサンケッカ</t>
    </rPh>
    <rPh sb="7" eb="9">
      <t>カクノウ</t>
    </rPh>
    <rPh sb="10" eb="13">
      <t>カサンリツ</t>
    </rPh>
    <phoneticPr fontId="1"/>
  </si>
  <si>
    <t>加減調整部分④</t>
    <rPh sb="0" eb="2">
      <t>カゲン</t>
    </rPh>
    <rPh sb="2" eb="4">
      <t>チョウセイ</t>
    </rPh>
    <rPh sb="4" eb="6">
      <t>ブブン</t>
    </rPh>
    <phoneticPr fontId="4"/>
  </si>
  <si>
    <t>特定加算⑤</t>
    <phoneticPr fontId="1"/>
  </si>
  <si>
    <t>食事の搬入について自園調理又は連携施設等からの搬入以外の方法による場合
（加算率（a））
（加算率（b））</t>
    <rPh sb="0" eb="2">
      <t>ショクジ</t>
    </rPh>
    <rPh sb="3" eb="5">
      <t>ハンニュウ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1"/>
  </si>
  <si>
    <t>土曜日に閉所する場合
（加算率（a））
（加算率（b））</t>
    <rPh sb="0" eb="3">
      <t>ドヨウビ</t>
    </rPh>
    <rPh sb="4" eb="6">
      <t>ヘイショ</t>
    </rPh>
    <rPh sb="8" eb="10">
      <t>バアイ</t>
    </rPh>
    <phoneticPr fontId="1"/>
  </si>
  <si>
    <t>単価の切り替えと乗算の結果(加算率A)</t>
    <rPh sb="14" eb="17">
      <t>カサンリツ</t>
    </rPh>
    <phoneticPr fontId="1"/>
  </si>
  <si>
    <t>単価の切り替えと乗算の結果(加算率B)</t>
    <rPh sb="14" eb="17">
      <t>カサンリツ</t>
    </rPh>
    <phoneticPr fontId="1"/>
  </si>
  <si>
    <t>食事の搬入について自園調理又は連携施設等からの搬入以外の方法による場合</t>
    <phoneticPr fontId="1"/>
  </si>
  <si>
    <t>加算率計算</t>
    <rPh sb="0" eb="3">
      <t>カサンリツ</t>
    </rPh>
    <rPh sb="3" eb="5">
      <t>ケイサン</t>
    </rPh>
    <phoneticPr fontId="1"/>
  </si>
  <si>
    <t>積算表表示用</t>
    <rPh sb="0" eb="5">
      <t>セキサンヒョウヒョウジ</t>
    </rPh>
    <rPh sb="5" eb="6">
      <t>ヨウ</t>
    </rPh>
    <phoneticPr fontId="1"/>
  </si>
  <si>
    <t>中間計算結果の格納(加算率A)</t>
    <rPh sb="0" eb="2">
      <t>チュウカン</t>
    </rPh>
    <rPh sb="2" eb="6">
      <t>ケイサンケッカ</t>
    </rPh>
    <rPh sb="7" eb="9">
      <t>カクノウ</t>
    </rPh>
    <rPh sb="10" eb="13">
      <t>カサンリツ</t>
    </rPh>
    <phoneticPr fontId="1"/>
  </si>
  <si>
    <t>中間計算結果の格納(加算率B)</t>
    <rPh sb="0" eb="2">
      <t>チュウカン</t>
    </rPh>
    <rPh sb="2" eb="6">
      <t>ケイサンケッカ</t>
    </rPh>
    <rPh sb="7" eb="9">
      <t>カクノウ</t>
    </rPh>
    <rPh sb="10" eb="13">
      <t>カサンリツ</t>
    </rPh>
    <phoneticPr fontId="1"/>
  </si>
  <si>
    <t>⑤合計</t>
    <rPh sb="1" eb="3">
      <t>ゴウケイ</t>
    </rPh>
    <phoneticPr fontId="4"/>
  </si>
  <si>
    <t>処遇改善等加算の単価の合計額(②＋③＋⑤)</t>
    <rPh sb="0" eb="2">
      <t>ショグウ</t>
    </rPh>
    <rPh sb="2" eb="4">
      <t>カイゼン</t>
    </rPh>
    <rPh sb="4" eb="5">
      <t>トウ</t>
    </rPh>
    <rPh sb="5" eb="7">
      <t>カサン</t>
    </rPh>
    <rPh sb="8" eb="10">
      <t>タンカ</t>
    </rPh>
    <rPh sb="11" eb="13">
      <t>ゴウケイ</t>
    </rPh>
    <rPh sb="13" eb="14">
      <t>ガク</t>
    </rPh>
    <phoneticPr fontId="4"/>
  </si>
  <si>
    <t>⑥</t>
    <phoneticPr fontId="4"/>
  </si>
  <si>
    <t>①×⑥</t>
    <phoneticPr fontId="4"/>
  </si>
  <si>
    <t>⑦</t>
    <phoneticPr fontId="1"/>
  </si>
  <si>
    <t>(⑥＋⑦
　＋⑨＋⑩＋⑫)</t>
  </si>
  <si>
    <t>(⑥＋⑦
　＋⑨＋⑩＋⑫)</t>
    <phoneticPr fontId="1"/>
  </si>
  <si>
    <t>○</t>
  </si>
  <si>
    <t>１　処遇改善等加算区分１・２</t>
    <rPh sb="2" eb="4">
      <t>ショグウ</t>
    </rPh>
    <rPh sb="4" eb="6">
      <t>カイゼン</t>
    </rPh>
    <rPh sb="6" eb="7">
      <t>トウ</t>
    </rPh>
    <rPh sb="7" eb="9">
      <t>カサン</t>
    </rPh>
    <rPh sb="9" eb="11">
      <t>クブン</t>
    </rPh>
    <phoneticPr fontId="1"/>
  </si>
  <si>
    <t>処遇改善等加算区分１・２</t>
    <rPh sb="0" eb="2">
      <t>ショグウ</t>
    </rPh>
    <rPh sb="2" eb="4">
      <t>カイゼン</t>
    </rPh>
    <rPh sb="4" eb="5">
      <t>トウ</t>
    </rPh>
    <rPh sb="5" eb="7">
      <t>カサン</t>
    </rPh>
    <rPh sb="7" eb="9">
      <t>クブン</t>
    </rPh>
    <phoneticPr fontId="1"/>
  </si>
  <si>
    <t>※黄欄には加算見込額が表示されます。賃金改善計画書（誓約書）の加算見込額は積算表から自動的に転記されます。</t>
    <rPh sb="37" eb="40">
      <t>セキサンヒョウ</t>
    </rPh>
    <rPh sb="42" eb="45">
      <t>ジドウテキ</t>
    </rPh>
    <rPh sb="46" eb="48">
      <t>テンキ</t>
    </rPh>
    <phoneticPr fontId="4"/>
  </si>
  <si>
    <t>※積算表以外の加算見込額を使用する場合は、保育・教育給付課にお問合せください。（別途、挙証資料のご提出が必要です。）</t>
    <rPh sb="1" eb="4">
      <t>セキサンヒョウ</t>
    </rPh>
    <rPh sb="4" eb="6">
      <t>イガイ</t>
    </rPh>
    <rPh sb="7" eb="11">
      <t>キョショウシリョウ</t>
    </rPh>
    <rPh sb="12" eb="14">
      <t>シヨウ</t>
    </rPh>
    <rPh sb="16" eb="18">
      <t>バアイ</t>
    </rPh>
    <rPh sb="20" eb="22">
      <t>ホイク</t>
    </rPh>
    <rPh sb="23" eb="25">
      <t>キョウイク</t>
    </rPh>
    <rPh sb="25" eb="28">
      <t>キュウフカ</t>
    </rPh>
    <rPh sb="30" eb="32">
      <t>トイアワ</t>
    </rPh>
    <rPh sb="40" eb="42">
      <t>ベット</t>
    </rPh>
    <rPh sb="43" eb="45">
      <t>キョショウ</t>
    </rPh>
    <rPh sb="44" eb="46">
      <t>シリョウ</t>
    </rPh>
    <rPh sb="48" eb="50">
      <t>テイシュツ</t>
    </rPh>
    <rPh sb="51" eb="53">
      <t>ヒツヨウ</t>
    </rPh>
    <phoneticPr fontId="4"/>
  </si>
  <si>
    <t>令和７年度 処遇改善等加算区分１・２ 加算見込額積算表</t>
    <rPh sb="0" eb="2">
      <t>レイワ</t>
    </rPh>
    <rPh sb="3" eb="5">
      <t>ネンド</t>
    </rPh>
    <rPh sb="6" eb="8">
      <t>ショグウ</t>
    </rPh>
    <rPh sb="8" eb="10">
      <t>カイゼン</t>
    </rPh>
    <rPh sb="10" eb="11">
      <t>トウ</t>
    </rPh>
    <rPh sb="11" eb="13">
      <t>カサン</t>
    </rPh>
    <rPh sb="13" eb="15">
      <t>クブン</t>
    </rPh>
    <rPh sb="19" eb="21">
      <t>カサン</t>
    </rPh>
    <rPh sb="21" eb="23">
      <t>ミコ</t>
    </rPh>
    <rPh sb="23" eb="24">
      <t>ガク</t>
    </rPh>
    <rPh sb="24" eb="26">
      <t>セキサン</t>
    </rPh>
    <rPh sb="26" eb="27">
      <t>ヒョウ</t>
    </rPh>
    <phoneticPr fontId="7"/>
  </si>
  <si>
    <t>令和７年度の区分１・２の加算額総額
（基礎分+賃金改善分）
（処遇改善等加算【国】（1,000円未満切り捨て））</t>
    <phoneticPr fontId="4"/>
  </si>
  <si>
    <t>積算表の仕様上、処遇改善等加算部分のみを取り出しており、</t>
    <phoneticPr fontId="1"/>
  </si>
  <si>
    <t>加算率（a）（b）と（ｃ）を切り離して計算しているため、</t>
    <phoneticPr fontId="1"/>
  </si>
  <si>
    <t>表示される金額はあくまでも概算額です。</t>
    <phoneticPr fontId="1"/>
  </si>
  <si>
    <t>積算表</t>
    <rPh sb="0" eb="3">
      <t>セキサンヒョウ</t>
    </rPh>
    <phoneticPr fontId="7"/>
  </si>
  <si>
    <t>保育所分園</t>
    <rPh sb="0" eb="3">
      <t>ホイクショ</t>
    </rPh>
    <rPh sb="3" eb="5">
      <t>ブンエン</t>
    </rPh>
    <phoneticPr fontId="7"/>
  </si>
  <si>
    <r>
      <rPr>
        <strike/>
        <u/>
        <sz val="11"/>
        <rFont val="ＭＳ Ｐゴシック"/>
        <family val="3"/>
        <charset val="128"/>
      </rPr>
      <t>もし定員見るなら。</t>
    </r>
    <r>
      <rPr>
        <u/>
        <sz val="11"/>
        <rFont val="ＭＳ Ｐゴシック"/>
        <family val="3"/>
        <charset val="128"/>
      </rPr>
      <t>定員は</t>
    </r>
    <r>
      <rPr>
        <sz val="11"/>
        <color theme="1"/>
        <rFont val="ＭＳ Ｐゴシック"/>
        <family val="2"/>
        <charset val="128"/>
        <scheme val="minor"/>
      </rPr>
      <t>不要とする</t>
    </r>
    <rPh sb="2" eb="5">
      <t>テイインミ</t>
    </rPh>
    <rPh sb="9" eb="11">
      <t>テイイン</t>
    </rPh>
    <rPh sb="12" eb="14">
      <t>フヨウ</t>
    </rPh>
    <phoneticPr fontId="7"/>
  </si>
  <si>
    <t>認こ　教育</t>
    <rPh sb="0" eb="1">
      <t>ニン</t>
    </rPh>
    <rPh sb="3" eb="5">
      <t>キョウイク</t>
    </rPh>
    <phoneticPr fontId="7"/>
  </si>
  <si>
    <t>認こ　保育</t>
    <rPh sb="0" eb="1">
      <t>ニン</t>
    </rPh>
    <rPh sb="3" eb="5">
      <t>ホイク</t>
    </rPh>
    <phoneticPr fontId="7"/>
  </si>
  <si>
    <t>施設によって場所が違うので全部出しておく</t>
    <rPh sb="0" eb="2">
      <t>シセツ</t>
    </rPh>
    <rPh sb="6" eb="8">
      <t>バショ</t>
    </rPh>
    <rPh sb="9" eb="10">
      <t>チガ</t>
    </rPh>
    <rPh sb="13" eb="16">
      <t>ゼンブダ</t>
    </rPh>
    <phoneticPr fontId="7"/>
  </si>
  <si>
    <t>【本園】利用定員
（中心保育所）</t>
    <rPh sb="1" eb="2">
      <t>ホン</t>
    </rPh>
    <rPh sb="2" eb="3">
      <t>エン</t>
    </rPh>
    <rPh sb="4" eb="6">
      <t>リヨウ</t>
    </rPh>
    <rPh sb="6" eb="8">
      <t>テイイン</t>
    </rPh>
    <rPh sb="10" eb="12">
      <t>チュウシン</t>
    </rPh>
    <rPh sb="12" eb="14">
      <t>ホイク</t>
    </rPh>
    <rPh sb="14" eb="15">
      <t>ショ</t>
    </rPh>
    <phoneticPr fontId="7"/>
  </si>
  <si>
    <t>【本園】定員区分
（中心保育所）</t>
    <rPh sb="1" eb="2">
      <t>ホン</t>
    </rPh>
    <rPh sb="2" eb="3">
      <t>エン</t>
    </rPh>
    <rPh sb="4" eb="6">
      <t>テイイン</t>
    </rPh>
    <rPh sb="6" eb="8">
      <t>クブン</t>
    </rPh>
    <rPh sb="10" eb="12">
      <t>チュウシン</t>
    </rPh>
    <rPh sb="12" eb="14">
      <t>ホイク</t>
    </rPh>
    <rPh sb="14" eb="15">
      <t>ショ</t>
    </rPh>
    <phoneticPr fontId="7"/>
  </si>
  <si>
    <t>１号利用定員</t>
    <phoneticPr fontId="7"/>
  </si>
  <si>
    <t>2・3号利用定員</t>
    <phoneticPr fontId="7"/>
  </si>
  <si>
    <t>【分園】利用定員</t>
    <rPh sb="1" eb="3">
      <t>ブンエン</t>
    </rPh>
    <rPh sb="4" eb="6">
      <t>リヨウ</t>
    </rPh>
    <rPh sb="6" eb="8">
      <t>テイイン</t>
    </rPh>
    <phoneticPr fontId="7"/>
  </si>
  <si>
    <t>【分園】定員区分</t>
    <rPh sb="1" eb="3">
      <t>ブンエン</t>
    </rPh>
    <rPh sb="4" eb="6">
      <t>テイイン</t>
    </rPh>
    <rPh sb="6" eb="8">
      <t>クブン</t>
    </rPh>
    <phoneticPr fontId="7"/>
  </si>
  <si>
    <t>定員区分</t>
    <phoneticPr fontId="7"/>
  </si>
  <si>
    <t>全体利用定員</t>
    <rPh sb="0" eb="2">
      <t>ゼンタイ</t>
    </rPh>
    <rPh sb="2" eb="4">
      <t>リヨウ</t>
    </rPh>
    <rPh sb="4" eb="6">
      <t>テイイン</t>
    </rPh>
    <phoneticPr fontId="7"/>
  </si>
  <si>
    <t>全体定員区分</t>
    <rPh sb="0" eb="2">
      <t>ゼンタイ</t>
    </rPh>
    <rPh sb="2" eb="4">
      <t>テイイン</t>
    </rPh>
    <rPh sb="4" eb="6">
      <t>クブン</t>
    </rPh>
    <phoneticPr fontId="7"/>
  </si>
  <si>
    <t>２号利用定員</t>
    <phoneticPr fontId="7"/>
  </si>
  <si>
    <t>３号利用定員</t>
    <phoneticPr fontId="7"/>
  </si>
  <si>
    <t>平均経験年数</t>
    <phoneticPr fontId="7"/>
  </si>
  <si>
    <t>利用定員</t>
    <phoneticPr fontId="7"/>
  </si>
  <si>
    <t>実施月数
（通常12月）</t>
    <phoneticPr fontId="7"/>
  </si>
  <si>
    <t>区分１基礎分
(加算率（a）)</t>
    <phoneticPr fontId="7"/>
  </si>
  <si>
    <t>区分２賃金改善分
(加算率（ｂ）)</t>
    <phoneticPr fontId="7"/>
  </si>
  <si>
    <t>うちｷｬﾘｱﾊﾟｽ要件</t>
    <phoneticPr fontId="7"/>
  </si>
  <si>
    <t>処遇改善等加算区分１・２</t>
    <rPh sb="7" eb="9">
      <t>クブン</t>
    </rPh>
    <phoneticPr fontId="7"/>
  </si>
  <si>
    <t>令和７年度の区分１・２の加算額総額
（基礎分+賃金改善分）</t>
    <rPh sb="0" eb="2">
      <t>レイワ</t>
    </rPh>
    <rPh sb="3" eb="5">
      <t>ネンド</t>
    </rPh>
    <rPh sb="6" eb="8">
      <t>クブン</t>
    </rPh>
    <rPh sb="12" eb="15">
      <t>カサンガク</t>
    </rPh>
    <rPh sb="15" eb="17">
      <t>ソウガク</t>
    </rPh>
    <phoneticPr fontId="7"/>
  </si>
  <si>
    <t>処遇改善等加算【国】（1,000円未満切り捨て）</t>
    <phoneticPr fontId="7"/>
  </si>
  <si>
    <t>職員配置加算【市】（1,000円未満切り捨て）</t>
    <phoneticPr fontId="7"/>
  </si>
  <si>
    <t>合計額（年額）</t>
    <rPh sb="0" eb="2">
      <t>ゴウケイ</t>
    </rPh>
    <rPh sb="2" eb="3">
      <t>ガク</t>
    </rPh>
    <rPh sb="4" eb="6">
      <t>ネンガク</t>
    </rPh>
    <phoneticPr fontId="7"/>
  </si>
  <si>
    <t>区分１基礎分（加算率（a））</t>
    <phoneticPr fontId="7"/>
  </si>
  <si>
    <t>区分２賃金改善分（加算率（b）（c））</t>
    <phoneticPr fontId="7"/>
  </si>
  <si>
    <t>区分２賃金改善分（加算率（b））</t>
    <phoneticPr fontId="7"/>
  </si>
  <si>
    <t>区分２賃金改善分（加算率（c））</t>
    <phoneticPr fontId="7"/>
  </si>
  <si>
    <t>職員配置加算</t>
    <rPh sb="0" eb="6">
      <t>ショクインハイチカサン</t>
    </rPh>
    <phoneticPr fontId="7"/>
  </si>
  <si>
    <t>小規模保育事業Ｂ型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</si>
</sst>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176" formatCode="[$-411]ggge&quot;年&quot;m&quot;月&quot;d&quot;日&quot;;@"/>
    <numFmt numFmtId="177" formatCode="0_);[Red]\(0\)"/>
    <numFmt numFmtId="178" formatCode="0.0_);[Red]\(0.0\)"/>
    <numFmt numFmtId="179" formatCode="0&quot; 年&quot;"/>
    <numFmt numFmtId="180" formatCode="0&quot;人&quot;"/>
    <numFmt numFmtId="181" formatCode="0&quot; 月&quot;"/>
    <numFmt numFmtId="182" formatCode="##&quot;％&quot;"/>
    <numFmt numFmtId="183" formatCode="0.0"/>
    <numFmt numFmtId="184" formatCode="#,##0;[Red]#,##0"/>
    <numFmt numFmtId="185" formatCode="###,###&quot;円&quot;"/>
    <numFmt numFmtId="186" formatCode="\(#,##0\)"/>
    <numFmt numFmtId="187" formatCode="#,##0;&quot;▲ &quot;#,##0"/>
    <numFmt numFmtId="188" formatCode="#,##0\×&quot;加&quot;&quot;算&quot;&quot;率&quot;"/>
    <numFmt numFmtId="189" formatCode="&quot;＋ &quot;#,##0;&quot;▲ &quot;#,##0"/>
    <numFmt numFmtId="190" formatCode="&quot;＋　 &quot;#,##0;&quot;▲ &quot;#,##0"/>
    <numFmt numFmtId="191" formatCode="&quot;×&quot;#\ ?/100"/>
    <numFmt numFmtId="192" formatCode="#,##0&quot;÷３月初日の利用子ども数&quot;"/>
    <numFmt numFmtId="193" formatCode="#,##0&quot;（限度額）÷３月初日の利用子ども数&quot;"/>
    <numFmt numFmtId="194" formatCode="0&quot;％&quot;"/>
    <numFmt numFmtId="195" formatCode="#,##0_ "/>
    <numFmt numFmtId="196" formatCode="#,##0.0&quot;）&quot;"/>
    <numFmt numFmtId="197" formatCode="#,##0.0&quot;（c）&quot;"/>
    <numFmt numFmtId="198" formatCode="\(#,##0.0&quot;（c））)&quot;"/>
    <numFmt numFmtId="199" formatCode="#,##0.0&quot;（c））&quot;"/>
    <numFmt numFmtId="200" formatCode="#,##0\×&quot;加&quot;&quot;算&quot;&quot;数&quot;"/>
    <numFmt numFmtId="201" formatCode="\(#,##0.0&quot;（c）））&quot;"/>
    <numFmt numFmtId="202" formatCode="&quot;(⑥～⑱)×&quot;#\ ?/100"/>
    <numFmt numFmtId="203" formatCode="#,##0&quot;×（加算率（a）+加算率（b））&quot;"/>
  </numFmts>
  <fonts count="50">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HGｺﾞｼｯｸM"/>
      <family val="3"/>
      <charset val="128"/>
    </font>
    <font>
      <sz val="6"/>
      <name val="ＭＳ Ｐゴシック"/>
      <family val="3"/>
      <charset val="128"/>
      <scheme val="minor"/>
    </font>
    <font>
      <sz val="6"/>
      <name val="明朝"/>
      <family val="3"/>
      <charset val="128"/>
    </font>
    <font>
      <sz val="12"/>
      <name val="HGPｺﾞｼｯｸM"/>
      <family val="3"/>
      <charset val="128"/>
    </font>
    <font>
      <sz val="6"/>
      <name val="ＭＳ Ｐゴシック"/>
      <family val="3"/>
      <charset val="128"/>
    </font>
    <font>
      <sz val="12"/>
      <name val="HGP創英角ﾎﾟｯﾌﾟ体"/>
      <family val="3"/>
      <charset val="128"/>
    </font>
    <font>
      <sz val="11"/>
      <color theme="1"/>
      <name val="ＭＳ Ｐゴシック"/>
      <family val="3"/>
      <charset val="128"/>
      <scheme val="minor"/>
    </font>
    <font>
      <sz val="11"/>
      <name val="HGPｺﾞｼｯｸM"/>
      <family val="3"/>
      <charset val="128"/>
    </font>
    <font>
      <sz val="10"/>
      <name val="HGｺﾞｼｯｸM"/>
      <family val="3"/>
      <charset val="128"/>
    </font>
    <font>
      <sz val="18"/>
      <name val="HGP創英角ﾎﾟｯﾌﾟ体"/>
      <family val="3"/>
      <charset val="128"/>
    </font>
    <font>
      <sz val="10"/>
      <name val="HGPｺﾞｼｯｸM"/>
      <family val="3"/>
      <charset val="128"/>
    </font>
    <font>
      <b/>
      <sz val="18"/>
      <name val="HGP創英角ﾎﾟｯﾌﾟ体"/>
      <family val="3"/>
      <charset val="128"/>
    </font>
    <font>
      <b/>
      <sz val="11"/>
      <name val="HGP創英角ﾎﾟｯﾌﾟ体"/>
      <family val="3"/>
      <charset val="128"/>
    </font>
    <font>
      <sz val="11"/>
      <name val="Arial Unicode MS"/>
      <family val="3"/>
      <charset val="128"/>
    </font>
    <font>
      <sz val="9"/>
      <name val="HGPｺﾞｼｯｸM"/>
      <family val="3"/>
      <charset val="128"/>
    </font>
    <font>
      <sz val="12"/>
      <name val="Arial Unicode MS"/>
      <family val="3"/>
      <charset val="128"/>
    </font>
    <font>
      <sz val="10"/>
      <color theme="1"/>
      <name val="HGｺﾞｼｯｸM"/>
      <family val="3"/>
      <charset val="128"/>
    </font>
    <font>
      <sz val="10"/>
      <color theme="1"/>
      <name val="Arial Unicode MS"/>
      <family val="3"/>
      <charset val="128"/>
    </font>
    <font>
      <sz val="11"/>
      <color theme="1"/>
      <name val="Arial Unicode MS"/>
      <family val="3"/>
      <charset val="128"/>
    </font>
    <font>
      <sz val="8"/>
      <name val="HGｺﾞｼｯｸM"/>
      <family val="3"/>
      <charset val="128"/>
    </font>
    <font>
      <sz val="7"/>
      <name val="HGｺﾞｼｯｸM"/>
      <family val="3"/>
      <charset val="128"/>
    </font>
    <font>
      <sz val="11"/>
      <name val="明朝"/>
      <family val="3"/>
      <charset val="128"/>
    </font>
    <font>
      <b/>
      <sz val="16"/>
      <name val="HGｺﾞｼｯｸM"/>
      <family val="3"/>
      <charset val="128"/>
    </font>
    <font>
      <sz val="6"/>
      <name val="HGｺﾞｼｯｸM"/>
      <family val="3"/>
      <charset val="128"/>
    </font>
    <font>
      <sz val="11"/>
      <color theme="1"/>
      <name val="明朝"/>
      <family val="3"/>
      <charset val="128"/>
    </font>
    <font>
      <sz val="6"/>
      <name val="HGPｺﾞｼｯｸM"/>
      <family val="3"/>
      <charset val="128"/>
    </font>
    <font>
      <b/>
      <sz val="18"/>
      <color rgb="FFFF0000"/>
      <name val="HGPｺﾞｼｯｸM"/>
      <family val="3"/>
      <charset val="128"/>
    </font>
    <font>
      <b/>
      <sz val="11"/>
      <name val="HGｺﾞｼｯｸM"/>
      <family val="3"/>
      <charset val="128"/>
    </font>
    <font>
      <sz val="8"/>
      <color theme="1"/>
      <name val="HGｺﾞｼｯｸM"/>
      <family val="3"/>
      <charset val="128"/>
    </font>
    <font>
      <sz val="11"/>
      <name val="ＭＳ 明朝"/>
      <family val="1"/>
    </font>
    <font>
      <sz val="11"/>
      <color theme="1"/>
      <name val="HGｺﾞｼｯｸM"/>
      <family val="3"/>
      <charset val="128"/>
    </font>
    <font>
      <sz val="8"/>
      <name val="Meiryo UI"/>
      <family val="3"/>
      <charset val="128"/>
    </font>
    <font>
      <sz val="8"/>
      <color rgb="FFFF0000"/>
      <name val="Meiryo UI"/>
      <family val="3"/>
      <charset val="128"/>
    </font>
    <font>
      <sz val="8"/>
      <color theme="1"/>
      <name val="Meiryo UI"/>
      <family val="3"/>
      <charset val="128"/>
    </font>
    <font>
      <sz val="11"/>
      <name val="ＭＳ Ｐゴシック"/>
      <family val="2"/>
      <charset val="128"/>
      <scheme val="minor"/>
    </font>
    <font>
      <sz val="10"/>
      <name val="ＭＳ Ｐゴシック"/>
      <family val="3"/>
      <charset val="128"/>
      <scheme val="minor"/>
    </font>
    <font>
      <sz val="9"/>
      <name val="HGｺﾞｼｯｸM"/>
      <family val="3"/>
      <charset val="128"/>
    </font>
    <font>
      <sz val="11"/>
      <name val="ＭＳ Ｐゴシック"/>
      <family val="3"/>
      <charset val="128"/>
      <scheme val="minor"/>
    </font>
    <font>
      <b/>
      <sz val="18"/>
      <name val="HGPｺﾞｼｯｸM"/>
      <family val="3"/>
      <charset val="128"/>
    </font>
    <font>
      <b/>
      <sz val="10"/>
      <color rgb="FFFF0000"/>
      <name val="HGPｺﾞｼｯｸM"/>
      <family val="3"/>
      <charset val="128"/>
    </font>
    <font>
      <b/>
      <sz val="22"/>
      <name val="ＭＳ Ｐゴシック"/>
      <family val="3"/>
      <charset val="128"/>
    </font>
    <font>
      <sz val="16"/>
      <name val="ＭＳ Ｐゴシック"/>
      <family val="3"/>
      <charset val="128"/>
    </font>
    <font>
      <strike/>
      <u/>
      <sz val="11"/>
      <name val="ＭＳ Ｐゴシック"/>
      <family val="3"/>
      <charset val="128"/>
    </font>
    <font>
      <u/>
      <sz val="11"/>
      <name val="ＭＳ Ｐゴシック"/>
      <family val="3"/>
      <charset val="128"/>
    </font>
    <font>
      <b/>
      <sz val="14"/>
      <color rgb="FFFF0000"/>
      <name val="ＭＳ Ｐゴシック"/>
      <family val="3"/>
      <charset val="128"/>
    </font>
    <font>
      <sz val="11"/>
      <color rgb="FFFF0000"/>
      <name val="ＭＳ Ｐゴシック"/>
      <family val="3"/>
      <charset val="128"/>
    </font>
    <font>
      <sz val="12"/>
      <name val="ＭＳ Ｐゴシック"/>
      <family val="3"/>
      <charset val="128"/>
    </font>
  </fonts>
  <fills count="10">
    <fill>
      <patternFill patternType="none"/>
    </fill>
    <fill>
      <patternFill patternType="gray125"/>
    </fill>
    <fill>
      <patternFill patternType="solid">
        <fgColor rgb="FFFFFF66"/>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0"/>
        <bgColor indexed="64"/>
      </patternFill>
    </fill>
    <fill>
      <patternFill patternType="solid">
        <fgColor rgb="FF66FF66"/>
        <bgColor indexed="64"/>
      </patternFill>
    </fill>
    <fill>
      <patternFill patternType="solid">
        <fgColor theme="7" tint="0.79998168889431442"/>
        <bgColor indexed="64"/>
      </patternFill>
    </fill>
    <fill>
      <patternFill patternType="solid">
        <fgColor rgb="FF808080"/>
        <bgColor indexed="64"/>
      </patternFill>
    </fill>
    <fill>
      <patternFill patternType="solid">
        <fgColor theme="1" tint="0.14999847407452621"/>
        <bgColor indexed="64"/>
      </patternFill>
    </fill>
  </fills>
  <borders count="210">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hair">
        <color indexed="64"/>
      </right>
      <top style="thin">
        <color indexed="64"/>
      </top>
      <bottom/>
      <diagonal/>
    </border>
    <border>
      <left style="hair">
        <color indexed="64"/>
      </left>
      <right/>
      <top style="thin">
        <color indexed="64"/>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style="thin">
        <color indexed="64"/>
      </right>
      <top style="medium">
        <color auto="1"/>
      </top>
      <bottom style="medium">
        <color auto="1"/>
      </bottom>
      <diagonal/>
    </border>
    <border>
      <left/>
      <right style="hair">
        <color auto="1"/>
      </right>
      <top style="medium">
        <color auto="1"/>
      </top>
      <bottom style="medium">
        <color auto="1"/>
      </bottom>
      <diagonal/>
    </border>
    <border>
      <left style="hair">
        <color auto="1"/>
      </left>
      <right style="medium">
        <color indexed="64"/>
      </right>
      <top style="medium">
        <color indexed="64"/>
      </top>
      <bottom style="medium">
        <color indexed="64"/>
      </bottom>
      <diagonal/>
    </border>
    <border>
      <left/>
      <right style="medium">
        <color auto="1"/>
      </right>
      <top style="medium">
        <color auto="1"/>
      </top>
      <bottom style="hair">
        <color auto="1"/>
      </bottom>
      <diagonal/>
    </border>
    <border>
      <left/>
      <right/>
      <top style="hair">
        <color indexed="64"/>
      </top>
      <bottom style="hair">
        <color indexed="64"/>
      </bottom>
      <diagonal/>
    </border>
    <border>
      <left style="medium">
        <color auto="1"/>
      </left>
      <right/>
      <top style="hair">
        <color auto="1"/>
      </top>
      <bottom style="hair">
        <color auto="1"/>
      </bottom>
      <diagonal/>
    </border>
    <border>
      <left/>
      <right style="medium">
        <color auto="1"/>
      </right>
      <top style="hair">
        <color indexed="64"/>
      </top>
      <bottom style="hair">
        <color indexed="64"/>
      </bottom>
      <diagonal/>
    </border>
    <border>
      <left/>
      <right style="hair">
        <color auto="1"/>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auto="1"/>
      </left>
      <right style="hair">
        <color auto="1"/>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style="hair">
        <color indexed="64"/>
      </bottom>
      <diagonal/>
    </border>
    <border>
      <left/>
      <right style="hair">
        <color indexed="64"/>
      </right>
      <top/>
      <bottom style="thin">
        <color indexed="64"/>
      </bottom>
      <diagonal/>
    </border>
    <border>
      <left style="thin">
        <color indexed="64"/>
      </left>
      <right style="thin">
        <color indexed="64"/>
      </right>
      <top/>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auto="1"/>
      </left>
      <right style="hair">
        <color auto="1"/>
      </right>
      <top style="hair">
        <color auto="1"/>
      </top>
      <bottom style="double">
        <color indexed="64"/>
      </bottom>
      <diagonal/>
    </border>
    <border>
      <left style="hair">
        <color indexed="64"/>
      </left>
      <right/>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thin">
        <color auto="1"/>
      </left>
      <right style="hair">
        <color auto="1"/>
      </right>
      <top style="hair">
        <color auto="1"/>
      </top>
      <bottom style="double">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medium">
        <color auto="1"/>
      </top>
      <bottom style="hair">
        <color indexed="64"/>
      </bottom>
      <diagonal/>
    </border>
    <border>
      <left style="hair">
        <color indexed="64"/>
      </left>
      <right style="thin">
        <color indexed="64"/>
      </right>
      <top style="medium">
        <color auto="1"/>
      </top>
      <bottom style="hair">
        <color indexed="64"/>
      </bottom>
      <diagonal/>
    </border>
    <border>
      <left/>
      <right style="hair">
        <color auto="1"/>
      </right>
      <top style="thin">
        <color indexed="64"/>
      </top>
      <bottom style="hair">
        <color indexed="64"/>
      </bottom>
      <diagonal/>
    </border>
    <border>
      <left/>
      <right style="hair">
        <color auto="1"/>
      </right>
      <top style="medium">
        <color auto="1"/>
      </top>
      <bottom style="hair">
        <color indexed="64"/>
      </bottom>
      <diagonal/>
    </border>
    <border>
      <left style="hair">
        <color indexed="64"/>
      </left>
      <right/>
      <top style="medium">
        <color auto="1"/>
      </top>
      <bottom style="hair">
        <color indexed="64"/>
      </bottom>
      <diagonal/>
    </border>
    <border>
      <left style="medium">
        <color indexed="64"/>
      </left>
      <right/>
      <top/>
      <bottom style="thin">
        <color indexed="64"/>
      </bottom>
      <diagonal/>
    </border>
    <border>
      <left/>
      <right style="medium">
        <color indexed="64"/>
      </right>
      <top style="thin">
        <color indexed="64"/>
      </top>
      <bottom/>
      <diagonal/>
    </border>
    <border>
      <left style="medium">
        <color auto="1"/>
      </left>
      <right style="hair">
        <color auto="1"/>
      </right>
      <top style="hair">
        <color indexed="64"/>
      </top>
      <bottom style="hair">
        <color auto="1"/>
      </bottom>
      <diagonal/>
    </border>
    <border>
      <left/>
      <right style="thin">
        <color indexed="64"/>
      </right>
      <top style="thin">
        <color indexed="64"/>
      </top>
      <bottom style="double">
        <color indexed="64"/>
      </bottom>
      <diagonal/>
    </border>
    <border>
      <left style="hair">
        <color indexed="64"/>
      </left>
      <right/>
      <top/>
      <bottom/>
      <diagonal/>
    </border>
    <border>
      <left/>
      <right style="hair">
        <color auto="1"/>
      </right>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hair">
        <color indexed="64"/>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theme="1"/>
      </top>
      <bottom/>
      <diagonal/>
    </border>
    <border>
      <left/>
      <right/>
      <top style="thin">
        <color theme="1"/>
      </top>
      <bottom/>
      <diagonal/>
    </border>
    <border>
      <left/>
      <right style="thin">
        <color indexed="64"/>
      </right>
      <top style="thin">
        <color theme="1"/>
      </top>
      <bottom/>
      <diagonal/>
    </border>
    <border>
      <left/>
      <right/>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style="thin">
        <color indexed="64"/>
      </left>
      <right style="thin">
        <color theme="1"/>
      </right>
      <top/>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indexed="64"/>
      </left>
      <right style="thin">
        <color indexed="64"/>
      </right>
      <top/>
      <bottom style="hair">
        <color indexed="64"/>
      </bottom>
      <diagonal/>
    </border>
    <border>
      <left style="hair">
        <color indexed="64"/>
      </left>
      <right/>
      <top/>
      <bottom style="hair">
        <color theme="1"/>
      </bottom>
      <diagonal/>
    </border>
    <border>
      <left/>
      <right/>
      <top/>
      <bottom style="hair">
        <color theme="1"/>
      </bottom>
      <diagonal/>
    </border>
    <border>
      <left/>
      <right style="thin">
        <color indexed="64"/>
      </right>
      <top/>
      <bottom style="hair">
        <color theme="1"/>
      </bottom>
      <diagonal/>
    </border>
    <border>
      <left/>
      <right style="hair">
        <color indexed="64"/>
      </right>
      <top style="hair">
        <color indexed="64"/>
      </top>
      <bottom/>
      <diagonal/>
    </border>
    <border>
      <left style="hair">
        <color indexed="64"/>
      </left>
      <right/>
      <top style="hair">
        <color theme="1"/>
      </top>
      <bottom/>
      <diagonal/>
    </border>
    <border>
      <left/>
      <right/>
      <top style="hair">
        <color theme="1"/>
      </top>
      <bottom/>
      <diagonal/>
    </border>
    <border>
      <left/>
      <right style="thin">
        <color indexed="64"/>
      </right>
      <top style="hair">
        <color theme="1"/>
      </top>
      <bottom/>
      <diagonal/>
    </border>
    <border>
      <left style="thin">
        <color indexed="64"/>
      </left>
      <right/>
      <top/>
      <bottom style="thin">
        <color theme="1"/>
      </bottom>
      <diagonal/>
    </border>
    <border>
      <left/>
      <right/>
      <top/>
      <bottom style="thin">
        <color theme="1"/>
      </bottom>
      <diagonal/>
    </border>
    <border>
      <left/>
      <right style="thin">
        <color indexed="64"/>
      </right>
      <top/>
      <bottom style="thin">
        <color theme="1"/>
      </bottom>
      <diagonal/>
    </border>
    <border>
      <left style="thin">
        <color theme="1"/>
      </left>
      <right/>
      <top/>
      <bottom style="thin">
        <color theme="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right style="thin">
        <color indexed="64"/>
      </right>
      <top style="medium">
        <color auto="1"/>
      </top>
      <bottom style="hair">
        <color indexed="64"/>
      </bottom>
      <diagonal/>
    </border>
    <border>
      <left style="thin">
        <color indexed="64"/>
      </left>
      <right/>
      <top style="medium">
        <color auto="1"/>
      </top>
      <bottom style="hair">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dotted">
        <color auto="1"/>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medium">
        <color indexed="64"/>
      </top>
      <bottom style="medium">
        <color indexed="64"/>
      </bottom>
      <diagonal/>
    </border>
    <border>
      <left style="thin">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thin">
        <color indexed="64"/>
      </right>
      <top style="medium">
        <color auto="1"/>
      </top>
      <bottom/>
      <diagonal/>
    </border>
    <border>
      <left style="hair">
        <color auto="1"/>
      </left>
      <right style="medium">
        <color indexed="64"/>
      </right>
      <top style="medium">
        <color indexed="64"/>
      </top>
      <bottom/>
      <diagonal/>
    </border>
    <border>
      <left/>
      <right style="thin">
        <color indexed="64"/>
      </right>
      <top style="hair">
        <color indexed="64"/>
      </top>
      <bottom style="double">
        <color indexed="64"/>
      </bottom>
      <diagonal/>
    </border>
    <border>
      <left/>
      <right style="medium">
        <color auto="1"/>
      </right>
      <top style="hair">
        <color indexed="64"/>
      </top>
      <bottom style="double">
        <color indexed="64"/>
      </bottom>
      <diagonal/>
    </border>
    <border>
      <left style="hair">
        <color auto="1"/>
      </left>
      <right style="medium">
        <color auto="1"/>
      </right>
      <top style="hair">
        <color indexed="64"/>
      </top>
      <bottom style="hair">
        <color indexed="64"/>
      </bottom>
      <diagonal/>
    </border>
    <border>
      <left style="thin">
        <color auto="1"/>
      </left>
      <right style="hair">
        <color auto="1"/>
      </right>
      <top/>
      <bottom style="medium">
        <color auto="1"/>
      </bottom>
      <diagonal/>
    </border>
    <border>
      <left style="hair">
        <color auto="1"/>
      </left>
      <right style="hair">
        <color auto="1"/>
      </right>
      <top/>
      <bottom style="medium">
        <color auto="1"/>
      </bottom>
      <diagonal/>
    </border>
    <border>
      <left style="hair">
        <color auto="1"/>
      </left>
      <right style="thin">
        <color indexed="64"/>
      </right>
      <top/>
      <bottom style="medium">
        <color auto="1"/>
      </bottom>
      <diagonal/>
    </border>
    <border>
      <left style="hair">
        <color auto="1"/>
      </left>
      <right style="medium">
        <color indexed="64"/>
      </right>
      <top/>
      <bottom style="medium">
        <color indexed="64"/>
      </bottom>
      <diagonal/>
    </border>
    <border>
      <left/>
      <right style="medium">
        <color indexed="64"/>
      </right>
      <top style="thin">
        <color indexed="64"/>
      </top>
      <bottom style="double">
        <color indexed="64"/>
      </bottom>
      <diagonal/>
    </border>
    <border>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auto="1"/>
      </left>
      <right style="medium">
        <color auto="1"/>
      </right>
      <top style="thin">
        <color indexed="64"/>
      </top>
      <bottom style="hair">
        <color indexed="64"/>
      </bottom>
      <diagonal/>
    </border>
    <border>
      <left style="hair">
        <color auto="1"/>
      </left>
      <right style="medium">
        <color auto="1"/>
      </right>
      <top style="hair">
        <color indexed="64"/>
      </top>
      <bottom style="double">
        <color indexed="64"/>
      </bottom>
      <diagonal/>
    </border>
    <border>
      <left style="medium">
        <color indexed="64"/>
      </left>
      <right/>
      <top style="thin">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hair">
        <color auto="1"/>
      </top>
      <bottom style="double">
        <color indexed="64"/>
      </bottom>
      <diagonal/>
    </border>
    <border>
      <left style="thin">
        <color indexed="64"/>
      </left>
      <right/>
      <top/>
      <bottom style="double">
        <color indexed="64"/>
      </bottom>
      <diagonal/>
    </border>
    <border>
      <left/>
      <right/>
      <top/>
      <bottom style="double">
        <color indexed="64"/>
      </bottom>
      <diagonal/>
    </border>
    <border>
      <left style="medium">
        <color auto="1"/>
      </left>
      <right/>
      <top style="medium">
        <color auto="1"/>
      </top>
      <bottom style="double">
        <color indexed="64"/>
      </bottom>
      <diagonal/>
    </border>
    <border>
      <left/>
      <right style="medium">
        <color auto="1"/>
      </right>
      <top style="medium">
        <color auto="1"/>
      </top>
      <bottom style="double">
        <color indexed="64"/>
      </bottom>
      <diagonal/>
    </border>
    <border>
      <left style="thin">
        <color indexed="64"/>
      </left>
      <right/>
      <top/>
      <bottom style="hair">
        <color indexed="64"/>
      </bottom>
      <diagonal/>
    </border>
    <border>
      <left/>
      <right style="medium">
        <color auto="1"/>
      </right>
      <top/>
      <bottom style="hair">
        <color auto="1"/>
      </bottom>
      <diagonal/>
    </border>
    <border>
      <left/>
      <right style="medium">
        <color auto="1"/>
      </right>
      <top style="hair">
        <color auto="1"/>
      </top>
      <bottom/>
      <diagonal/>
    </border>
    <border>
      <left style="medium">
        <color auto="1"/>
      </left>
      <right style="hair">
        <color auto="1"/>
      </right>
      <top style="thin">
        <color indexed="64"/>
      </top>
      <bottom style="double">
        <color indexed="64"/>
      </bottom>
      <diagonal/>
    </border>
    <border>
      <left style="hair">
        <color indexed="64"/>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top style="hair">
        <color auto="1"/>
      </top>
      <bottom style="medium">
        <color auto="1"/>
      </bottom>
      <diagonal/>
    </border>
    <border>
      <left style="hair">
        <color indexed="64"/>
      </left>
      <right style="hair">
        <color indexed="64"/>
      </right>
      <top style="hair">
        <color auto="1"/>
      </top>
      <bottom style="medium">
        <color auto="1"/>
      </bottom>
      <diagonal/>
    </border>
    <border>
      <left style="thin">
        <color indexed="64"/>
      </left>
      <right style="hair">
        <color indexed="64"/>
      </right>
      <top style="hair">
        <color auto="1"/>
      </top>
      <bottom style="medium">
        <color auto="1"/>
      </bottom>
      <diagonal/>
    </border>
    <border>
      <left style="hair">
        <color indexed="64"/>
      </left>
      <right style="thin">
        <color indexed="64"/>
      </right>
      <top style="hair">
        <color auto="1"/>
      </top>
      <bottom style="medium">
        <color auto="1"/>
      </bottom>
      <diagonal/>
    </border>
    <border>
      <left style="thin">
        <color indexed="64"/>
      </left>
      <right/>
      <top style="medium">
        <color indexed="64"/>
      </top>
      <bottom/>
      <diagonal/>
    </border>
    <border>
      <left style="medium">
        <color indexed="64"/>
      </left>
      <right/>
      <top style="thin">
        <color indexed="64"/>
      </top>
      <bottom style="hair">
        <color auto="1"/>
      </bottom>
      <diagonal/>
    </border>
    <border>
      <left style="medium">
        <color indexed="64"/>
      </left>
      <right/>
      <top style="hair">
        <color auto="1"/>
      </top>
      <bottom style="medium">
        <color indexed="64"/>
      </bottom>
      <diagonal/>
    </border>
    <border>
      <left/>
      <right style="hair">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auto="1"/>
      </top>
      <bottom style="medium">
        <color indexed="64"/>
      </bottom>
      <diagonal/>
    </border>
    <border>
      <left/>
      <right/>
      <top style="hair">
        <color auto="1"/>
      </top>
      <bottom style="medium">
        <color auto="1"/>
      </bottom>
      <diagonal/>
    </border>
    <border>
      <left style="medium">
        <color indexed="64"/>
      </left>
      <right/>
      <top/>
      <bottom style="hair">
        <color auto="1"/>
      </bottom>
      <diagonal/>
    </border>
    <border>
      <left style="medium">
        <color auto="1"/>
      </left>
      <right/>
      <top style="hair">
        <color auto="1"/>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double">
        <color indexed="64"/>
      </top>
      <bottom style="thin">
        <color indexed="64"/>
      </bottom>
      <diagonal/>
    </border>
    <border>
      <left/>
      <right style="hair">
        <color indexed="64"/>
      </right>
      <top style="double">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hair">
        <color indexed="64"/>
      </top>
      <bottom style="medium">
        <color indexed="64"/>
      </bottom>
      <diagonal/>
    </border>
  </borders>
  <cellStyleXfs count="9">
    <xf numFmtId="0" fontId="0" fillId="0" borderId="0">
      <alignment vertical="center"/>
    </xf>
    <xf numFmtId="0" fontId="2" fillId="0" borderId="0"/>
    <xf numFmtId="0" fontId="9" fillId="0" borderId="0">
      <alignment vertical="center"/>
    </xf>
    <xf numFmtId="9" fontId="2" fillId="0" borderId="0" applyFont="0" applyFill="0" applyBorder="0" applyAlignment="0" applyProtection="0"/>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0" fontId="2" fillId="0" borderId="0">
      <alignment vertical="center"/>
    </xf>
    <xf numFmtId="0" fontId="24" fillId="0" borderId="0"/>
    <xf numFmtId="0" fontId="24" fillId="0" borderId="0"/>
  </cellStyleXfs>
  <cellXfs count="1064">
    <xf numFmtId="0" fontId="0" fillId="0" borderId="0" xfId="0">
      <alignment vertical="center"/>
    </xf>
    <xf numFmtId="0" fontId="2" fillId="0" borderId="0" xfId="1"/>
    <xf numFmtId="0" fontId="3" fillId="0" borderId="0" xfId="1" applyFont="1"/>
    <xf numFmtId="0" fontId="9" fillId="0" borderId="0" xfId="2">
      <alignment vertical="center"/>
    </xf>
    <xf numFmtId="0" fontId="10" fillId="0" borderId="26" xfId="1" applyFont="1" applyBorder="1" applyAlignment="1">
      <alignment horizontal="left" vertical="center"/>
    </xf>
    <xf numFmtId="0" fontId="9" fillId="0" borderId="0" xfId="2" applyAlignment="1">
      <alignment horizontal="center" vertical="center" wrapText="1"/>
    </xf>
    <xf numFmtId="0" fontId="19" fillId="0" borderId="0" xfId="2" applyFont="1" applyAlignment="1">
      <alignment horizontal="center" vertical="center" wrapText="1"/>
    </xf>
    <xf numFmtId="0" fontId="19" fillId="0" borderId="34" xfId="2" applyFont="1" applyBorder="1" applyAlignment="1">
      <alignment horizontal="center" vertical="center" wrapText="1"/>
    </xf>
    <xf numFmtId="0" fontId="19" fillId="0" borderId="0" xfId="2" applyFont="1" applyAlignment="1">
      <alignment horizontal="center" vertical="center"/>
    </xf>
    <xf numFmtId="0" fontId="19" fillId="0" borderId="34" xfId="2" applyFont="1" applyBorder="1" applyAlignment="1">
      <alignment horizontal="center" vertical="center"/>
    </xf>
    <xf numFmtId="0" fontId="20" fillId="0" borderId="34" xfId="2" applyFont="1" applyBorder="1" applyAlignment="1">
      <alignment horizontal="center" vertical="center"/>
    </xf>
    <xf numFmtId="38" fontId="21" fillId="0" borderId="34" xfId="2" applyNumberFormat="1" applyFont="1" applyBorder="1">
      <alignment vertical="center"/>
    </xf>
    <xf numFmtId="182" fontId="9" fillId="0" borderId="34" xfId="2" applyNumberFormat="1" applyBorder="1">
      <alignment vertical="center"/>
    </xf>
    <xf numFmtId="3" fontId="11" fillId="0" borderId="0" xfId="6" applyNumberFormat="1" applyFont="1" applyAlignment="1">
      <alignment horizontal="left" vertical="center"/>
    </xf>
    <xf numFmtId="186" fontId="22" fillId="0" borderId="0" xfId="6" applyNumberFormat="1" applyFont="1" applyAlignment="1">
      <alignment horizontal="center" vertical="center" wrapText="1"/>
    </xf>
    <xf numFmtId="187" fontId="22" fillId="0" borderId="26" xfId="6" applyNumberFormat="1" applyFont="1" applyBorder="1" applyAlignment="1">
      <alignment horizontal="center" vertical="center" wrapText="1"/>
    </xf>
    <xf numFmtId="3" fontId="22" fillId="0" borderId="27" xfId="6" applyNumberFormat="1" applyFont="1" applyBorder="1" applyAlignment="1">
      <alignment horizontal="center" vertical="center" wrapText="1"/>
    </xf>
    <xf numFmtId="0" fontId="3" fillId="0" borderId="0" xfId="6" applyFont="1">
      <alignment vertical="center"/>
    </xf>
    <xf numFmtId="0" fontId="11" fillId="0" borderId="0" xfId="6" applyFont="1">
      <alignment vertical="center"/>
    </xf>
    <xf numFmtId="3" fontId="22" fillId="0" borderId="13" xfId="6" applyNumberFormat="1" applyFont="1" applyBorder="1" applyAlignment="1">
      <alignment vertical="center" wrapText="1"/>
    </xf>
    <xf numFmtId="187" fontId="3" fillId="0" borderId="0" xfId="6" applyNumberFormat="1" applyFont="1">
      <alignment vertical="center"/>
    </xf>
    <xf numFmtId="3" fontId="22" fillId="0" borderId="0" xfId="6" applyNumberFormat="1" applyFont="1">
      <alignment vertical="center"/>
    </xf>
    <xf numFmtId="187" fontId="22" fillId="0" borderId="0" xfId="6" applyNumberFormat="1" applyFont="1">
      <alignment vertical="center"/>
    </xf>
    <xf numFmtId="186" fontId="22" fillId="0" borderId="0" xfId="6" applyNumberFormat="1" applyFont="1">
      <alignment vertical="center"/>
    </xf>
    <xf numFmtId="186" fontId="22" fillId="0" borderId="0" xfId="6" applyNumberFormat="1" applyFont="1" applyAlignment="1">
      <alignment horizontal="center" vertical="center"/>
    </xf>
    <xf numFmtId="188" fontId="22" fillId="0" borderId="0" xfId="6" applyNumberFormat="1" applyFont="1">
      <alignment vertical="center"/>
    </xf>
    <xf numFmtId="188" fontId="3" fillId="0" borderId="0" xfId="6" applyNumberFormat="1" applyFont="1">
      <alignment vertical="center"/>
    </xf>
    <xf numFmtId="187" fontId="22" fillId="0" borderId="0" xfId="6" applyNumberFormat="1" applyFont="1" applyAlignment="1">
      <alignment horizontal="center" vertical="center"/>
    </xf>
    <xf numFmtId="3" fontId="3" fillId="0" borderId="0" xfId="6" applyNumberFormat="1" applyFont="1">
      <alignment vertical="center"/>
    </xf>
    <xf numFmtId="0" fontId="10" fillId="0" borderId="13" xfId="1" applyFont="1" applyBorder="1" applyAlignment="1">
      <alignment horizontal="right" vertical="center"/>
    </xf>
    <xf numFmtId="187" fontId="3" fillId="0" borderId="0" xfId="8" applyNumberFormat="1" applyFont="1" applyAlignment="1">
      <alignment vertical="center"/>
    </xf>
    <xf numFmtId="0" fontId="10" fillId="5" borderId="29" xfId="1" applyFont="1" applyFill="1" applyBorder="1" applyAlignment="1">
      <alignment vertical="center"/>
    </xf>
    <xf numFmtId="0" fontId="10" fillId="5" borderId="109" xfId="1" applyFont="1" applyFill="1" applyBorder="1" applyAlignment="1">
      <alignment vertical="center"/>
    </xf>
    <xf numFmtId="0" fontId="10" fillId="5" borderId="108" xfId="1" applyFont="1" applyFill="1" applyBorder="1" applyAlignment="1">
      <alignment vertical="center"/>
    </xf>
    <xf numFmtId="0" fontId="10" fillId="5" borderId="108" xfId="1" applyFont="1" applyFill="1" applyBorder="1" applyAlignment="1">
      <alignment horizontal="right" vertical="center"/>
    </xf>
    <xf numFmtId="0" fontId="0" fillId="5" borderId="0" xfId="0" applyFill="1">
      <alignment vertical="center"/>
    </xf>
    <xf numFmtId="0" fontId="2" fillId="5" borderId="0" xfId="1" applyFill="1"/>
    <xf numFmtId="176" fontId="2" fillId="5" borderId="0" xfId="1" applyNumberFormat="1" applyFill="1"/>
    <xf numFmtId="0" fontId="10" fillId="5" borderId="0" xfId="1" applyFont="1" applyFill="1" applyAlignment="1">
      <alignment vertical="center" shrinkToFit="1"/>
    </xf>
    <xf numFmtId="0" fontId="8" fillId="5" borderId="0" xfId="1" applyFont="1" applyFill="1" applyAlignment="1">
      <alignment vertical="center" shrinkToFit="1"/>
    </xf>
    <xf numFmtId="0" fontId="3" fillId="5" borderId="24" xfId="1" applyFont="1" applyFill="1" applyBorder="1" applyAlignment="1">
      <alignment horizontal="right"/>
    </xf>
    <xf numFmtId="0" fontId="3" fillId="5" borderId="25" xfId="1" applyFont="1" applyFill="1" applyBorder="1"/>
    <xf numFmtId="0" fontId="3" fillId="5" borderId="29" xfId="1" applyFont="1" applyFill="1" applyBorder="1" applyAlignment="1">
      <alignment horizontal="right"/>
    </xf>
    <xf numFmtId="0" fontId="3" fillId="5" borderId="30" xfId="1" applyFont="1" applyFill="1" applyBorder="1"/>
    <xf numFmtId="0" fontId="3" fillId="5" borderId="0" xfId="1" applyFont="1" applyFill="1"/>
    <xf numFmtId="0" fontId="3" fillId="5" borderId="0" xfId="1" applyFont="1" applyFill="1" applyAlignment="1">
      <alignment horizontal="right"/>
    </xf>
    <xf numFmtId="0" fontId="10" fillId="5" borderId="49" xfId="1" applyFont="1" applyFill="1" applyBorder="1" applyAlignment="1">
      <alignment vertical="center"/>
    </xf>
    <xf numFmtId="0" fontId="10" fillId="5" borderId="71" xfId="1" applyFont="1" applyFill="1" applyBorder="1" applyAlignment="1">
      <alignment vertical="center"/>
    </xf>
    <xf numFmtId="0" fontId="10" fillId="5" borderId="68" xfId="1" applyFont="1" applyFill="1" applyBorder="1" applyAlignment="1">
      <alignment vertical="center"/>
    </xf>
    <xf numFmtId="0" fontId="10" fillId="5" borderId="68" xfId="1" applyFont="1" applyFill="1" applyBorder="1" applyAlignment="1">
      <alignment horizontal="right" vertical="center"/>
    </xf>
    <xf numFmtId="182" fontId="12" fillId="5" borderId="0" xfId="4" applyNumberFormat="1" applyFont="1" applyFill="1" applyBorder="1" applyAlignment="1" applyProtection="1">
      <alignment horizontal="center" vertical="center"/>
    </xf>
    <xf numFmtId="0" fontId="3" fillId="6" borderId="0" xfId="1" applyFont="1" applyFill="1"/>
    <xf numFmtId="187" fontId="22" fillId="0" borderId="73" xfId="6" applyNumberFormat="1" applyFont="1" applyBorder="1" applyAlignment="1">
      <alignment horizontal="center" vertical="center" wrapText="1"/>
    </xf>
    <xf numFmtId="187" fontId="22" fillId="0" borderId="26" xfId="6" applyNumberFormat="1" applyFont="1" applyBorder="1" applyAlignment="1">
      <alignment vertical="center" wrapText="1"/>
    </xf>
    <xf numFmtId="186" fontId="22" fillId="0" borderId="27" xfId="6" applyNumberFormat="1" applyFont="1" applyBorder="1" applyAlignment="1">
      <alignment horizontal="center" vertical="center"/>
    </xf>
    <xf numFmtId="3" fontId="22" fillId="0" borderId="0" xfId="6" applyNumberFormat="1" applyFont="1" applyAlignment="1">
      <alignment horizontal="center" vertical="center"/>
    </xf>
    <xf numFmtId="3" fontId="22" fillId="0" borderId="26" xfId="6" applyNumberFormat="1" applyFont="1" applyBorder="1" applyAlignment="1">
      <alignment horizontal="distributed" vertical="center"/>
    </xf>
    <xf numFmtId="188" fontId="22" fillId="0" borderId="26" xfId="6" applyNumberFormat="1" applyFont="1" applyBorder="1">
      <alignment vertical="center"/>
    </xf>
    <xf numFmtId="187" fontId="22" fillId="0" borderId="0" xfId="6" applyNumberFormat="1" applyFont="1" applyAlignment="1">
      <alignment horizontal="right" vertical="center" wrapText="1"/>
    </xf>
    <xf numFmtId="187" fontId="22" fillId="0" borderId="27" xfId="6" applyNumberFormat="1" applyFont="1" applyBorder="1">
      <alignment vertical="center"/>
    </xf>
    <xf numFmtId="188" fontId="22" fillId="0" borderId="67" xfId="6" applyNumberFormat="1" applyFont="1" applyBorder="1" applyAlignment="1">
      <alignment horizontal="right" vertical="center"/>
    </xf>
    <xf numFmtId="186" fontId="22" fillId="0" borderId="26" xfId="6" applyNumberFormat="1" applyFont="1" applyBorder="1">
      <alignment vertical="center"/>
    </xf>
    <xf numFmtId="187" fontId="22" fillId="0" borderId="30" xfId="6" applyNumberFormat="1" applyFont="1" applyBorder="1">
      <alignment vertical="center"/>
    </xf>
    <xf numFmtId="186" fontId="22" fillId="0" borderId="0" xfId="6" applyNumberFormat="1" applyFont="1" applyAlignment="1">
      <alignment vertical="center" wrapText="1"/>
    </xf>
    <xf numFmtId="187" fontId="22" fillId="0" borderId="26" xfId="6" applyNumberFormat="1" applyFont="1" applyBorder="1">
      <alignment vertical="center"/>
    </xf>
    <xf numFmtId="3" fontId="22" fillId="0" borderId="67" xfId="6" applyNumberFormat="1" applyFont="1" applyBorder="1" applyAlignment="1">
      <alignment horizontal="center" vertical="center" wrapText="1"/>
    </xf>
    <xf numFmtId="3" fontId="22" fillId="0" borderId="73" xfId="6" applyNumberFormat="1" applyFont="1" applyBorder="1" applyAlignment="1">
      <alignment horizontal="center" vertical="center" wrapText="1"/>
    </xf>
    <xf numFmtId="3" fontId="22" fillId="0" borderId="26" xfId="6" applyNumberFormat="1" applyFont="1" applyBorder="1" applyAlignment="1">
      <alignment horizontal="center" vertical="center" wrapText="1"/>
    </xf>
    <xf numFmtId="3" fontId="22" fillId="0" borderId="0" xfId="6" applyNumberFormat="1" applyFont="1" applyAlignment="1">
      <alignment horizontal="center" vertical="center" wrapText="1"/>
    </xf>
    <xf numFmtId="186" fontId="22" fillId="0" borderId="72" xfId="6" applyNumberFormat="1" applyFont="1" applyBorder="1" applyAlignment="1">
      <alignment vertical="center" wrapText="1"/>
    </xf>
    <xf numFmtId="187" fontId="22" fillId="0" borderId="0" xfId="6" applyNumberFormat="1" applyFont="1" applyAlignment="1">
      <alignment horizontal="center" vertical="center" wrapText="1"/>
    </xf>
    <xf numFmtId="188" fontId="22" fillId="0" borderId="0" xfId="6" applyNumberFormat="1" applyFont="1" applyAlignment="1">
      <alignment horizontal="center" vertical="center" wrapText="1"/>
    </xf>
    <xf numFmtId="186" fontId="22" fillId="0" borderId="64" xfId="6" applyNumberFormat="1" applyFont="1" applyBorder="1" applyAlignment="1">
      <alignment horizontal="center" vertical="center"/>
    </xf>
    <xf numFmtId="186" fontId="22" fillId="0" borderId="63" xfId="6" applyNumberFormat="1" applyFont="1" applyBorder="1" applyAlignment="1">
      <alignment horizontal="center" vertical="center" wrapText="1"/>
    </xf>
    <xf numFmtId="186" fontId="22" fillId="0" borderId="26" xfId="6" applyNumberFormat="1" applyFont="1" applyBorder="1" applyAlignment="1">
      <alignment vertical="center" wrapText="1"/>
    </xf>
    <xf numFmtId="186" fontId="22" fillId="0" borderId="60" xfId="6" applyNumberFormat="1" applyFont="1" applyBorder="1" applyAlignment="1">
      <alignment horizontal="center" vertical="center" wrapText="1"/>
    </xf>
    <xf numFmtId="187" fontId="22" fillId="0" borderId="0" xfId="6" applyNumberFormat="1" applyFont="1" applyAlignment="1">
      <alignment vertical="center" wrapText="1"/>
    </xf>
    <xf numFmtId="187" fontId="22" fillId="0" borderId="95" xfId="6" applyNumberFormat="1" applyFont="1" applyBorder="1" applyAlignment="1">
      <alignment horizontal="center" vertical="center" wrapText="1"/>
    </xf>
    <xf numFmtId="187" fontId="22" fillId="0" borderId="64" xfId="6" applyNumberFormat="1" applyFont="1" applyBorder="1" applyAlignment="1">
      <alignment horizontal="center" vertical="center" wrapText="1"/>
    </xf>
    <xf numFmtId="187" fontId="22" fillId="0" borderId="63" xfId="6" applyNumberFormat="1" applyFont="1" applyBorder="1" applyAlignment="1">
      <alignment horizontal="center" vertical="center" wrapText="1"/>
    </xf>
    <xf numFmtId="0" fontId="3" fillId="0" borderId="0" xfId="8" applyFont="1" applyAlignment="1">
      <alignment vertical="center" wrapText="1"/>
    </xf>
    <xf numFmtId="192" fontId="3" fillId="0" borderId="0" xfId="8" applyNumberFormat="1" applyFont="1" applyAlignment="1">
      <alignment horizontal="center" vertical="center" wrapText="1"/>
    </xf>
    <xf numFmtId="187" fontId="3" fillId="0" borderId="24" xfId="8" applyNumberFormat="1" applyFont="1" applyBorder="1" applyAlignment="1">
      <alignment vertical="center"/>
    </xf>
    <xf numFmtId="187" fontId="3" fillId="0" borderId="25" xfId="8" applyNumberFormat="1" applyFont="1" applyBorder="1" applyAlignment="1">
      <alignment vertical="center"/>
    </xf>
    <xf numFmtId="187" fontId="3" fillId="0" borderId="27" xfId="8" applyNumberFormat="1" applyFont="1" applyBorder="1" applyAlignment="1">
      <alignment vertical="center"/>
    </xf>
    <xf numFmtId="188" fontId="22" fillId="0" borderId="35" xfId="6" applyNumberFormat="1" applyFont="1" applyBorder="1">
      <alignment vertical="center"/>
    </xf>
    <xf numFmtId="188" fontId="22" fillId="0" borderId="67" xfId="6" applyNumberFormat="1" applyFont="1" applyBorder="1">
      <alignment vertical="center"/>
    </xf>
    <xf numFmtId="187" fontId="22" fillId="0" borderId="67" xfId="6" applyNumberFormat="1" applyFont="1" applyBorder="1" applyAlignment="1"/>
    <xf numFmtId="187" fontId="22" fillId="0" borderId="28" xfId="6" applyNumberFormat="1" applyFont="1" applyBorder="1">
      <alignment vertical="center"/>
    </xf>
    <xf numFmtId="186" fontId="22" fillId="0" borderId="26" xfId="6" applyNumberFormat="1" applyFont="1" applyBorder="1" applyAlignment="1">
      <alignment horizontal="center" vertical="center"/>
    </xf>
    <xf numFmtId="0" fontId="3" fillId="5" borderId="0" xfId="1" applyFont="1" applyFill="1" applyAlignment="1">
      <alignment horizontal="left" vertical="center"/>
    </xf>
    <xf numFmtId="0" fontId="3" fillId="5" borderId="27" xfId="1" applyFont="1" applyFill="1" applyBorder="1" applyAlignment="1">
      <alignment horizontal="left" vertical="center"/>
    </xf>
    <xf numFmtId="0" fontId="19" fillId="0" borderId="0" xfId="8" applyFont="1" applyAlignment="1">
      <alignment vertical="center"/>
    </xf>
    <xf numFmtId="0" fontId="3" fillId="5" borderId="24" xfId="1" applyFont="1" applyFill="1" applyBorder="1"/>
    <xf numFmtId="0" fontId="30" fillId="5" borderId="24" xfId="1" applyFont="1" applyFill="1" applyBorder="1" applyAlignment="1">
      <alignment horizontal="center" vertical="center"/>
    </xf>
    <xf numFmtId="1" fontId="10" fillId="5" borderId="24" xfId="1" applyNumberFormat="1" applyFont="1" applyFill="1" applyBorder="1" applyAlignment="1">
      <alignment horizontal="right" vertical="center"/>
    </xf>
    <xf numFmtId="0" fontId="3" fillId="5" borderId="29" xfId="1" applyFont="1" applyFill="1" applyBorder="1"/>
    <xf numFmtId="1" fontId="10" fillId="5" borderId="29" xfId="1" applyNumberFormat="1" applyFont="1" applyFill="1" applyBorder="1" applyAlignment="1">
      <alignment horizontal="right" vertical="center"/>
    </xf>
    <xf numFmtId="0" fontId="3" fillId="5" borderId="0" xfId="1" applyFont="1" applyFill="1" applyAlignment="1">
      <alignment vertical="center" shrinkToFit="1"/>
    </xf>
    <xf numFmtId="9" fontId="13" fillId="5" borderId="24" xfId="3" applyFont="1" applyFill="1" applyBorder="1" applyAlignment="1" applyProtection="1">
      <alignment vertical="center"/>
    </xf>
    <xf numFmtId="9" fontId="13" fillId="5" borderId="24" xfId="3" applyFont="1" applyFill="1" applyBorder="1" applyAlignment="1" applyProtection="1">
      <alignment vertical="center" wrapText="1"/>
    </xf>
    <xf numFmtId="9" fontId="13" fillId="5" borderId="13" xfId="3" applyFont="1" applyFill="1" applyBorder="1" applyAlignment="1" applyProtection="1">
      <alignment vertical="center" wrapText="1"/>
    </xf>
    <xf numFmtId="9" fontId="13" fillId="5" borderId="14" xfId="3" applyFont="1" applyFill="1" applyBorder="1" applyAlignment="1" applyProtection="1">
      <alignment vertical="center" wrapText="1"/>
    </xf>
    <xf numFmtId="3" fontId="22" fillId="0" borderId="23" xfId="6" applyNumberFormat="1" applyFont="1" applyBorder="1" applyAlignment="1">
      <alignment horizontal="center" vertical="center"/>
    </xf>
    <xf numFmtId="3" fontId="22" fillId="0" borderId="25" xfId="6" applyNumberFormat="1" applyFont="1" applyBorder="1" applyAlignment="1">
      <alignment horizontal="center" vertical="center"/>
    </xf>
    <xf numFmtId="3" fontId="22" fillId="0" borderId="26" xfId="6" applyNumberFormat="1" applyFont="1" applyBorder="1" applyAlignment="1">
      <alignment horizontal="center" vertical="center"/>
    </xf>
    <xf numFmtId="3" fontId="22" fillId="0" borderId="27" xfId="6" applyNumberFormat="1" applyFont="1" applyBorder="1" applyAlignment="1">
      <alignment horizontal="center" vertical="center"/>
    </xf>
    <xf numFmtId="3" fontId="31" fillId="0" borderId="0" xfId="6" applyNumberFormat="1" applyFont="1" applyAlignment="1">
      <alignment horizontal="center" vertical="center"/>
    </xf>
    <xf numFmtId="186" fontId="22" fillId="0" borderId="23" xfId="6" applyNumberFormat="1" applyFont="1" applyBorder="1" applyAlignment="1">
      <alignment horizontal="center" vertical="center"/>
    </xf>
    <xf numFmtId="186" fontId="22" fillId="0" borderId="25" xfId="6" applyNumberFormat="1" applyFont="1" applyBorder="1" applyAlignment="1">
      <alignment horizontal="center" vertical="center"/>
    </xf>
    <xf numFmtId="3" fontId="11" fillId="0" borderId="26" xfId="6" applyNumberFormat="1" applyFont="1" applyBorder="1" applyAlignment="1">
      <alignment horizontal="left" vertical="center"/>
    </xf>
    <xf numFmtId="3" fontId="22" fillId="0" borderId="26" xfId="6" applyNumberFormat="1" applyFont="1" applyBorder="1">
      <alignment vertical="center"/>
    </xf>
    <xf numFmtId="186" fontId="31" fillId="0" borderId="0" xfId="6" applyNumberFormat="1" applyFont="1" applyAlignment="1">
      <alignment horizontal="center" vertical="center"/>
    </xf>
    <xf numFmtId="3" fontId="31" fillId="0" borderId="0" xfId="6" applyNumberFormat="1" applyFont="1" applyAlignment="1">
      <alignment horizontal="center" vertical="center" wrapText="1"/>
    </xf>
    <xf numFmtId="187" fontId="31" fillId="0" borderId="26" xfId="6" applyNumberFormat="1" applyFont="1" applyBorder="1" applyAlignment="1">
      <alignment vertical="center" wrapText="1"/>
    </xf>
    <xf numFmtId="187" fontId="31" fillId="0" borderId="27" xfId="6" applyNumberFormat="1" applyFont="1" applyBorder="1" applyAlignment="1">
      <alignment vertical="center" wrapText="1"/>
    </xf>
    <xf numFmtId="186" fontId="31" fillId="0" borderId="95" xfId="6" applyNumberFormat="1" applyFont="1" applyBorder="1" applyAlignment="1">
      <alignment horizontal="center" vertical="center" wrapText="1"/>
    </xf>
    <xf numFmtId="0" fontId="19" fillId="0" borderId="0" xfId="6" applyFont="1" applyAlignment="1">
      <alignment horizontal="left" vertical="center"/>
    </xf>
    <xf numFmtId="186" fontId="31" fillId="0" borderId="63" xfId="6" applyNumberFormat="1" applyFont="1" applyBorder="1" applyAlignment="1">
      <alignment horizontal="center" vertical="center" wrapText="1"/>
    </xf>
    <xf numFmtId="186" fontId="22" fillId="0" borderId="122" xfId="6" applyNumberFormat="1" applyFont="1" applyBorder="1" applyAlignment="1">
      <alignment vertical="center" wrapText="1"/>
    </xf>
    <xf numFmtId="187" fontId="31" fillId="0" borderId="0" xfId="6" applyNumberFormat="1" applyFont="1" applyAlignment="1">
      <alignment vertical="center" wrapText="1"/>
    </xf>
    <xf numFmtId="3" fontId="31" fillId="0" borderId="26" xfId="6" applyNumberFormat="1" applyFont="1" applyBorder="1" applyAlignment="1">
      <alignment horizontal="right" vertical="center" shrinkToFit="1"/>
    </xf>
    <xf numFmtId="3" fontId="31" fillId="0" borderId="0" xfId="6" applyNumberFormat="1" applyFont="1" applyAlignment="1">
      <alignment horizontal="left" vertical="center" shrinkToFit="1"/>
    </xf>
    <xf numFmtId="3" fontId="31" fillId="0" borderId="0" xfId="6" applyNumberFormat="1" applyFont="1" applyAlignment="1">
      <alignment horizontal="center" vertical="center" shrinkToFit="1"/>
    </xf>
    <xf numFmtId="3" fontId="31" fillId="0" borderId="0" xfId="6" applyNumberFormat="1" applyFont="1" applyAlignment="1">
      <alignment vertical="center" shrinkToFit="1"/>
    </xf>
    <xf numFmtId="186" fontId="31" fillId="0" borderId="0" xfId="6" applyNumberFormat="1" applyFont="1" applyAlignment="1">
      <alignment horizontal="left" vertical="center" wrapText="1"/>
    </xf>
    <xf numFmtId="0" fontId="19" fillId="0" borderId="105" xfId="6" applyFont="1" applyBorder="1">
      <alignment vertical="center"/>
    </xf>
    <xf numFmtId="186" fontId="31" fillId="0" borderId="64" xfId="6" applyNumberFormat="1" applyFont="1" applyBorder="1" applyAlignment="1">
      <alignment horizontal="center" vertical="center" wrapText="1"/>
    </xf>
    <xf numFmtId="187" fontId="31" fillId="0" borderId="26" xfId="6" applyNumberFormat="1" applyFont="1" applyBorder="1" applyAlignment="1">
      <alignment horizontal="center" vertical="center" wrapText="1"/>
    </xf>
    <xf numFmtId="187" fontId="31" fillId="0" borderId="0" xfId="6" applyNumberFormat="1" applyFont="1" applyAlignment="1">
      <alignment horizontal="center" vertical="center" wrapText="1"/>
    </xf>
    <xf numFmtId="196" fontId="31" fillId="0" borderId="63" xfId="6" applyNumberFormat="1" applyFont="1" applyBorder="1" applyAlignment="1">
      <alignment horizontal="center" vertical="center" wrapText="1"/>
    </xf>
    <xf numFmtId="196" fontId="31" fillId="0" borderId="64" xfId="6" applyNumberFormat="1" applyFont="1" applyBorder="1" applyAlignment="1">
      <alignment horizontal="center" vertical="center" wrapText="1"/>
    </xf>
    <xf numFmtId="186" fontId="31" fillId="0" borderId="26" xfId="6" applyNumberFormat="1" applyFont="1" applyBorder="1" applyAlignment="1">
      <alignment horizontal="right" vertical="center" shrinkToFit="1"/>
    </xf>
    <xf numFmtId="186" fontId="31" fillId="0" borderId="27" xfId="6" applyNumberFormat="1" applyFont="1" applyBorder="1" applyAlignment="1">
      <alignment horizontal="center" vertical="center" shrinkToFit="1"/>
    </xf>
    <xf numFmtId="186" fontId="31" fillId="0" borderId="0" xfId="6" applyNumberFormat="1" applyFont="1" applyAlignment="1">
      <alignment horizontal="center" vertical="center" wrapText="1"/>
    </xf>
    <xf numFmtId="186" fontId="31" fillId="0" borderId="27" xfId="6" applyNumberFormat="1" applyFont="1" applyBorder="1" applyAlignment="1">
      <alignment vertical="center" shrinkToFit="1"/>
    </xf>
    <xf numFmtId="186" fontId="31" fillId="0" borderId="0" xfId="6" applyNumberFormat="1" applyFont="1" applyAlignment="1">
      <alignment vertical="center" wrapText="1"/>
    </xf>
    <xf numFmtId="186" fontId="31" fillId="0" borderId="27" xfId="6" applyNumberFormat="1" applyFont="1" applyBorder="1" applyAlignment="1">
      <alignment horizontal="left" vertical="center" shrinkToFit="1"/>
    </xf>
    <xf numFmtId="3" fontId="22" fillId="0" borderId="13" xfId="6" applyNumberFormat="1" applyFont="1" applyBorder="1">
      <alignment vertical="center"/>
    </xf>
    <xf numFmtId="188" fontId="3" fillId="0" borderId="0" xfId="6" applyNumberFormat="1" applyFont="1" applyAlignment="1">
      <alignment horizontal="left" vertical="center"/>
    </xf>
    <xf numFmtId="200" fontId="22" fillId="0" borderId="126" xfId="6" applyNumberFormat="1" applyFont="1" applyBorder="1">
      <alignment vertical="center"/>
    </xf>
    <xf numFmtId="200" fontId="22" fillId="0" borderId="120" xfId="6" applyNumberFormat="1" applyFont="1" applyBorder="1" applyAlignment="1">
      <alignment horizontal="center" vertical="center"/>
    </xf>
    <xf numFmtId="200" fontId="22" fillId="0" borderId="120" xfId="6" applyNumberFormat="1" applyFont="1" applyBorder="1">
      <alignment vertical="center"/>
    </xf>
    <xf numFmtId="200" fontId="22" fillId="0" borderId="127" xfId="6" applyNumberFormat="1" applyFont="1" applyBorder="1">
      <alignment vertical="center"/>
    </xf>
    <xf numFmtId="49" fontId="31" fillId="0" borderId="0" xfId="6" applyNumberFormat="1" applyFont="1" applyAlignment="1">
      <alignment horizontal="center" vertical="center" wrapText="1"/>
    </xf>
    <xf numFmtId="200" fontId="22" fillId="0" borderId="128" xfId="6" applyNumberFormat="1" applyFont="1" applyBorder="1">
      <alignment vertical="center"/>
    </xf>
    <xf numFmtId="200" fontId="22" fillId="0" borderId="0" xfId="6" applyNumberFormat="1" applyFont="1" applyAlignment="1">
      <alignment horizontal="center" vertical="center"/>
    </xf>
    <xf numFmtId="200" fontId="22" fillId="0" borderId="0" xfId="6" applyNumberFormat="1" applyFont="1">
      <alignment vertical="center"/>
    </xf>
    <xf numFmtId="200" fontId="22" fillId="0" borderId="129" xfId="6" applyNumberFormat="1" applyFont="1" applyBorder="1">
      <alignment vertical="center"/>
    </xf>
    <xf numFmtId="3" fontId="22" fillId="0" borderId="128" xfId="6" applyNumberFormat="1" applyFont="1" applyBorder="1">
      <alignment vertical="center"/>
    </xf>
    <xf numFmtId="199" fontId="31" fillId="0" borderId="129" xfId="6" applyNumberFormat="1" applyFont="1" applyBorder="1" applyAlignment="1">
      <alignment horizontal="left" vertical="center" wrapText="1"/>
    </xf>
    <xf numFmtId="201" fontId="31" fillId="0" borderId="0" xfId="6" applyNumberFormat="1" applyFont="1" applyAlignment="1">
      <alignment horizontal="center" vertical="center" wrapText="1"/>
    </xf>
    <xf numFmtId="0" fontId="24" fillId="0" borderId="24" xfId="7" applyBorder="1"/>
    <xf numFmtId="0" fontId="24" fillId="0" borderId="0" xfId="7"/>
    <xf numFmtId="0" fontId="24" fillId="0" borderId="29" xfId="7" applyBorder="1"/>
    <xf numFmtId="186" fontId="31" fillId="0" borderId="139" xfId="6" applyNumberFormat="1" applyFont="1" applyBorder="1" applyAlignment="1">
      <alignment horizontal="center" vertical="center" wrapText="1"/>
    </xf>
    <xf numFmtId="49" fontId="31" fillId="0" borderId="139" xfId="6" applyNumberFormat="1" applyFont="1" applyBorder="1" applyAlignment="1">
      <alignment horizontal="center" vertical="center" wrapText="1"/>
    </xf>
    <xf numFmtId="202" fontId="22" fillId="0" borderId="67" xfId="6" applyNumberFormat="1" applyFont="1" applyBorder="1" applyAlignment="1">
      <alignment vertical="top"/>
    </xf>
    <xf numFmtId="3" fontId="22" fillId="0" borderId="141" xfId="6" applyNumberFormat="1" applyFont="1" applyBorder="1">
      <alignment vertical="center"/>
    </xf>
    <xf numFmtId="201" fontId="31" fillId="0" borderId="24" xfId="6" applyNumberFormat="1" applyFont="1" applyBorder="1" applyAlignment="1">
      <alignment horizontal="center" vertical="center" wrapText="1"/>
    </xf>
    <xf numFmtId="188" fontId="22" fillId="0" borderId="0" xfId="6" applyNumberFormat="1" applyFont="1" applyAlignment="1">
      <alignment horizontal="center" vertical="center"/>
    </xf>
    <xf numFmtId="187" fontId="25" fillId="0" borderId="0" xfId="7" applyNumberFormat="1" applyFont="1" applyAlignment="1">
      <alignment vertical="center"/>
    </xf>
    <xf numFmtId="187" fontId="3" fillId="0" borderId="0" xfId="7" applyNumberFormat="1" applyFont="1" applyAlignment="1">
      <alignment vertical="center"/>
    </xf>
    <xf numFmtId="0" fontId="3" fillId="0" borderId="0" xfId="7" applyFont="1" applyAlignment="1">
      <alignment vertical="center" wrapText="1"/>
    </xf>
    <xf numFmtId="0" fontId="3" fillId="0" borderId="0" xfId="7" applyFont="1" applyAlignment="1">
      <alignment horizontal="center" vertical="center"/>
    </xf>
    <xf numFmtId="0" fontId="3" fillId="0" borderId="0" xfId="7" applyFont="1" applyAlignment="1">
      <alignment horizontal="distributed" vertical="center"/>
    </xf>
    <xf numFmtId="0" fontId="3" fillId="0" borderId="0" xfId="7" applyFont="1" applyAlignment="1">
      <alignment horizontal="right" vertical="center"/>
    </xf>
    <xf numFmtId="0" fontId="3" fillId="0" borderId="0" xfId="7" applyFont="1" applyAlignment="1">
      <alignment vertical="center"/>
    </xf>
    <xf numFmtId="0" fontId="19" fillId="0" borderId="0" xfId="7" applyFont="1" applyAlignment="1">
      <alignment vertical="center"/>
    </xf>
    <xf numFmtId="0" fontId="3" fillId="0" borderId="15" xfId="7" applyFont="1" applyBorder="1" applyAlignment="1">
      <alignment vertical="center" wrapText="1"/>
    </xf>
    <xf numFmtId="0" fontId="3" fillId="0" borderId="14" xfId="7" applyFont="1" applyBorder="1" applyAlignment="1">
      <alignment vertical="center" wrapText="1"/>
    </xf>
    <xf numFmtId="0" fontId="19" fillId="0" borderId="34" xfId="7" applyFont="1" applyBorder="1" applyAlignment="1">
      <alignment vertical="center"/>
    </xf>
    <xf numFmtId="0" fontId="19" fillId="0" borderId="0" xfId="7" applyFont="1" applyAlignment="1">
      <alignment horizontal="center" vertical="center"/>
    </xf>
    <xf numFmtId="0" fontId="32" fillId="0" borderId="14" xfId="7" applyFont="1" applyBorder="1" applyAlignment="1">
      <alignment vertical="center" wrapText="1"/>
    </xf>
    <xf numFmtId="0" fontId="24" fillId="0" borderId="23" xfId="7" applyBorder="1" applyAlignment="1">
      <alignment wrapText="1"/>
    </xf>
    <xf numFmtId="187" fontId="3" fillId="0" borderId="26" xfId="8" applyNumberFormat="1" applyFont="1" applyBorder="1" applyAlignment="1">
      <alignment vertical="center"/>
    </xf>
    <xf numFmtId="0" fontId="33" fillId="0" borderId="0" xfId="7" applyFont="1" applyAlignment="1">
      <alignment horizontal="center" vertical="center"/>
    </xf>
    <xf numFmtId="0" fontId="33" fillId="0" borderId="0" xfId="8" applyFont="1" applyAlignment="1">
      <alignment horizontal="left" vertical="center"/>
    </xf>
    <xf numFmtId="187" fontId="3" fillId="0" borderId="28" xfId="8" applyNumberFormat="1" applyFont="1" applyBorder="1" applyAlignment="1">
      <alignment vertical="center"/>
    </xf>
    <xf numFmtId="0" fontId="24" fillId="0" borderId="29" xfId="7" applyBorder="1" applyAlignment="1">
      <alignment vertical="center"/>
    </xf>
    <xf numFmtId="0" fontId="3" fillId="0" borderId="27" xfId="8" applyFont="1" applyBorder="1" applyAlignment="1">
      <alignment horizontal="left" vertical="center"/>
    </xf>
    <xf numFmtId="0" fontId="3" fillId="0" borderId="24" xfId="8" applyFont="1" applyBorder="1" applyAlignment="1">
      <alignment wrapText="1"/>
    </xf>
    <xf numFmtId="0" fontId="3" fillId="0" borderId="24" xfId="7" applyFont="1" applyBorder="1" applyAlignment="1">
      <alignment horizontal="center" vertical="center"/>
    </xf>
    <xf numFmtId="0" fontId="3" fillId="0" borderId="25" xfId="7" applyFont="1" applyBorder="1" applyAlignment="1">
      <alignment horizontal="center" vertical="center"/>
    </xf>
    <xf numFmtId="0" fontId="3" fillId="0" borderId="29" xfId="7" applyFont="1" applyBorder="1" applyAlignment="1">
      <alignment vertical="center"/>
    </xf>
    <xf numFmtId="0" fontId="3" fillId="0" borderId="30" xfId="7" applyFont="1" applyBorder="1" applyAlignment="1">
      <alignment vertical="center"/>
    </xf>
    <xf numFmtId="0" fontId="11" fillId="0" borderId="0" xfId="7" applyFont="1" applyAlignment="1">
      <alignment vertical="center"/>
    </xf>
    <xf numFmtId="0" fontId="11" fillId="0" borderId="34" xfId="7" applyFont="1" applyBorder="1" applyAlignment="1">
      <alignment vertical="center"/>
    </xf>
    <xf numFmtId="187" fontId="11" fillId="0" borderId="0" xfId="7" applyNumberFormat="1" applyFont="1" applyAlignment="1">
      <alignment vertical="center"/>
    </xf>
    <xf numFmtId="3" fontId="34" fillId="0" borderId="34" xfId="6" applyNumberFormat="1" applyFont="1" applyBorder="1" applyAlignment="1">
      <alignment vertical="center" textRotation="45"/>
    </xf>
    <xf numFmtId="0" fontId="35" fillId="0" borderId="34" xfId="6" applyFont="1" applyBorder="1">
      <alignment vertical="center"/>
    </xf>
    <xf numFmtId="0" fontId="36" fillId="0" borderId="0" xfId="0" applyFont="1">
      <alignment vertical="center"/>
    </xf>
    <xf numFmtId="0" fontId="36" fillId="0" borderId="0" xfId="0" applyFont="1" applyAlignment="1">
      <alignment vertical="center" textRotation="60"/>
    </xf>
    <xf numFmtId="0" fontId="36" fillId="0" borderId="116" xfId="0" applyFont="1" applyBorder="1">
      <alignment vertical="center"/>
    </xf>
    <xf numFmtId="183" fontId="36" fillId="0" borderId="146" xfId="0" applyNumberFormat="1" applyFont="1" applyBorder="1">
      <alignment vertical="center"/>
    </xf>
    <xf numFmtId="0" fontId="36" fillId="0" borderId="91" xfId="0" applyFont="1" applyBorder="1">
      <alignment vertical="center"/>
    </xf>
    <xf numFmtId="183" fontId="36" fillId="0" borderId="147" xfId="0" applyNumberFormat="1" applyFont="1" applyBorder="1">
      <alignment vertical="center"/>
    </xf>
    <xf numFmtId="0" fontId="36" fillId="0" borderId="113" xfId="0" applyFont="1" applyBorder="1">
      <alignment vertical="center"/>
    </xf>
    <xf numFmtId="183" fontId="36" fillId="0" borderId="148" xfId="0" applyNumberFormat="1" applyFont="1" applyBorder="1">
      <alignment vertical="center"/>
    </xf>
    <xf numFmtId="0" fontId="34" fillId="5" borderId="49" xfId="1" applyFont="1" applyFill="1" applyBorder="1" applyAlignment="1">
      <alignment vertical="center"/>
    </xf>
    <xf numFmtId="0" fontId="34" fillId="0" borderId="23" xfId="1" applyFont="1" applyBorder="1"/>
    <xf numFmtId="0" fontId="34" fillId="0" borderId="24" xfId="1" applyFont="1" applyBorder="1"/>
    <xf numFmtId="0" fontId="36" fillId="0" borderId="25" xfId="0" applyFont="1" applyBorder="1">
      <alignment vertical="center"/>
    </xf>
    <xf numFmtId="0" fontId="36" fillId="0" borderId="23" xfId="0" applyFont="1" applyBorder="1">
      <alignment vertical="center"/>
    </xf>
    <xf numFmtId="0" fontId="36" fillId="0" borderId="26" xfId="0" applyFont="1" applyBorder="1">
      <alignment vertical="center"/>
    </xf>
    <xf numFmtId="0" fontId="34" fillId="0" borderId="146" xfId="1" applyFont="1" applyBorder="1"/>
    <xf numFmtId="0" fontId="36" fillId="0" borderId="146" xfId="0" applyFont="1" applyBorder="1">
      <alignment vertical="center"/>
    </xf>
    <xf numFmtId="0" fontId="34" fillId="5" borderId="71" xfId="1" applyFont="1" applyFill="1" applyBorder="1" applyAlignment="1">
      <alignment vertical="center"/>
    </xf>
    <xf numFmtId="0" fontId="34" fillId="5" borderId="68" xfId="1" applyFont="1" applyFill="1" applyBorder="1" applyAlignment="1">
      <alignment vertical="center"/>
    </xf>
    <xf numFmtId="0" fontId="34" fillId="5" borderId="68" xfId="1" applyFont="1" applyFill="1" applyBorder="1" applyAlignment="1">
      <alignment horizontal="right" vertical="center"/>
    </xf>
    <xf numFmtId="0" fontId="36" fillId="0" borderId="147" xfId="2" applyFont="1" applyBorder="1">
      <alignment vertical="center"/>
    </xf>
    <xf numFmtId="0" fontId="36" fillId="0" borderId="147" xfId="0" applyFont="1" applyBorder="1">
      <alignment vertical="center"/>
    </xf>
    <xf numFmtId="0" fontId="34" fillId="5" borderId="109" xfId="1" applyFont="1" applyFill="1" applyBorder="1" applyAlignment="1">
      <alignment vertical="center"/>
    </xf>
    <xf numFmtId="0" fontId="34" fillId="5" borderId="108" xfId="1" applyFont="1" applyFill="1" applyBorder="1" applyAlignment="1">
      <alignment vertical="center"/>
    </xf>
    <xf numFmtId="0" fontId="34" fillId="5" borderId="108" xfId="1" applyFont="1" applyFill="1" applyBorder="1" applyAlignment="1">
      <alignment horizontal="right" vertical="center"/>
    </xf>
    <xf numFmtId="0" fontId="34" fillId="5" borderId="28" xfId="1" applyFont="1" applyFill="1" applyBorder="1" applyAlignment="1">
      <alignment vertical="center"/>
    </xf>
    <xf numFmtId="0" fontId="34" fillId="5" borderId="29" xfId="1" applyFont="1" applyFill="1" applyBorder="1" applyAlignment="1">
      <alignment vertical="center"/>
    </xf>
    <xf numFmtId="0" fontId="34" fillId="5" borderId="29" xfId="1" applyFont="1" applyFill="1" applyBorder="1" applyAlignment="1">
      <alignment horizontal="right" vertical="center"/>
    </xf>
    <xf numFmtId="0" fontId="36" fillId="0" borderId="28" xfId="0" applyFont="1" applyBorder="1">
      <alignment vertical="center"/>
    </xf>
    <xf numFmtId="0" fontId="36" fillId="0" borderId="148" xfId="0" applyFont="1" applyBorder="1">
      <alignment vertical="center"/>
    </xf>
    <xf numFmtId="0" fontId="36" fillId="0" borderId="148" xfId="2" applyFont="1" applyBorder="1">
      <alignment vertical="center"/>
    </xf>
    <xf numFmtId="0" fontId="36" fillId="0" borderId="24" xfId="0" applyFont="1" applyBorder="1">
      <alignment vertical="center"/>
    </xf>
    <xf numFmtId="0" fontId="36" fillId="0" borderId="49" xfId="0" applyFont="1" applyBorder="1">
      <alignment vertical="center"/>
    </xf>
    <xf numFmtId="178" fontId="36" fillId="0" borderId="116" xfId="2" applyNumberFormat="1" applyFont="1" applyBorder="1" applyAlignment="1">
      <alignment horizontal="distributed" vertical="center"/>
    </xf>
    <xf numFmtId="0" fontId="36" fillId="0" borderId="117" xfId="0" applyFont="1" applyBorder="1">
      <alignment vertical="center"/>
    </xf>
    <xf numFmtId="0" fontId="34" fillId="0" borderId="116" xfId="1" applyFont="1" applyBorder="1"/>
    <xf numFmtId="0" fontId="36" fillId="0" borderId="118" xfId="0" applyFont="1" applyBorder="1">
      <alignment vertical="center"/>
    </xf>
    <xf numFmtId="0" fontId="36" fillId="0" borderId="112" xfId="0" applyFont="1" applyBorder="1">
      <alignment vertical="center"/>
    </xf>
    <xf numFmtId="0" fontId="36" fillId="0" borderId="91" xfId="2" applyFont="1" applyBorder="1" applyAlignment="1">
      <alignment horizontal="distributed" vertical="center"/>
    </xf>
    <xf numFmtId="0" fontId="34" fillId="0" borderId="91" xfId="1" applyFont="1" applyBorder="1"/>
    <xf numFmtId="0" fontId="36" fillId="0" borderId="123" xfId="0" applyFont="1" applyBorder="1">
      <alignment vertical="center"/>
    </xf>
    <xf numFmtId="0" fontId="36" fillId="7" borderId="91" xfId="2" applyFont="1" applyFill="1" applyBorder="1" applyAlignment="1">
      <alignment horizontal="distributed" vertical="center"/>
    </xf>
    <xf numFmtId="0" fontId="36" fillId="7" borderId="49" xfId="0" applyFont="1" applyFill="1" applyBorder="1">
      <alignment vertical="center"/>
    </xf>
    <xf numFmtId="0" fontId="34" fillId="7" borderId="91" xfId="1" applyFont="1" applyFill="1" applyBorder="1"/>
    <xf numFmtId="0" fontId="36" fillId="7" borderId="123" xfId="0" applyFont="1" applyFill="1" applyBorder="1">
      <alignment vertical="center"/>
    </xf>
    <xf numFmtId="0" fontId="36" fillId="7" borderId="113" xfId="2" applyFont="1" applyFill="1" applyBorder="1" applyAlignment="1">
      <alignment horizontal="distributed" vertical="center"/>
    </xf>
    <xf numFmtId="0" fontId="36" fillId="7" borderId="111" xfId="0" applyFont="1" applyFill="1" applyBorder="1">
      <alignment vertical="center"/>
    </xf>
    <xf numFmtId="0" fontId="34" fillId="7" borderId="113" xfId="1" applyFont="1" applyFill="1" applyBorder="1"/>
    <xf numFmtId="0" fontId="36" fillId="7" borderId="112" xfId="0" applyFont="1" applyFill="1" applyBorder="1">
      <alignment vertical="center"/>
    </xf>
    <xf numFmtId="0" fontId="36" fillId="0" borderId="35" xfId="0" applyFont="1" applyBorder="1">
      <alignment vertical="center"/>
    </xf>
    <xf numFmtId="0" fontId="36" fillId="0" borderId="67" xfId="0" applyFont="1" applyBorder="1">
      <alignment vertical="center"/>
    </xf>
    <xf numFmtId="0" fontId="36" fillId="0" borderId="73" xfId="0" applyFont="1" applyBorder="1">
      <alignment vertical="center"/>
    </xf>
    <xf numFmtId="0" fontId="36" fillId="0" borderId="149" xfId="0" applyFont="1" applyBorder="1">
      <alignment vertical="center"/>
    </xf>
    <xf numFmtId="0" fontId="36" fillId="0" borderId="142" xfId="0" applyFont="1" applyBorder="1">
      <alignment vertical="center"/>
    </xf>
    <xf numFmtId="0" fontId="36" fillId="0" borderId="142" xfId="0" applyFont="1" applyBorder="1" applyAlignment="1">
      <alignment horizontal="left" vertical="center"/>
    </xf>
    <xf numFmtId="0" fontId="36" fillId="0" borderId="143" xfId="0" applyFont="1" applyBorder="1">
      <alignment vertical="center"/>
    </xf>
    <xf numFmtId="0" fontId="36" fillId="0" borderId="150" xfId="0" applyFont="1" applyBorder="1" applyAlignment="1">
      <alignment horizontal="right" vertical="center"/>
    </xf>
    <xf numFmtId="0" fontId="34" fillId="0" borderId="151" xfId="0" applyFont="1" applyBorder="1">
      <alignment vertical="center"/>
    </xf>
    <xf numFmtId="0" fontId="36" fillId="0" borderId="26" xfId="0" applyFont="1" applyBorder="1" applyAlignment="1">
      <alignment horizontal="right" vertical="center"/>
    </xf>
    <xf numFmtId="0" fontId="34" fillId="0" borderId="27" xfId="0" applyFont="1" applyBorder="1">
      <alignment vertical="center"/>
    </xf>
    <xf numFmtId="0" fontId="36" fillId="0" borderId="152" xfId="0" applyFont="1" applyBorder="1" applyAlignment="1">
      <alignment horizontal="right" vertical="center"/>
    </xf>
    <xf numFmtId="0" fontId="34" fillId="0" borderId="153" xfId="0" applyFont="1" applyBorder="1">
      <alignment vertical="center"/>
    </xf>
    <xf numFmtId="0" fontId="36" fillId="0" borderId="23" xfId="0" applyFont="1" applyBorder="1" applyAlignment="1">
      <alignment horizontal="center" vertical="center"/>
    </xf>
    <xf numFmtId="0" fontId="35" fillId="0" borderId="15" xfId="0" applyFont="1" applyBorder="1">
      <alignment vertical="center"/>
    </xf>
    <xf numFmtId="0" fontId="35" fillId="0" borderId="14" xfId="6" applyFont="1" applyBorder="1">
      <alignment vertical="center"/>
    </xf>
    <xf numFmtId="183" fontId="36" fillId="0" borderId="118" xfId="0" applyNumberFormat="1" applyFont="1" applyBorder="1">
      <alignment vertical="center"/>
    </xf>
    <xf numFmtId="183" fontId="36" fillId="0" borderId="123" xfId="0" applyNumberFormat="1" applyFont="1" applyBorder="1">
      <alignment vertical="center"/>
    </xf>
    <xf numFmtId="183" fontId="36" fillId="0" borderId="112" xfId="0" applyNumberFormat="1" applyFont="1" applyBorder="1">
      <alignment vertical="center"/>
    </xf>
    <xf numFmtId="3" fontId="34" fillId="0" borderId="34" xfId="6" applyNumberFormat="1" applyFont="1" applyBorder="1" applyAlignment="1">
      <alignment textRotation="45" wrapText="1"/>
    </xf>
    <xf numFmtId="3" fontId="34" fillId="0" borderId="34" xfId="6" applyNumberFormat="1" applyFont="1" applyBorder="1" applyAlignment="1">
      <alignment textRotation="45"/>
    </xf>
    <xf numFmtId="3" fontId="34" fillId="0" borderId="34" xfId="6" applyNumberFormat="1" applyFont="1" applyBorder="1" applyAlignment="1">
      <alignment vertical="center" textRotation="45" wrapText="1"/>
    </xf>
    <xf numFmtId="0" fontId="36" fillId="0" borderId="35" xfId="0" applyFont="1" applyBorder="1" applyAlignment="1">
      <alignment horizontal="left" vertical="top" textRotation="45" wrapText="1"/>
    </xf>
    <xf numFmtId="0" fontId="36" fillId="0" borderId="35" xfId="0" applyFont="1" applyBorder="1" applyAlignment="1">
      <alignment horizontal="left" vertical="top" textRotation="45"/>
    </xf>
    <xf numFmtId="0" fontId="36" fillId="0" borderId="13" xfId="0" applyFont="1" applyBorder="1">
      <alignment vertical="center"/>
    </xf>
    <xf numFmtId="0" fontId="36" fillId="0" borderId="15" xfId="0" applyFont="1" applyBorder="1">
      <alignment vertical="center"/>
    </xf>
    <xf numFmtId="0" fontId="36" fillId="0" borderId="14" xfId="0" applyFont="1" applyBorder="1">
      <alignment vertical="center"/>
    </xf>
    <xf numFmtId="0" fontId="10" fillId="5" borderId="91" xfId="1" applyFont="1" applyFill="1" applyBorder="1" applyAlignment="1">
      <alignment vertical="center"/>
    </xf>
    <xf numFmtId="0" fontId="10" fillId="5" borderId="49" xfId="1" applyFont="1" applyFill="1" applyBorder="1" applyAlignment="1">
      <alignment horizontal="right" vertical="center"/>
    </xf>
    <xf numFmtId="0" fontId="34" fillId="5" borderId="91" xfId="1" applyFont="1" applyFill="1" applyBorder="1" applyAlignment="1">
      <alignment vertical="center"/>
    </xf>
    <xf numFmtId="0" fontId="34" fillId="5" borderId="49" xfId="1" applyFont="1" applyFill="1" applyBorder="1" applyAlignment="1">
      <alignment horizontal="right" vertical="center"/>
    </xf>
    <xf numFmtId="0" fontId="10" fillId="0" borderId="13" xfId="1" applyFont="1" applyBorder="1" applyAlignment="1">
      <alignment vertical="center"/>
    </xf>
    <xf numFmtId="0" fontId="36" fillId="0" borderId="3" xfId="0" applyFont="1" applyBorder="1">
      <alignment vertical="center"/>
    </xf>
    <xf numFmtId="0" fontId="36" fillId="0" borderId="4" xfId="0" applyFont="1" applyBorder="1">
      <alignment vertical="center"/>
    </xf>
    <xf numFmtId="0" fontId="36" fillId="0" borderId="195" xfId="0" applyFont="1" applyBorder="1">
      <alignment vertical="center"/>
    </xf>
    <xf numFmtId="0" fontId="36" fillId="0" borderId="199" xfId="0" applyFont="1" applyBorder="1">
      <alignment vertical="center"/>
    </xf>
    <xf numFmtId="0" fontId="36" fillId="0" borderId="198" xfId="0" applyFont="1" applyBorder="1">
      <alignment vertical="center"/>
    </xf>
    <xf numFmtId="0" fontId="37" fillId="0" borderId="0" xfId="0" applyFont="1">
      <alignment vertical="center"/>
    </xf>
    <xf numFmtId="0" fontId="38" fillId="0" borderId="0" xfId="2" applyFont="1" applyAlignment="1">
      <alignment horizontal="distributed" vertical="center"/>
    </xf>
    <xf numFmtId="0" fontId="37" fillId="5" borderId="0" xfId="0" applyFont="1" applyFill="1">
      <alignment vertical="center"/>
    </xf>
    <xf numFmtId="0" fontId="39" fillId="5" borderId="23" xfId="1" applyFont="1" applyFill="1" applyBorder="1" applyAlignment="1">
      <alignment horizontal="left" vertical="center"/>
    </xf>
    <xf numFmtId="0" fontId="2" fillId="5" borderId="24" xfId="1" applyFill="1" applyBorder="1"/>
    <xf numFmtId="0" fontId="39" fillId="5" borderId="26" xfId="1" applyFont="1" applyFill="1" applyBorder="1" applyAlignment="1">
      <alignment horizontal="left" vertical="center"/>
    </xf>
    <xf numFmtId="0" fontId="39" fillId="5" borderId="28" xfId="1" applyFont="1" applyFill="1" applyBorder="1" applyAlignment="1">
      <alignment horizontal="left" vertical="center"/>
    </xf>
    <xf numFmtId="0" fontId="2" fillId="5" borderId="29" xfId="1" applyFill="1" applyBorder="1"/>
    <xf numFmtId="0" fontId="40" fillId="0" borderId="0" xfId="2" applyFont="1">
      <alignment vertical="center"/>
    </xf>
    <xf numFmtId="0" fontId="37" fillId="0" borderId="0" xfId="0" applyFont="1" applyAlignment="1">
      <alignment horizontal="left" vertical="center"/>
    </xf>
    <xf numFmtId="0" fontId="37" fillId="0" borderId="26" xfId="0" applyFont="1" applyBorder="1">
      <alignment vertical="center"/>
    </xf>
    <xf numFmtId="0" fontId="37" fillId="0" borderId="0" xfId="0" applyFont="1" applyAlignment="1">
      <alignment horizontal="right" vertical="center"/>
    </xf>
    <xf numFmtId="0" fontId="37" fillId="5" borderId="26" xfId="0" applyFont="1" applyFill="1" applyBorder="1">
      <alignment vertical="center"/>
    </xf>
    <xf numFmtId="0" fontId="37" fillId="5" borderId="28" xfId="0" applyFont="1" applyFill="1" applyBorder="1">
      <alignment vertical="center"/>
    </xf>
    <xf numFmtId="0" fontId="29" fillId="5" borderId="0" xfId="1" applyFont="1" applyFill="1" applyAlignment="1">
      <alignment vertical="center" wrapText="1"/>
    </xf>
    <xf numFmtId="0" fontId="42" fillId="5" borderId="0" xfId="1" applyFont="1" applyFill="1" applyAlignment="1">
      <alignment vertical="center"/>
    </xf>
    <xf numFmtId="0" fontId="42" fillId="5" borderId="0" xfId="1" applyFont="1" applyFill="1" applyAlignment="1">
      <alignment horizontal="left" vertical="center"/>
    </xf>
    <xf numFmtId="0" fontId="43" fillId="0" borderId="0" xfId="6" applyFont="1">
      <alignment vertical="center"/>
    </xf>
    <xf numFmtId="0" fontId="2" fillId="0" borderId="0" xfId="6">
      <alignment vertical="center"/>
    </xf>
    <xf numFmtId="0" fontId="44" fillId="9" borderId="0" xfId="6" applyFont="1" applyFill="1">
      <alignment vertical="center"/>
    </xf>
    <xf numFmtId="0" fontId="2" fillId="9" borderId="0" xfId="6" applyFill="1">
      <alignment vertical="center"/>
    </xf>
    <xf numFmtId="0" fontId="47" fillId="0" borderId="0" xfId="6" applyFont="1">
      <alignment vertical="center"/>
    </xf>
    <xf numFmtId="0" fontId="13" fillId="9" borderId="34" xfId="1" applyFont="1" applyFill="1" applyBorder="1" applyAlignment="1">
      <alignment horizontal="center" vertical="center" wrapText="1"/>
    </xf>
    <xf numFmtId="180" fontId="12" fillId="9" borderId="34" xfId="1" applyNumberFormat="1" applyFont="1" applyFill="1" applyBorder="1" applyAlignment="1" applyProtection="1">
      <alignment horizontal="center" vertical="center" shrinkToFit="1"/>
      <protection locked="0"/>
    </xf>
    <xf numFmtId="0" fontId="12" fillId="9" borderId="34" xfId="1" applyFont="1" applyFill="1" applyBorder="1" applyAlignment="1">
      <alignment horizontal="center" vertical="center"/>
    </xf>
    <xf numFmtId="0" fontId="13" fillId="9" borderId="14" xfId="1" applyFont="1" applyFill="1" applyBorder="1" applyAlignment="1">
      <alignment horizontal="center" vertical="center" wrapText="1"/>
    </xf>
    <xf numFmtId="0" fontId="2" fillId="9" borderId="34" xfId="6" applyFill="1" applyBorder="1">
      <alignment vertical="center"/>
    </xf>
    <xf numFmtId="0" fontId="13" fillId="9" borderId="34" xfId="1" applyFont="1" applyFill="1" applyBorder="1" applyAlignment="1">
      <alignment horizontal="center" vertical="center"/>
    </xf>
    <xf numFmtId="0" fontId="2" fillId="9" borderId="34" xfId="6" applyFill="1" applyBorder="1" applyAlignment="1">
      <alignment horizontal="center" vertical="center"/>
    </xf>
    <xf numFmtId="0" fontId="6" fillId="9" borderId="34" xfId="1" applyFont="1" applyFill="1" applyBorder="1" applyAlignment="1">
      <alignment horizontal="center" vertical="center"/>
    </xf>
    <xf numFmtId="180" fontId="12" fillId="9" borderId="34" xfId="1" applyNumberFormat="1" applyFont="1" applyFill="1" applyBorder="1" applyAlignment="1" applyProtection="1">
      <alignment horizontal="center" vertical="center" shrinkToFit="1"/>
      <protection hidden="1"/>
    </xf>
    <xf numFmtId="0" fontId="13" fillId="9" borderId="0" xfId="1" applyFont="1" applyFill="1" applyAlignment="1">
      <alignment horizontal="center" vertical="center" wrapText="1"/>
    </xf>
    <xf numFmtId="0" fontId="10" fillId="9" borderId="34" xfId="1" applyFont="1" applyFill="1" applyBorder="1" applyAlignment="1">
      <alignment horizontal="left" vertical="center"/>
    </xf>
    <xf numFmtId="0" fontId="6" fillId="9" borderId="0" xfId="1" applyFont="1" applyFill="1" applyAlignment="1">
      <alignment horizontal="center" vertical="center"/>
    </xf>
    <xf numFmtId="180" fontId="12" fillId="9" borderId="0" xfId="1" applyNumberFormat="1" applyFont="1" applyFill="1" applyAlignment="1" applyProtection="1">
      <alignment horizontal="center" vertical="center" shrinkToFit="1"/>
      <protection hidden="1"/>
    </xf>
    <xf numFmtId="0" fontId="2" fillId="9" borderId="0" xfId="6" applyFill="1" applyAlignment="1">
      <alignment horizontal="center" vertical="center"/>
    </xf>
    <xf numFmtId="0" fontId="13" fillId="9" borderId="25" xfId="1" applyFont="1" applyFill="1" applyBorder="1" applyAlignment="1">
      <alignment horizontal="center" vertical="center" wrapText="1"/>
    </xf>
    <xf numFmtId="0" fontId="10" fillId="5" borderId="34" xfId="1" applyFont="1" applyFill="1" applyBorder="1" applyAlignment="1">
      <alignment horizontal="left" vertical="center"/>
    </xf>
    <xf numFmtId="0" fontId="2" fillId="0" borderId="34" xfId="6" applyBorder="1">
      <alignment vertical="center"/>
    </xf>
    <xf numFmtId="0" fontId="13" fillId="9" borderId="0" xfId="1" applyFont="1" applyFill="1" applyAlignment="1">
      <alignment horizontal="center" vertical="center"/>
    </xf>
    <xf numFmtId="9" fontId="2" fillId="0" borderId="34" xfId="6" applyNumberFormat="1" applyBorder="1" applyAlignment="1">
      <alignment horizontal="right" vertical="center"/>
    </xf>
    <xf numFmtId="0" fontId="48" fillId="0" borderId="0" xfId="6" applyFont="1">
      <alignment vertical="center"/>
    </xf>
    <xf numFmtId="0" fontId="48" fillId="9" borderId="0" xfId="6" applyFont="1" applyFill="1">
      <alignment vertical="center"/>
    </xf>
    <xf numFmtId="0" fontId="10" fillId="5" borderId="34" xfId="1" applyFont="1" applyFill="1" applyBorder="1" applyAlignment="1">
      <alignment horizontal="left" vertical="center" wrapText="1"/>
    </xf>
    <xf numFmtId="0" fontId="49" fillId="0" borderId="34" xfId="6" applyFont="1" applyBorder="1">
      <alignment vertical="center"/>
    </xf>
    <xf numFmtId="0" fontId="10" fillId="9" borderId="34" xfId="1" applyFont="1" applyFill="1" applyBorder="1" applyAlignment="1">
      <alignment horizontal="left" vertical="center" wrapText="1"/>
    </xf>
    <xf numFmtId="0" fontId="49" fillId="9" borderId="34" xfId="6" applyFont="1" applyFill="1" applyBorder="1">
      <alignment vertical="center"/>
    </xf>
    <xf numFmtId="0" fontId="10" fillId="5" borderId="0" xfId="1" applyFont="1" applyFill="1" applyAlignment="1">
      <alignment horizontal="left" vertical="center"/>
    </xf>
    <xf numFmtId="0" fontId="10" fillId="9" borderId="0" xfId="1" applyFont="1" applyFill="1" applyAlignment="1">
      <alignment horizontal="left" vertical="center"/>
    </xf>
    <xf numFmtId="184" fontId="18" fillId="0" borderId="116" xfId="1" applyNumberFormat="1" applyFont="1" applyBorder="1" applyAlignment="1">
      <alignment horizontal="center" vertical="center" shrinkToFit="1"/>
    </xf>
    <xf numFmtId="184" fontId="18" fillId="0" borderId="117" xfId="1" applyNumberFormat="1" applyFont="1" applyBorder="1" applyAlignment="1">
      <alignment horizontal="center" vertical="center" shrinkToFit="1"/>
    </xf>
    <xf numFmtId="184" fontId="18" fillId="0" borderId="118" xfId="1" applyNumberFormat="1" applyFont="1" applyBorder="1" applyAlignment="1">
      <alignment horizontal="center" vertical="center" shrinkToFit="1"/>
    </xf>
    <xf numFmtId="184" fontId="18" fillId="0" borderId="113" xfId="1" applyNumberFormat="1" applyFont="1" applyBorder="1" applyAlignment="1">
      <alignment horizontal="center" vertical="center" shrinkToFit="1"/>
    </xf>
    <xf numFmtId="184" fontId="18" fillId="0" borderId="111" xfId="1" applyNumberFormat="1" applyFont="1" applyBorder="1" applyAlignment="1">
      <alignment horizontal="center" vertical="center" shrinkToFit="1"/>
    </xf>
    <xf numFmtId="184" fontId="18" fillId="0" borderId="112" xfId="1" applyNumberFormat="1" applyFont="1" applyBorder="1" applyAlignment="1">
      <alignment horizontal="center" vertical="center" shrinkToFit="1"/>
    </xf>
    <xf numFmtId="0" fontId="15" fillId="0" borderId="50" xfId="1" applyFont="1" applyBorder="1" applyAlignment="1" applyProtection="1">
      <alignment horizontal="center" vertical="center"/>
      <protection locked="0"/>
    </xf>
    <xf numFmtId="0" fontId="15" fillId="0" borderId="51" xfId="1" applyFont="1" applyBorder="1" applyAlignment="1" applyProtection="1">
      <alignment horizontal="center" vertical="center"/>
      <protection locked="0"/>
    </xf>
    <xf numFmtId="3" fontId="16" fillId="8" borderId="65" xfId="1" applyNumberFormat="1" applyFont="1" applyFill="1" applyBorder="1" applyAlignment="1">
      <alignment horizontal="right" vertical="center" shrinkToFit="1"/>
    </xf>
    <xf numFmtId="3" fontId="16" fillId="8" borderId="94" xfId="1" applyNumberFormat="1" applyFont="1" applyFill="1" applyBorder="1" applyAlignment="1">
      <alignment horizontal="right" vertical="center" shrinkToFit="1"/>
    </xf>
    <xf numFmtId="3" fontId="16" fillId="8" borderId="58" xfId="1" applyNumberFormat="1" applyFont="1" applyFill="1" applyBorder="1" applyAlignment="1">
      <alignment horizontal="right" vertical="center" shrinkToFit="1"/>
    </xf>
    <xf numFmtId="3" fontId="16" fillId="8" borderId="59" xfId="1" applyNumberFormat="1" applyFont="1" applyFill="1" applyBorder="1" applyAlignment="1">
      <alignment horizontal="right" vertical="center" shrinkToFit="1"/>
    </xf>
    <xf numFmtId="3" fontId="16" fillId="8" borderId="57" xfId="1" applyNumberFormat="1" applyFont="1" applyFill="1" applyBorder="1" applyAlignment="1">
      <alignment horizontal="right" vertical="center" shrinkToFit="1"/>
    </xf>
    <xf numFmtId="3" fontId="16" fillId="0" borderId="65" xfId="1" applyNumberFormat="1" applyFont="1" applyBorder="1" applyAlignment="1">
      <alignment horizontal="right" vertical="center" shrinkToFit="1"/>
    </xf>
    <xf numFmtId="3" fontId="16" fillId="0" borderId="58" xfId="1" applyNumberFormat="1" applyFont="1" applyBorder="1" applyAlignment="1">
      <alignment horizontal="right" vertical="center" shrinkToFit="1"/>
    </xf>
    <xf numFmtId="3" fontId="16" fillId="0" borderId="59" xfId="1" applyNumberFormat="1" applyFont="1" applyBorder="1" applyAlignment="1">
      <alignment horizontal="right" vertical="center" shrinkToFit="1"/>
    </xf>
    <xf numFmtId="195" fontId="18" fillId="5" borderId="61" xfId="0" applyNumberFormat="1" applyFont="1" applyFill="1" applyBorder="1" applyAlignment="1">
      <alignment horizontal="center" vertical="center"/>
    </xf>
    <xf numFmtId="195" fontId="18" fillId="5" borderId="167" xfId="0" applyNumberFormat="1" applyFont="1" applyFill="1" applyBorder="1" applyAlignment="1">
      <alignment horizontal="center" vertical="center"/>
    </xf>
    <xf numFmtId="195" fontId="18" fillId="5" borderId="62" xfId="0" applyNumberFormat="1" applyFont="1" applyFill="1" applyBorder="1" applyAlignment="1">
      <alignment horizontal="center" vertical="center"/>
    </xf>
    <xf numFmtId="3" fontId="16" fillId="0" borderId="116" xfId="1" quotePrefix="1" applyNumberFormat="1" applyFont="1" applyBorder="1" applyAlignment="1">
      <alignment vertical="center" shrinkToFit="1"/>
    </xf>
    <xf numFmtId="3" fontId="16" fillId="0" borderId="98" xfId="1" quotePrefix="1" applyNumberFormat="1" applyFont="1" applyBorder="1" applyAlignment="1">
      <alignment vertical="center" shrinkToFit="1"/>
    </xf>
    <xf numFmtId="184" fontId="18" fillId="0" borderId="23" xfId="1" applyNumberFormat="1" applyFont="1" applyBorder="1" applyAlignment="1">
      <alignment horizontal="center" vertical="center" shrinkToFit="1"/>
    </xf>
    <xf numFmtId="184" fontId="18" fillId="0" borderId="24" xfId="1" applyNumberFormat="1" applyFont="1" applyBorder="1" applyAlignment="1">
      <alignment horizontal="center" vertical="center" shrinkToFit="1"/>
    </xf>
    <xf numFmtId="184" fontId="18" fillId="0" borderId="25" xfId="1" applyNumberFormat="1" applyFont="1" applyBorder="1" applyAlignment="1">
      <alignment horizontal="center" vertical="center" shrinkToFit="1"/>
    </xf>
    <xf numFmtId="3" fontId="16" fillId="0" borderId="69" xfId="1" applyNumberFormat="1" applyFont="1" applyBorder="1" applyAlignment="1">
      <alignment horizontal="right" vertical="center" shrinkToFit="1"/>
    </xf>
    <xf numFmtId="3" fontId="16" fillId="0" borderId="92" xfId="1" applyNumberFormat="1" applyFont="1" applyBorder="1" applyAlignment="1">
      <alignment horizontal="right" vertical="center" shrinkToFit="1"/>
    </xf>
    <xf numFmtId="3" fontId="16" fillId="0" borderId="84" xfId="1" applyNumberFormat="1" applyFont="1" applyBorder="1" applyAlignment="1">
      <alignment horizontal="right" vertical="center" shrinkToFit="1"/>
    </xf>
    <xf numFmtId="3" fontId="16" fillId="0" borderId="79" xfId="1" applyNumberFormat="1" applyFont="1" applyBorder="1" applyAlignment="1">
      <alignment horizontal="right" vertical="center" shrinkToFit="1"/>
    </xf>
    <xf numFmtId="3" fontId="16" fillId="0" borderId="83" xfId="1" applyNumberFormat="1" applyFont="1" applyBorder="1" applyAlignment="1">
      <alignment horizontal="right" vertical="center" shrinkToFit="1"/>
    </xf>
    <xf numFmtId="3" fontId="16" fillId="0" borderId="93" xfId="1" applyNumberFormat="1" applyFont="1" applyBorder="1" applyAlignment="1">
      <alignment horizontal="right" vertical="center" shrinkToFit="1"/>
    </xf>
    <xf numFmtId="3" fontId="16" fillId="0" borderId="89" xfId="1" applyNumberFormat="1" applyFont="1" applyBorder="1" applyAlignment="1">
      <alignment horizontal="right" vertical="center" shrinkToFit="1"/>
    </xf>
    <xf numFmtId="3" fontId="16" fillId="0" borderId="91" xfId="1" quotePrefix="1" applyNumberFormat="1" applyFont="1" applyBorder="1" applyAlignment="1">
      <alignment vertical="center" shrinkToFit="1"/>
    </xf>
    <xf numFmtId="3" fontId="16" fillId="0" borderId="65" xfId="1" quotePrefix="1" applyNumberFormat="1" applyFont="1" applyBorder="1" applyAlignment="1">
      <alignment vertical="center" shrinkToFit="1"/>
    </xf>
    <xf numFmtId="3" fontId="16" fillId="0" borderId="94" xfId="1" quotePrefix="1" applyNumberFormat="1" applyFont="1" applyBorder="1" applyAlignment="1">
      <alignment vertical="center" shrinkToFit="1"/>
    </xf>
    <xf numFmtId="3" fontId="16" fillId="0" borderId="123" xfId="1" quotePrefix="1" applyNumberFormat="1" applyFont="1" applyBorder="1" applyAlignment="1">
      <alignment vertical="center" shrinkToFit="1"/>
    </xf>
    <xf numFmtId="3" fontId="16" fillId="0" borderId="188" xfId="1" quotePrefix="1" applyNumberFormat="1" applyFont="1" applyBorder="1" applyAlignment="1">
      <alignment vertical="center" shrinkToFit="1"/>
    </xf>
    <xf numFmtId="3" fontId="16" fillId="0" borderId="185" xfId="1" quotePrefix="1" applyNumberFormat="1" applyFont="1" applyBorder="1" applyAlignment="1">
      <alignment vertical="center" shrinkToFit="1"/>
    </xf>
    <xf numFmtId="3" fontId="16" fillId="0" borderId="186" xfId="1" quotePrefix="1" applyNumberFormat="1" applyFont="1" applyBorder="1" applyAlignment="1">
      <alignment vertical="center" shrinkToFit="1"/>
    </xf>
    <xf numFmtId="3" fontId="16" fillId="0" borderId="187" xfId="1" quotePrefix="1" applyNumberFormat="1" applyFont="1" applyBorder="1" applyAlignment="1">
      <alignment vertical="center" shrinkToFit="1"/>
    </xf>
    <xf numFmtId="0" fontId="10" fillId="5" borderId="60" xfId="0" applyFont="1" applyFill="1" applyBorder="1" applyAlignment="1">
      <alignment horizontal="left" vertical="center"/>
    </xf>
    <xf numFmtId="0" fontId="10" fillId="5" borderId="167" xfId="0" applyFont="1" applyFill="1" applyBorder="1" applyAlignment="1">
      <alignment horizontal="left" vertical="center"/>
    </xf>
    <xf numFmtId="0" fontId="10" fillId="5" borderId="62" xfId="0" applyFont="1" applyFill="1" applyBorder="1" applyAlignment="1">
      <alignment horizontal="left" vertical="center"/>
    </xf>
    <xf numFmtId="0" fontId="10" fillId="0" borderId="23" xfId="1" applyFont="1" applyBorder="1" applyAlignment="1">
      <alignment horizontal="left" vertical="center"/>
    </xf>
    <xf numFmtId="0" fontId="10" fillId="0" borderId="24" xfId="1" applyFont="1" applyBorder="1" applyAlignment="1">
      <alignment horizontal="left" vertical="center"/>
    </xf>
    <xf numFmtId="0" fontId="10" fillId="0" borderId="25" xfId="1" applyFont="1" applyBorder="1" applyAlignment="1">
      <alignment horizontal="left" vertical="center"/>
    </xf>
    <xf numFmtId="0" fontId="10" fillId="0" borderId="15" xfId="1" applyFont="1" applyBorder="1" applyAlignment="1">
      <alignment horizontal="center" vertical="center" shrinkToFit="1"/>
    </xf>
    <xf numFmtId="0" fontId="10" fillId="0" borderId="13" xfId="1" applyFont="1" applyBorder="1" applyAlignment="1">
      <alignment horizontal="center" vertical="center" shrinkToFit="1"/>
    </xf>
    <xf numFmtId="0" fontId="10" fillId="0" borderId="14" xfId="1" applyFont="1" applyBorder="1" applyAlignment="1">
      <alignment horizontal="center" vertical="center" shrinkToFit="1"/>
    </xf>
    <xf numFmtId="0" fontId="10" fillId="0" borderId="23" xfId="1" applyFont="1" applyBorder="1" applyAlignment="1">
      <alignment horizontal="center" vertical="center" shrinkToFit="1"/>
    </xf>
    <xf numFmtId="0" fontId="10" fillId="0" borderId="25" xfId="1" applyFont="1" applyBorder="1" applyAlignment="1">
      <alignment horizontal="center" vertical="center" shrinkToFit="1"/>
    </xf>
    <xf numFmtId="0" fontId="10" fillId="0" borderId="19" xfId="1" applyFont="1" applyBorder="1" applyAlignment="1">
      <alignment horizontal="center" vertical="center" shrinkToFit="1"/>
    </xf>
    <xf numFmtId="0" fontId="10" fillId="0" borderId="20" xfId="1" applyFont="1" applyBorder="1" applyAlignment="1">
      <alignment horizontal="center" vertical="center" shrinkToFit="1"/>
    </xf>
    <xf numFmtId="0" fontId="10" fillId="0" borderId="39" xfId="1" applyFont="1" applyBorder="1" applyAlignment="1">
      <alignment horizontal="center" vertical="center" shrinkToFit="1"/>
    </xf>
    <xf numFmtId="0" fontId="10" fillId="0" borderId="40" xfId="1" applyFont="1" applyBorder="1" applyAlignment="1">
      <alignment horizontal="center" vertical="center" shrinkToFit="1"/>
    </xf>
    <xf numFmtId="0" fontId="2" fillId="5" borderId="0" xfId="1" applyFill="1" applyAlignment="1">
      <alignment horizontal="center"/>
    </xf>
    <xf numFmtId="0" fontId="6" fillId="5" borderId="5" xfId="1" applyFont="1" applyFill="1" applyBorder="1" applyAlignment="1" applyProtection="1">
      <alignment horizontal="center" vertical="center" shrinkToFit="1"/>
      <protection hidden="1"/>
    </xf>
    <xf numFmtId="0" fontId="6" fillId="5" borderId="6" xfId="1" applyFont="1" applyFill="1" applyBorder="1" applyAlignment="1" applyProtection="1">
      <alignment horizontal="center" vertical="center" shrinkToFit="1"/>
      <protection hidden="1"/>
    </xf>
    <xf numFmtId="0" fontId="6" fillId="5" borderId="7" xfId="1" applyFont="1" applyFill="1" applyBorder="1" applyAlignment="1" applyProtection="1">
      <alignment horizontal="center" vertical="center" shrinkToFit="1"/>
      <protection hidden="1"/>
    </xf>
    <xf numFmtId="0" fontId="6" fillId="5" borderId="12" xfId="1" applyFont="1" applyFill="1" applyBorder="1" applyAlignment="1" applyProtection="1">
      <alignment horizontal="center" vertical="center" shrinkToFit="1"/>
      <protection hidden="1"/>
    </xf>
    <xf numFmtId="0" fontId="6" fillId="5" borderId="13" xfId="1" applyFont="1" applyFill="1" applyBorder="1" applyAlignment="1" applyProtection="1">
      <alignment horizontal="center" vertical="center" shrinkToFit="1"/>
      <protection hidden="1"/>
    </xf>
    <xf numFmtId="0" fontId="6" fillId="5" borderId="14" xfId="1" applyFont="1" applyFill="1" applyBorder="1" applyAlignment="1" applyProtection="1">
      <alignment horizontal="center" vertical="center" shrinkToFit="1"/>
      <protection hidden="1"/>
    </xf>
    <xf numFmtId="177" fontId="8" fillId="5" borderId="23" xfId="1" applyNumberFormat="1" applyFont="1" applyFill="1" applyBorder="1" applyAlignment="1">
      <alignment horizontal="center" vertical="center" shrinkToFit="1"/>
    </xf>
    <xf numFmtId="177" fontId="8" fillId="5" borderId="24" xfId="1" applyNumberFormat="1" applyFont="1" applyFill="1" applyBorder="1" applyAlignment="1">
      <alignment horizontal="center" vertical="center" shrinkToFit="1"/>
    </xf>
    <xf numFmtId="177" fontId="8" fillId="5" borderId="102" xfId="1" applyNumberFormat="1" applyFont="1" applyFill="1" applyBorder="1" applyAlignment="1">
      <alignment horizontal="center" vertical="center" shrinkToFit="1"/>
    </xf>
    <xf numFmtId="0" fontId="25" fillId="5" borderId="0" xfId="1" applyFont="1" applyFill="1" applyAlignment="1">
      <alignment horizontal="center" vertical="center"/>
    </xf>
    <xf numFmtId="0" fontId="8" fillId="5" borderId="21" xfId="1" applyFont="1" applyFill="1" applyBorder="1" applyAlignment="1" applyProtection="1">
      <alignment horizontal="center" vertical="center" shrinkToFit="1"/>
      <protection locked="0"/>
    </xf>
    <xf numFmtId="0" fontId="8" fillId="5" borderId="19" xfId="1" applyFont="1" applyFill="1" applyBorder="1" applyAlignment="1" applyProtection="1">
      <alignment horizontal="center" vertical="center" shrinkToFit="1"/>
      <protection locked="0"/>
    </xf>
    <xf numFmtId="0" fontId="8" fillId="5" borderId="22" xfId="1" applyFont="1" applyFill="1" applyBorder="1" applyAlignment="1" applyProtection="1">
      <alignment horizontal="center" vertical="center" shrinkToFit="1"/>
      <protection locked="0"/>
    </xf>
    <xf numFmtId="176" fontId="2" fillId="5" borderId="0" xfId="1" applyNumberFormat="1" applyFill="1" applyAlignment="1">
      <alignment horizontal="center"/>
    </xf>
    <xf numFmtId="177" fontId="8" fillId="5" borderId="8" xfId="1" applyNumberFormat="1" applyFont="1" applyFill="1" applyBorder="1" applyAlignment="1">
      <alignment horizontal="center" vertical="center" shrinkToFit="1"/>
    </xf>
    <xf numFmtId="177" fontId="8" fillId="5" borderId="6" xfId="1" applyNumberFormat="1" applyFont="1" applyFill="1" applyBorder="1" applyAlignment="1">
      <alignment horizontal="center" vertical="center" shrinkToFit="1"/>
    </xf>
    <xf numFmtId="177" fontId="8" fillId="5" borderId="9" xfId="1" applyNumberFormat="1" applyFont="1" applyFill="1" applyBorder="1" applyAlignment="1">
      <alignment horizontal="center" vertical="center" shrinkToFit="1"/>
    </xf>
    <xf numFmtId="177" fontId="8" fillId="5" borderId="6" xfId="1" applyNumberFormat="1" applyFont="1" applyFill="1" applyBorder="1" applyAlignment="1" applyProtection="1">
      <alignment horizontal="center" vertical="center" shrinkToFit="1"/>
      <protection locked="0"/>
    </xf>
    <xf numFmtId="177" fontId="8" fillId="5" borderId="15" xfId="1" applyNumberFormat="1" applyFont="1" applyFill="1" applyBorder="1" applyAlignment="1" applyProtection="1">
      <alignment horizontal="center" vertical="center" shrinkToFit="1"/>
      <protection locked="0"/>
    </xf>
    <xf numFmtId="177" fontId="8" fillId="5" borderId="13" xfId="1" applyNumberFormat="1" applyFont="1" applyFill="1" applyBorder="1" applyAlignment="1" applyProtection="1">
      <alignment horizontal="center" vertical="center" shrinkToFit="1"/>
      <protection locked="0"/>
    </xf>
    <xf numFmtId="177" fontId="8" fillId="5" borderId="114" xfId="1" applyNumberFormat="1" applyFont="1" applyFill="1" applyBorder="1" applyAlignment="1" applyProtection="1">
      <alignment horizontal="center" vertical="center" shrinkToFit="1"/>
      <protection locked="0"/>
    </xf>
    <xf numFmtId="177" fontId="8" fillId="5" borderId="23" xfId="1" applyNumberFormat="1" applyFont="1" applyFill="1" applyBorder="1" applyAlignment="1" applyProtection="1">
      <alignment horizontal="center" vertical="center" shrinkToFit="1"/>
      <protection locked="0"/>
    </xf>
    <xf numFmtId="177" fontId="8" fillId="5" borderId="24" xfId="1" applyNumberFormat="1" applyFont="1" applyFill="1" applyBorder="1" applyAlignment="1" applyProtection="1">
      <alignment horizontal="center" vertical="center" shrinkToFit="1"/>
      <protection locked="0"/>
    </xf>
    <xf numFmtId="177" fontId="8" fillId="5" borderId="102" xfId="1" applyNumberFormat="1" applyFont="1" applyFill="1" applyBorder="1" applyAlignment="1" applyProtection="1">
      <alignment horizontal="center" vertical="center" shrinkToFit="1"/>
      <protection locked="0"/>
    </xf>
    <xf numFmtId="177" fontId="8" fillId="5" borderId="28" xfId="1" applyNumberFormat="1" applyFont="1" applyFill="1" applyBorder="1" applyAlignment="1" applyProtection="1">
      <alignment horizontal="center" vertical="center" shrinkToFit="1"/>
      <protection locked="0"/>
    </xf>
    <xf numFmtId="177" fontId="8" fillId="5" borderId="29" xfId="1" applyNumberFormat="1" applyFont="1" applyFill="1" applyBorder="1" applyAlignment="1" applyProtection="1">
      <alignment horizontal="center" vertical="center" shrinkToFit="1"/>
      <protection locked="0"/>
    </xf>
    <xf numFmtId="177" fontId="8" fillId="5" borderId="115" xfId="1" applyNumberFormat="1" applyFont="1" applyFill="1" applyBorder="1" applyAlignment="1" applyProtection="1">
      <alignment horizontal="center" vertical="center" shrinkToFit="1"/>
      <protection locked="0"/>
    </xf>
    <xf numFmtId="0" fontId="10" fillId="5" borderId="10" xfId="1" applyFont="1" applyFill="1" applyBorder="1" applyAlignment="1" applyProtection="1">
      <alignment horizontal="center" vertical="center" shrinkToFit="1"/>
      <protection hidden="1"/>
    </xf>
    <xf numFmtId="0" fontId="10" fillId="5" borderId="0" xfId="1" applyFont="1" applyFill="1" applyAlignment="1" applyProtection="1">
      <alignment horizontal="center" vertical="center" shrinkToFit="1"/>
      <protection hidden="1"/>
    </xf>
    <xf numFmtId="0" fontId="10" fillId="5" borderId="27" xfId="1" applyFont="1" applyFill="1" applyBorder="1" applyAlignment="1" applyProtection="1">
      <alignment horizontal="center" vertical="center" shrinkToFit="1"/>
      <protection hidden="1"/>
    </xf>
    <xf numFmtId="0" fontId="10" fillId="5" borderId="101" xfId="1" applyFont="1" applyFill="1" applyBorder="1" applyAlignment="1" applyProtection="1">
      <alignment horizontal="center" vertical="center" shrinkToFit="1"/>
      <protection hidden="1"/>
    </xf>
    <xf numFmtId="0" fontId="10" fillId="5" borderId="29" xfId="1" applyFont="1" applyFill="1" applyBorder="1" applyAlignment="1" applyProtection="1">
      <alignment horizontal="center" vertical="center" shrinkToFit="1"/>
      <protection hidden="1"/>
    </xf>
    <xf numFmtId="0" fontId="10" fillId="5" borderId="30" xfId="1" applyFont="1" applyFill="1" applyBorder="1" applyAlignment="1" applyProtection="1">
      <alignment horizontal="center" vertical="center" shrinkToFit="1"/>
      <protection hidden="1"/>
    </xf>
    <xf numFmtId="0" fontId="10" fillId="5" borderId="18" xfId="1" applyFont="1" applyFill="1" applyBorder="1" applyAlignment="1" applyProtection="1">
      <alignment horizontal="center" vertical="center" shrinkToFit="1"/>
      <protection hidden="1"/>
    </xf>
    <xf numFmtId="0" fontId="10" fillId="5" borderId="19" xfId="1" applyFont="1" applyFill="1" applyBorder="1" applyAlignment="1" applyProtection="1">
      <alignment horizontal="center" vertical="center" shrinkToFit="1"/>
      <protection hidden="1"/>
    </xf>
    <xf numFmtId="0" fontId="10" fillId="5" borderId="20" xfId="1" applyFont="1" applyFill="1" applyBorder="1" applyAlignment="1" applyProtection="1">
      <alignment horizontal="center" vertical="center" shrinkToFit="1"/>
      <protection hidden="1"/>
    </xf>
    <xf numFmtId="0" fontId="41" fillId="5" borderId="2" xfId="1" applyFont="1" applyFill="1" applyBorder="1" applyAlignment="1">
      <alignment horizontal="center" vertical="center" wrapText="1"/>
    </xf>
    <xf numFmtId="0" fontId="41" fillId="5" borderId="3" xfId="1" applyFont="1" applyFill="1" applyBorder="1" applyAlignment="1">
      <alignment horizontal="center" vertical="center" wrapText="1"/>
    </xf>
    <xf numFmtId="0" fontId="41" fillId="5" borderId="4" xfId="1" applyFont="1" applyFill="1" applyBorder="1" applyAlignment="1">
      <alignment horizontal="center" vertical="center" wrapText="1"/>
    </xf>
    <xf numFmtId="0" fontId="41" fillId="5" borderId="16" xfId="1" applyFont="1" applyFill="1" applyBorder="1" applyAlignment="1">
      <alignment horizontal="center" vertical="center" wrapText="1"/>
    </xf>
    <xf numFmtId="0" fontId="41" fillId="5" borderId="1" xfId="1" applyFont="1" applyFill="1" applyBorder="1" applyAlignment="1">
      <alignment horizontal="center" vertical="center" wrapText="1"/>
    </xf>
    <xf numFmtId="0" fontId="41" fillId="5" borderId="17" xfId="1" applyFont="1" applyFill="1" applyBorder="1" applyAlignment="1">
      <alignment horizontal="center" vertical="center" wrapText="1"/>
    </xf>
    <xf numFmtId="183" fontId="15" fillId="0" borderId="46" xfId="1" applyNumberFormat="1" applyFont="1" applyBorder="1" applyAlignment="1" applyProtection="1">
      <alignment horizontal="right" vertical="center" shrinkToFit="1"/>
      <protection locked="0"/>
    </xf>
    <xf numFmtId="183" fontId="15" fillId="0" borderId="42" xfId="1" applyNumberFormat="1" applyFont="1" applyBorder="1" applyAlignment="1" applyProtection="1">
      <alignment horizontal="right" vertical="center" shrinkToFit="1"/>
      <protection locked="0"/>
    </xf>
    <xf numFmtId="183" fontId="15" fillId="0" borderId="47" xfId="1" applyNumberFormat="1" applyFont="1" applyBorder="1" applyAlignment="1" applyProtection="1">
      <alignment horizontal="right" vertical="center" shrinkToFit="1"/>
      <protection locked="0"/>
    </xf>
    <xf numFmtId="183" fontId="15" fillId="0" borderId="45" xfId="1" applyNumberFormat="1" applyFont="1" applyBorder="1" applyAlignment="1" applyProtection="1">
      <alignment horizontal="right" vertical="center" shrinkToFit="1"/>
      <protection locked="0"/>
    </xf>
    <xf numFmtId="179" fontId="12" fillId="5" borderId="36" xfId="1" applyNumberFormat="1" applyFont="1" applyFill="1" applyBorder="1" applyAlignment="1" applyProtection="1">
      <alignment horizontal="center" vertical="center"/>
      <protection locked="0"/>
    </xf>
    <xf numFmtId="179" fontId="12" fillId="5" borderId="37" xfId="1" applyNumberFormat="1" applyFont="1" applyFill="1" applyBorder="1" applyAlignment="1" applyProtection="1">
      <alignment horizontal="center" vertical="center"/>
      <protection locked="0"/>
    </xf>
    <xf numFmtId="179" fontId="12" fillId="5" borderId="38" xfId="1" applyNumberFormat="1" applyFont="1" applyFill="1" applyBorder="1" applyAlignment="1" applyProtection="1">
      <alignment horizontal="center" vertical="center"/>
      <protection locked="0"/>
    </xf>
    <xf numFmtId="0" fontId="6" fillId="5" borderId="14" xfId="1" applyFont="1" applyFill="1" applyBorder="1" applyAlignment="1">
      <alignment horizontal="center" vertical="center"/>
    </xf>
    <xf numFmtId="0" fontId="6" fillId="5" borderId="34" xfId="1" applyFont="1" applyFill="1" applyBorder="1" applyAlignment="1">
      <alignment horizontal="center" vertical="center"/>
    </xf>
    <xf numFmtId="0" fontId="6" fillId="5" borderId="15" xfId="1" applyFont="1" applyFill="1" applyBorder="1" applyAlignment="1">
      <alignment horizontal="center" vertical="center"/>
    </xf>
    <xf numFmtId="185" fontId="12" fillId="2" borderId="37" xfId="5" applyNumberFormat="1" applyFont="1" applyFill="1" applyBorder="1" applyAlignment="1" applyProtection="1">
      <alignment horizontal="right" vertical="center" indent="3" shrinkToFit="1"/>
    </xf>
    <xf numFmtId="185" fontId="12" fillId="2" borderId="38" xfId="5" applyNumberFormat="1" applyFont="1" applyFill="1" applyBorder="1" applyAlignment="1" applyProtection="1">
      <alignment horizontal="right" vertical="center" indent="3" shrinkToFit="1"/>
    </xf>
    <xf numFmtId="0" fontId="13" fillId="5" borderId="34" xfId="1" applyFont="1" applyFill="1" applyBorder="1" applyAlignment="1">
      <alignment horizontal="center" vertical="center" wrapText="1"/>
    </xf>
    <xf numFmtId="0" fontId="13" fillId="5" borderId="15" xfId="1" applyFont="1" applyFill="1" applyBorder="1" applyAlignment="1">
      <alignment horizontal="center" vertical="center" wrapText="1"/>
    </xf>
    <xf numFmtId="182" fontId="12" fillId="5" borderId="14" xfId="4" applyNumberFormat="1" applyFont="1" applyFill="1" applyBorder="1" applyAlignment="1" applyProtection="1">
      <alignment horizontal="center" vertical="center"/>
    </xf>
    <xf numFmtId="182" fontId="12" fillId="5" borderId="34" xfId="4" applyNumberFormat="1" applyFont="1" applyFill="1" applyBorder="1" applyAlignment="1" applyProtection="1">
      <alignment horizontal="center" vertical="center"/>
    </xf>
    <xf numFmtId="9" fontId="13" fillId="5" borderId="23" xfId="3" applyFont="1" applyFill="1" applyBorder="1" applyAlignment="1" applyProtection="1">
      <alignment horizontal="center" vertical="center" wrapText="1"/>
    </xf>
    <xf numFmtId="9" fontId="13" fillId="5" borderId="24" xfId="3" applyFont="1" applyFill="1" applyBorder="1" applyAlignment="1" applyProtection="1">
      <alignment horizontal="center" vertical="center" wrapText="1"/>
    </xf>
    <xf numFmtId="9" fontId="13" fillId="5" borderId="28" xfId="3" applyFont="1" applyFill="1" applyBorder="1" applyAlignment="1" applyProtection="1">
      <alignment horizontal="center" vertical="center" wrapText="1"/>
    </xf>
    <xf numFmtId="9" fontId="13" fillId="5" borderId="29" xfId="3" applyFont="1" applyFill="1" applyBorder="1" applyAlignment="1" applyProtection="1">
      <alignment horizontal="center" vertical="center" wrapText="1"/>
    </xf>
    <xf numFmtId="182" fontId="12" fillId="5" borderId="73" xfId="4" applyNumberFormat="1" applyFont="1" applyFill="1" applyBorder="1" applyAlignment="1" applyProtection="1">
      <alignment horizontal="center" vertical="center"/>
    </xf>
    <xf numFmtId="182" fontId="12" fillId="5" borderId="28" xfId="4" applyNumberFormat="1" applyFont="1" applyFill="1" applyBorder="1" applyAlignment="1" applyProtection="1">
      <alignment horizontal="center" vertical="center"/>
    </xf>
    <xf numFmtId="0" fontId="13" fillId="5" borderId="35" xfId="1" applyFont="1" applyFill="1" applyBorder="1" applyAlignment="1">
      <alignment horizontal="center" vertical="center" shrinkToFit="1"/>
    </xf>
    <xf numFmtId="0" fontId="10" fillId="0" borderId="34" xfId="1" applyFont="1" applyBorder="1" applyAlignment="1">
      <alignment horizontal="center" vertical="center"/>
    </xf>
    <xf numFmtId="0" fontId="17" fillId="2" borderId="36" xfId="1" applyFont="1" applyFill="1" applyBorder="1" applyAlignment="1">
      <alignment horizontal="left" vertical="center" wrapText="1"/>
    </xf>
    <xf numFmtId="0" fontId="17" fillId="2" borderId="37" xfId="1" applyFont="1" applyFill="1" applyBorder="1" applyAlignment="1">
      <alignment horizontal="left" vertical="center" wrapText="1"/>
    </xf>
    <xf numFmtId="0" fontId="10" fillId="0" borderId="13" xfId="1" applyFont="1" applyBorder="1" applyAlignment="1">
      <alignment horizontal="right" vertical="center"/>
    </xf>
    <xf numFmtId="183" fontId="15" fillId="0" borderId="41" xfId="1" applyNumberFormat="1" applyFont="1" applyBorder="1" applyAlignment="1" applyProtection="1">
      <alignment horizontal="right" vertical="center" shrinkToFit="1"/>
      <protection locked="0"/>
    </xf>
    <xf numFmtId="183" fontId="15" fillId="0" borderId="43" xfId="1" applyNumberFormat="1" applyFont="1" applyBorder="1" applyAlignment="1" applyProtection="1">
      <alignment horizontal="right" vertical="center" shrinkToFit="1"/>
      <protection locked="0"/>
    </xf>
    <xf numFmtId="183" fontId="15" fillId="0" borderId="44" xfId="1" applyNumberFormat="1" applyFont="1" applyBorder="1" applyAlignment="1" applyProtection="1">
      <alignment horizontal="right" vertical="center" shrinkToFit="1"/>
      <protection locked="0"/>
    </xf>
    <xf numFmtId="3" fontId="16" fillId="0" borderId="99" xfId="1" applyNumberFormat="1" applyFont="1" applyBorder="1" applyAlignment="1">
      <alignment horizontal="right" vertical="center" shrinkToFit="1"/>
    </xf>
    <xf numFmtId="3" fontId="16" fillId="0" borderId="100" xfId="1" applyNumberFormat="1" applyFont="1" applyBorder="1" applyAlignment="1">
      <alignment horizontal="right" vertical="center" shrinkToFit="1"/>
    </xf>
    <xf numFmtId="3" fontId="16" fillId="0" borderId="96" xfId="1" applyNumberFormat="1" applyFont="1" applyBorder="1" applyAlignment="1">
      <alignment horizontal="right" vertical="center" shrinkToFit="1"/>
    </xf>
    <xf numFmtId="3" fontId="16" fillId="0" borderId="97" xfId="1" applyNumberFormat="1" applyFont="1" applyBorder="1" applyAlignment="1">
      <alignment horizontal="right" vertical="center" shrinkToFit="1"/>
    </xf>
    <xf numFmtId="0" fontId="10" fillId="5" borderId="23" xfId="1" applyFont="1" applyFill="1" applyBorder="1" applyAlignment="1">
      <alignment horizontal="center" vertical="center"/>
    </xf>
    <xf numFmtId="0" fontId="10" fillId="5" borderId="24" xfId="1" applyFont="1" applyFill="1" applyBorder="1" applyAlignment="1">
      <alignment horizontal="center" vertical="center"/>
    </xf>
    <xf numFmtId="0" fontId="10" fillId="5" borderId="26" xfId="1" applyFont="1" applyFill="1" applyBorder="1" applyAlignment="1">
      <alignment horizontal="center" vertical="center"/>
    </xf>
    <xf numFmtId="0" fontId="10" fillId="5" borderId="0" xfId="1" applyFont="1" applyFill="1" applyAlignment="1">
      <alignment horizontal="center" vertical="center"/>
    </xf>
    <xf numFmtId="0" fontId="10" fillId="5" borderId="28" xfId="1" applyFont="1" applyFill="1" applyBorder="1" applyAlignment="1">
      <alignment horizontal="center" vertical="center"/>
    </xf>
    <xf numFmtId="0" fontId="10" fillId="5" borderId="29" xfId="1" applyFont="1" applyFill="1" applyBorder="1" applyAlignment="1">
      <alignment horizontal="center" vertical="center"/>
    </xf>
    <xf numFmtId="0" fontId="10" fillId="0" borderId="23" xfId="1" applyFont="1" applyBorder="1" applyAlignment="1">
      <alignment horizontal="center" vertical="center" wrapText="1"/>
    </xf>
    <xf numFmtId="0" fontId="10" fillId="0" borderId="25" xfId="1" applyFont="1" applyBorder="1" applyAlignment="1">
      <alignment horizontal="center" vertical="center" wrapText="1"/>
    </xf>
    <xf numFmtId="0" fontId="10" fillId="0" borderId="26" xfId="1" applyFont="1" applyBorder="1" applyAlignment="1">
      <alignment horizontal="center" vertical="center" wrapText="1"/>
    </xf>
    <xf numFmtId="0" fontId="10" fillId="0" borderId="27" xfId="1" applyFont="1" applyBorder="1" applyAlignment="1">
      <alignment horizontal="center" vertical="center" wrapText="1"/>
    </xf>
    <xf numFmtId="181" fontId="13" fillId="5" borderId="0" xfId="1" applyNumberFormat="1" applyFont="1" applyFill="1" applyAlignment="1">
      <alignment horizontal="center" vertical="center"/>
    </xf>
    <xf numFmtId="182" fontId="13" fillId="5" borderId="0" xfId="4" applyNumberFormat="1" applyFont="1" applyFill="1" applyBorder="1" applyAlignment="1" applyProtection="1">
      <alignment horizontal="center" vertical="center"/>
    </xf>
    <xf numFmtId="182" fontId="17" fillId="5" borderId="0" xfId="4" applyNumberFormat="1" applyFont="1" applyFill="1" applyBorder="1" applyAlignment="1" applyProtection="1">
      <alignment horizontal="center" vertical="center" wrapText="1"/>
    </xf>
    <xf numFmtId="182" fontId="17" fillId="5" borderId="0" xfId="4" applyNumberFormat="1" applyFont="1" applyFill="1" applyBorder="1" applyAlignment="1" applyProtection="1">
      <alignment horizontal="center" vertical="center"/>
    </xf>
    <xf numFmtId="182" fontId="13" fillId="5" borderId="0" xfId="4" applyNumberFormat="1" applyFont="1" applyFill="1" applyBorder="1" applyAlignment="1" applyProtection="1">
      <alignment horizontal="center" vertical="center" wrapText="1"/>
    </xf>
    <xf numFmtId="181" fontId="12" fillId="5" borderId="0" xfId="1" applyNumberFormat="1" applyFont="1" applyFill="1" applyAlignment="1" applyProtection="1">
      <alignment horizontal="center" vertical="center"/>
      <protection locked="0"/>
    </xf>
    <xf numFmtId="0" fontId="12" fillId="5" borderId="0" xfId="1" applyFont="1" applyFill="1" applyAlignment="1" applyProtection="1">
      <alignment horizontal="center" vertical="center" shrinkToFit="1"/>
      <protection locked="0"/>
    </xf>
    <xf numFmtId="194" fontId="12" fillId="5" borderId="0" xfId="1" applyNumberFormat="1" applyFont="1" applyFill="1" applyAlignment="1" applyProtection="1">
      <alignment horizontal="center" vertical="center"/>
      <protection locked="0"/>
    </xf>
    <xf numFmtId="3" fontId="16" fillId="3" borderId="58" xfId="1" applyNumberFormat="1" applyFont="1" applyFill="1" applyBorder="1" applyAlignment="1">
      <alignment horizontal="right" vertical="center" shrinkToFit="1"/>
    </xf>
    <xf numFmtId="3" fontId="16" fillId="3" borderId="94" xfId="1" applyNumberFormat="1" applyFont="1" applyFill="1" applyBorder="1" applyAlignment="1">
      <alignment horizontal="right" vertical="center" shrinkToFit="1"/>
    </xf>
    <xf numFmtId="3" fontId="10" fillId="0" borderId="26" xfId="1" applyNumberFormat="1" applyFont="1" applyBorder="1" applyAlignment="1">
      <alignment horizontal="right" vertical="center" shrinkToFit="1"/>
    </xf>
    <xf numFmtId="3" fontId="10" fillId="0" borderId="0" xfId="1" applyNumberFormat="1" applyFont="1" applyAlignment="1">
      <alignment horizontal="right" vertical="center" shrinkToFit="1"/>
    </xf>
    <xf numFmtId="3" fontId="16" fillId="0" borderId="205" xfId="1" applyNumberFormat="1" applyFont="1" applyBorder="1" applyAlignment="1">
      <alignment horizontal="right" vertical="center" shrinkToFit="1"/>
    </xf>
    <xf numFmtId="3" fontId="16" fillId="0" borderId="204" xfId="1" applyNumberFormat="1" applyFont="1" applyBorder="1" applyAlignment="1">
      <alignment horizontal="right" vertical="center" shrinkToFit="1"/>
    </xf>
    <xf numFmtId="0" fontId="15" fillId="5" borderId="179" xfId="1" applyFont="1" applyFill="1" applyBorder="1" applyAlignment="1" applyProtection="1">
      <alignment horizontal="center" vertical="center"/>
      <protection locked="0"/>
    </xf>
    <xf numFmtId="0" fontId="15" fillId="5" borderId="180" xfId="1" applyFont="1" applyFill="1" applyBorder="1" applyAlignment="1" applyProtection="1">
      <alignment horizontal="center" vertical="center"/>
      <protection locked="0"/>
    </xf>
    <xf numFmtId="3" fontId="16" fillId="0" borderId="194" xfId="1" quotePrefix="1" applyNumberFormat="1" applyFont="1" applyBorder="1" applyAlignment="1">
      <alignment vertical="center" shrinkToFit="1"/>
    </xf>
    <xf numFmtId="3" fontId="16" fillId="0" borderId="110" xfId="1" quotePrefix="1" applyNumberFormat="1" applyFont="1" applyBorder="1" applyAlignment="1">
      <alignment vertical="center" shrinkToFit="1"/>
    </xf>
    <xf numFmtId="3" fontId="16" fillId="0" borderId="118" xfId="1" quotePrefix="1" applyNumberFormat="1" applyFont="1" applyBorder="1" applyAlignment="1">
      <alignment vertical="center" shrinkToFit="1"/>
    </xf>
    <xf numFmtId="0" fontId="10" fillId="5" borderId="109" xfId="1" applyFont="1" applyFill="1" applyBorder="1" applyAlignment="1">
      <alignment horizontal="left" vertical="center" wrapText="1" shrinkToFit="1"/>
    </xf>
    <xf numFmtId="0" fontId="10" fillId="5" borderId="108" xfId="1" applyFont="1" applyFill="1" applyBorder="1" applyAlignment="1">
      <alignment horizontal="left" vertical="center" wrapText="1" shrinkToFit="1"/>
    </xf>
    <xf numFmtId="0" fontId="15" fillId="0" borderId="107" xfId="1" applyFont="1" applyBorder="1" applyAlignment="1" applyProtection="1">
      <alignment horizontal="center" vertical="center"/>
      <protection locked="0"/>
    </xf>
    <xf numFmtId="0" fontId="15" fillId="0" borderId="166" xfId="1" applyFont="1" applyBorder="1" applyAlignment="1" applyProtection="1">
      <alignment horizontal="center" vertical="center"/>
      <protection locked="0"/>
    </xf>
    <xf numFmtId="3" fontId="16" fillId="0" borderId="184" xfId="1" quotePrefix="1" applyNumberFormat="1" applyFont="1" applyBorder="1" applyAlignment="1">
      <alignment vertical="center" shrinkToFit="1"/>
    </xf>
    <xf numFmtId="3" fontId="16" fillId="0" borderId="202" xfId="1" applyNumberFormat="1" applyFont="1" applyBorder="1" applyAlignment="1">
      <alignment horizontal="right" vertical="center" shrinkToFit="1"/>
    </xf>
    <xf numFmtId="3" fontId="16" fillId="0" borderId="206" xfId="1" applyNumberFormat="1" applyFont="1" applyBorder="1" applyAlignment="1">
      <alignment horizontal="right" vertical="center" shrinkToFit="1"/>
    </xf>
    <xf numFmtId="0" fontId="28" fillId="0" borderId="35" xfId="1" applyFont="1" applyBorder="1" applyAlignment="1">
      <alignment horizontal="center" vertical="center" textRotation="255" wrapText="1"/>
    </xf>
    <xf numFmtId="0" fontId="1" fillId="0" borderId="73" xfId="0" applyFont="1" applyBorder="1" applyAlignment="1">
      <alignment horizontal="center" vertical="center" textRotation="255" wrapText="1"/>
    </xf>
    <xf numFmtId="3" fontId="16" fillId="0" borderId="105" xfId="1" applyNumberFormat="1" applyFont="1" applyBorder="1" applyAlignment="1">
      <alignment horizontal="right" vertical="center" shrinkToFit="1"/>
    </xf>
    <xf numFmtId="3" fontId="16" fillId="0" borderId="53" xfId="1" applyNumberFormat="1" applyFont="1" applyBorder="1" applyAlignment="1">
      <alignment horizontal="right" vertical="center" shrinkToFit="1"/>
    </xf>
    <xf numFmtId="3" fontId="16" fillId="0" borderId="56" xfId="1" applyNumberFormat="1" applyFont="1" applyBorder="1" applyAlignment="1">
      <alignment horizontal="right" vertical="center" shrinkToFit="1"/>
    </xf>
    <xf numFmtId="3" fontId="16" fillId="0" borderId="52" xfId="1" applyNumberFormat="1" applyFont="1" applyBorder="1" applyAlignment="1">
      <alignment horizontal="right" vertical="center" shrinkToFit="1"/>
    </xf>
    <xf numFmtId="3" fontId="16" fillId="0" borderId="106" xfId="1" applyNumberFormat="1" applyFont="1" applyBorder="1" applyAlignment="1">
      <alignment horizontal="right" vertical="center" shrinkToFit="1"/>
    </xf>
    <xf numFmtId="3" fontId="16" fillId="0" borderId="54" xfId="1" applyNumberFormat="1" applyFont="1" applyBorder="1" applyAlignment="1">
      <alignment horizontal="right" vertical="center" shrinkToFit="1"/>
    </xf>
    <xf numFmtId="3" fontId="16" fillId="0" borderId="55" xfId="1" applyNumberFormat="1" applyFont="1" applyBorder="1" applyAlignment="1">
      <alignment horizontal="right" vertical="center" shrinkToFit="1"/>
    </xf>
    <xf numFmtId="0" fontId="10" fillId="0" borderId="23" xfId="1" applyFont="1" applyBorder="1" applyAlignment="1">
      <alignment horizontal="left" vertical="center" shrinkToFit="1"/>
    </xf>
    <xf numFmtId="0" fontId="10" fillId="0" borderId="24" xfId="1" applyFont="1" applyBorder="1" applyAlignment="1">
      <alignment horizontal="left" vertical="center" shrinkToFit="1"/>
    </xf>
    <xf numFmtId="0" fontId="10" fillId="0" borderId="25" xfId="1" applyFont="1" applyBorder="1" applyAlignment="1">
      <alignment horizontal="left" vertical="center" shrinkToFit="1"/>
    </xf>
    <xf numFmtId="38" fontId="18" fillId="0" borderId="86" xfId="5" applyFont="1" applyFill="1" applyBorder="1" applyAlignment="1" applyProtection="1">
      <alignment horizontal="right" vertical="center" shrinkToFit="1"/>
    </xf>
    <xf numFmtId="38" fontId="18" fillId="0" borderId="87" xfId="5" applyFont="1" applyFill="1" applyBorder="1" applyAlignment="1" applyProtection="1">
      <alignment horizontal="right" vertical="center" shrinkToFit="1"/>
    </xf>
    <xf numFmtId="38" fontId="18" fillId="0" borderId="88" xfId="5" applyFont="1" applyFill="1" applyBorder="1" applyAlignment="1" applyProtection="1">
      <alignment horizontal="right" vertical="center" shrinkToFit="1"/>
    </xf>
    <xf numFmtId="38" fontId="18" fillId="0" borderId="66" xfId="5" applyFont="1" applyFill="1" applyBorder="1" applyAlignment="1" applyProtection="1">
      <alignment horizontal="right" vertical="center" shrinkToFit="1"/>
    </xf>
    <xf numFmtId="0" fontId="10" fillId="0" borderId="15" xfId="1" applyFont="1" applyBorder="1" applyAlignment="1">
      <alignment horizontal="left" vertical="center"/>
    </xf>
    <xf numFmtId="0" fontId="10" fillId="0" borderId="13" xfId="1" applyFont="1" applyBorder="1" applyAlignment="1">
      <alignment horizontal="left" vertical="center"/>
    </xf>
    <xf numFmtId="0" fontId="10" fillId="0" borderId="14" xfId="1" applyFont="1" applyBorder="1" applyAlignment="1">
      <alignment horizontal="left" vertical="center"/>
    </xf>
    <xf numFmtId="184" fontId="18" fillId="0" borderId="15" xfId="1" applyNumberFormat="1" applyFont="1" applyBorder="1" applyAlignment="1">
      <alignment horizontal="center" vertical="center" shrinkToFit="1"/>
    </xf>
    <xf numFmtId="184" fontId="18" fillId="0" borderId="13" xfId="1" applyNumberFormat="1" applyFont="1" applyBorder="1" applyAlignment="1">
      <alignment horizontal="center" vertical="center" shrinkToFit="1"/>
    </xf>
    <xf numFmtId="184" fontId="18" fillId="0" borderId="14" xfId="1" applyNumberFormat="1" applyFont="1" applyBorder="1" applyAlignment="1">
      <alignment horizontal="center" vertical="center" shrinkToFit="1"/>
    </xf>
    <xf numFmtId="38" fontId="18" fillId="0" borderId="90" xfId="5" applyFont="1" applyFill="1" applyBorder="1" applyAlignment="1" applyProtection="1">
      <alignment horizontal="right" vertical="center" shrinkToFit="1"/>
    </xf>
    <xf numFmtId="3" fontId="16" fillId="0" borderId="50" xfId="1" quotePrefix="1" applyNumberFormat="1" applyFont="1" applyBorder="1" applyAlignment="1">
      <alignment vertical="center" shrinkToFit="1"/>
    </xf>
    <xf numFmtId="0" fontId="10" fillId="5" borderId="15" xfId="1" applyFont="1" applyFill="1" applyBorder="1" applyAlignment="1">
      <alignment horizontal="left" vertical="center"/>
    </xf>
    <xf numFmtId="0" fontId="10" fillId="5" borderId="13" xfId="1" applyFont="1" applyFill="1" applyBorder="1" applyAlignment="1">
      <alignment horizontal="left" vertical="center"/>
    </xf>
    <xf numFmtId="3" fontId="16" fillId="0" borderId="57" xfId="1" applyNumberFormat="1" applyFont="1" applyBorder="1" applyAlignment="1">
      <alignment horizontal="right" vertical="center" shrinkToFit="1"/>
    </xf>
    <xf numFmtId="3" fontId="16" fillId="3" borderId="65" xfId="1" applyNumberFormat="1" applyFont="1" applyFill="1" applyBorder="1" applyAlignment="1">
      <alignment horizontal="right" vertical="center" shrinkToFit="1"/>
    </xf>
    <xf numFmtId="38" fontId="18" fillId="0" borderId="75" xfId="5" applyFont="1" applyFill="1" applyBorder="1" applyAlignment="1" applyProtection="1">
      <alignment horizontal="right" vertical="center" shrinkToFit="1"/>
    </xf>
    <xf numFmtId="38" fontId="18" fillId="0" borderId="77" xfId="5" applyFont="1" applyFill="1" applyBorder="1" applyAlignment="1" applyProtection="1">
      <alignment horizontal="right" vertical="center" shrinkToFit="1"/>
    </xf>
    <xf numFmtId="38" fontId="18" fillId="0" borderId="74" xfId="5" applyFont="1" applyFill="1" applyBorder="1" applyAlignment="1" applyProtection="1">
      <alignment horizontal="right" vertical="center" shrinkToFit="1"/>
    </xf>
    <xf numFmtId="3" fontId="16" fillId="5" borderId="107" xfId="1" applyNumberFormat="1" applyFont="1" applyFill="1" applyBorder="1" applyAlignment="1">
      <alignment horizontal="center" vertical="center" shrinkToFit="1"/>
    </xf>
    <xf numFmtId="3" fontId="16" fillId="5" borderId="108" xfId="1" applyNumberFormat="1" applyFont="1" applyFill="1" applyBorder="1" applyAlignment="1">
      <alignment horizontal="center" vertical="center" shrinkToFit="1"/>
    </xf>
    <xf numFmtId="3" fontId="16" fillId="5" borderId="104" xfId="1" applyNumberFormat="1" applyFont="1" applyFill="1" applyBorder="1" applyAlignment="1">
      <alignment horizontal="center" vertical="center" shrinkToFit="1"/>
    </xf>
    <xf numFmtId="3" fontId="16" fillId="0" borderId="70" xfId="1" quotePrefix="1" applyNumberFormat="1" applyFont="1" applyBorder="1" applyAlignment="1">
      <alignment vertical="center" shrinkToFit="1"/>
    </xf>
    <xf numFmtId="3" fontId="16" fillId="0" borderId="159" xfId="1" quotePrefix="1" applyNumberFormat="1" applyFont="1" applyBorder="1" applyAlignment="1">
      <alignment vertical="center" shrinkToFit="1"/>
    </xf>
    <xf numFmtId="3" fontId="16" fillId="0" borderId="71" xfId="1" quotePrefix="1" applyNumberFormat="1" applyFont="1" applyBorder="1" applyAlignment="1">
      <alignment vertical="center" shrinkToFit="1"/>
    </xf>
    <xf numFmtId="3" fontId="16" fillId="0" borderId="69" xfId="1" quotePrefix="1" applyNumberFormat="1" applyFont="1" applyBorder="1" applyAlignment="1">
      <alignment vertical="center" shrinkToFit="1"/>
    </xf>
    <xf numFmtId="38" fontId="18" fillId="0" borderId="76" xfId="5" applyFont="1" applyFill="1" applyBorder="1" applyAlignment="1" applyProtection="1">
      <alignment horizontal="right" vertical="center" shrinkToFit="1"/>
    </xf>
    <xf numFmtId="38" fontId="18" fillId="0" borderId="78" xfId="5" applyFont="1" applyFill="1" applyBorder="1" applyAlignment="1" applyProtection="1">
      <alignment horizontal="right" vertical="center" shrinkToFit="1"/>
    </xf>
    <xf numFmtId="3" fontId="16" fillId="0" borderId="70" xfId="1" applyNumberFormat="1" applyFont="1" applyBorder="1" applyAlignment="1">
      <alignment horizontal="right" vertical="center" shrinkToFit="1"/>
    </xf>
    <xf numFmtId="3" fontId="16" fillId="3" borderId="59" xfId="1" applyNumberFormat="1" applyFont="1" applyFill="1" applyBorder="1" applyAlignment="1">
      <alignment horizontal="right" vertical="center" shrinkToFit="1"/>
    </xf>
    <xf numFmtId="9" fontId="14" fillId="5" borderId="31" xfId="3" applyFont="1" applyFill="1" applyBorder="1" applyAlignment="1" applyProtection="1">
      <alignment horizontal="center" vertical="center"/>
      <protection locked="0"/>
    </xf>
    <xf numFmtId="9" fontId="14" fillId="5" borderId="32" xfId="3" applyFont="1" applyFill="1" applyBorder="1" applyAlignment="1" applyProtection="1">
      <alignment horizontal="center" vertical="center"/>
      <protection locked="0"/>
    </xf>
    <xf numFmtId="9" fontId="14" fillId="5" borderId="33" xfId="3" applyFont="1" applyFill="1" applyBorder="1" applyAlignment="1" applyProtection="1">
      <alignment horizontal="center" vertical="center"/>
      <protection locked="0"/>
    </xf>
    <xf numFmtId="180" fontId="12" fillId="5" borderId="36" xfId="1" applyNumberFormat="1" applyFont="1" applyFill="1" applyBorder="1" applyAlignment="1" applyProtection="1">
      <alignment horizontal="center" vertical="center" shrinkToFit="1"/>
      <protection locked="0"/>
    </xf>
    <xf numFmtId="180" fontId="12" fillId="5" borderId="37" xfId="1" applyNumberFormat="1" applyFont="1" applyFill="1" applyBorder="1" applyAlignment="1" applyProtection="1">
      <alignment horizontal="center" vertical="center" shrinkToFit="1"/>
      <protection locked="0"/>
    </xf>
    <xf numFmtId="180" fontId="12" fillId="5" borderId="38" xfId="1" applyNumberFormat="1" applyFont="1" applyFill="1" applyBorder="1" applyAlignment="1" applyProtection="1">
      <alignment horizontal="center" vertical="center" shrinkToFit="1"/>
      <protection locked="0"/>
    </xf>
    <xf numFmtId="0" fontId="15" fillId="0" borderId="176" xfId="1" applyFont="1" applyBorder="1" applyAlignment="1" applyProtection="1">
      <alignment horizontal="center" vertical="center"/>
      <protection locked="0"/>
    </xf>
    <xf numFmtId="0" fontId="15" fillId="0" borderId="160" xfId="1" applyFont="1" applyBorder="1" applyAlignment="1" applyProtection="1">
      <alignment horizontal="center" vertical="center"/>
      <protection locked="0"/>
    </xf>
    <xf numFmtId="0" fontId="10" fillId="0" borderId="0" xfId="1" applyFont="1" applyAlignment="1">
      <alignment horizontal="left" vertical="center" wrapText="1"/>
    </xf>
    <xf numFmtId="185" fontId="12" fillId="0" borderId="0" xfId="5" applyNumberFormat="1" applyFont="1" applyFill="1" applyBorder="1" applyAlignment="1" applyProtection="1">
      <alignment horizontal="right" vertical="center" indent="3" shrinkToFit="1"/>
    </xf>
    <xf numFmtId="0" fontId="10" fillId="5" borderId="23" xfId="1" applyFont="1" applyFill="1" applyBorder="1" applyAlignment="1">
      <alignment horizontal="left" vertical="center" shrinkToFit="1"/>
    </xf>
    <xf numFmtId="0" fontId="10" fillId="5" borderId="24" xfId="1" applyFont="1" applyFill="1" applyBorder="1" applyAlignment="1">
      <alignment horizontal="left" vertical="center" shrinkToFit="1"/>
    </xf>
    <xf numFmtId="0" fontId="12" fillId="5" borderId="34" xfId="1" applyFont="1" applyFill="1" applyBorder="1" applyAlignment="1">
      <alignment horizontal="center" vertical="center"/>
    </xf>
    <xf numFmtId="0" fontId="13" fillId="5" borderId="35" xfId="1" applyFont="1" applyFill="1" applyBorder="1" applyAlignment="1">
      <alignment horizontal="center" vertical="center" wrapText="1"/>
    </xf>
    <xf numFmtId="0" fontId="10" fillId="5" borderId="61" xfId="1" applyFont="1" applyFill="1" applyBorder="1" applyAlignment="1">
      <alignment horizontal="center" vertical="center" wrapText="1" shrinkToFit="1"/>
    </xf>
    <xf numFmtId="0" fontId="10" fillId="5" borderId="167" xfId="1" applyFont="1" applyFill="1" applyBorder="1" applyAlignment="1">
      <alignment horizontal="center" vertical="center" wrapText="1" shrinkToFit="1"/>
    </xf>
    <xf numFmtId="0" fontId="10" fillId="5" borderId="183" xfId="1" applyFont="1" applyFill="1" applyBorder="1" applyAlignment="1">
      <alignment horizontal="center" vertical="center" wrapText="1" shrinkToFit="1"/>
    </xf>
    <xf numFmtId="0" fontId="10" fillId="5" borderId="177" xfId="1" applyFont="1" applyFill="1" applyBorder="1" applyAlignment="1">
      <alignment horizontal="center" vertical="center" wrapText="1" shrinkToFit="1"/>
    </xf>
    <xf numFmtId="0" fontId="10" fillId="5" borderId="178" xfId="1" applyFont="1" applyFill="1" applyBorder="1" applyAlignment="1">
      <alignment horizontal="center" vertical="center" wrapText="1" shrinkToFit="1"/>
    </xf>
    <xf numFmtId="0" fontId="10" fillId="5" borderId="175" xfId="1" applyFont="1" applyFill="1" applyBorder="1" applyAlignment="1">
      <alignment horizontal="center" vertical="center" wrapText="1" shrinkToFit="1"/>
    </xf>
    <xf numFmtId="0" fontId="15" fillId="0" borderId="201" xfId="1" applyFont="1" applyBorder="1" applyAlignment="1" applyProtection="1">
      <alignment horizontal="center" vertical="center" shrinkToFit="1"/>
      <protection locked="0"/>
    </xf>
    <xf numFmtId="0" fontId="15" fillId="0" borderId="183" xfId="1" applyFont="1" applyBorder="1" applyAlignment="1" applyProtection="1">
      <alignment horizontal="center" vertical="center" shrinkToFit="1"/>
      <protection locked="0"/>
    </xf>
    <xf numFmtId="0" fontId="15" fillId="0" borderId="174" xfId="1" applyFont="1" applyBorder="1" applyAlignment="1" applyProtection="1">
      <alignment horizontal="center" vertical="center" shrinkToFit="1"/>
      <protection locked="0"/>
    </xf>
    <xf numFmtId="0" fontId="15" fillId="0" borderId="175" xfId="1" applyFont="1" applyBorder="1" applyAlignment="1" applyProtection="1">
      <alignment horizontal="center" vertical="center" shrinkToFit="1"/>
      <protection locked="0"/>
    </xf>
    <xf numFmtId="0" fontId="17" fillId="0" borderId="35" xfId="1" applyFont="1" applyBorder="1" applyAlignment="1">
      <alignment horizontal="center" vertical="center" textRotation="255" wrapText="1"/>
    </xf>
    <xf numFmtId="0" fontId="17" fillId="0" borderId="67" xfId="1" applyFont="1" applyBorder="1" applyAlignment="1">
      <alignment horizontal="center" vertical="center" textRotation="255" wrapText="1"/>
    </xf>
    <xf numFmtId="0" fontId="10" fillId="5" borderId="23" xfId="1" applyFont="1" applyFill="1" applyBorder="1" applyAlignment="1">
      <alignment horizontal="center" vertical="center" wrapText="1" shrinkToFit="1"/>
    </xf>
    <xf numFmtId="0" fontId="10" fillId="5" borderId="24" xfId="1" applyFont="1" applyFill="1" applyBorder="1" applyAlignment="1">
      <alignment horizontal="center" vertical="center" wrapText="1" shrinkToFit="1"/>
    </xf>
    <xf numFmtId="0" fontId="10" fillId="5" borderId="102" xfId="1" applyFont="1" applyFill="1" applyBorder="1" applyAlignment="1">
      <alignment horizontal="center" vertical="center" wrapText="1" shrinkToFit="1"/>
    </xf>
    <xf numFmtId="0" fontId="10" fillId="5" borderId="181" xfId="1" applyFont="1" applyFill="1" applyBorder="1" applyAlignment="1">
      <alignment horizontal="center" vertical="center" wrapText="1" shrinkToFit="1"/>
    </xf>
    <xf numFmtId="0" fontId="10" fillId="5" borderId="122" xfId="1" applyFont="1" applyFill="1" applyBorder="1" applyAlignment="1">
      <alignment horizontal="center" vertical="center" wrapText="1" shrinkToFit="1"/>
    </xf>
    <xf numFmtId="0" fontId="10" fillId="5" borderId="182" xfId="1" applyFont="1" applyFill="1" applyBorder="1" applyAlignment="1">
      <alignment horizontal="center" vertical="center" wrapText="1" shrinkToFit="1"/>
    </xf>
    <xf numFmtId="0" fontId="15" fillId="0" borderId="173" xfId="1" applyFont="1" applyBorder="1" applyAlignment="1" applyProtection="1">
      <alignment horizontal="center" vertical="center"/>
      <protection locked="0"/>
    </xf>
    <xf numFmtId="0" fontId="15" fillId="0" borderId="102" xfId="1" applyFont="1" applyBorder="1" applyAlignment="1" applyProtection="1">
      <alignment horizontal="center" vertical="center"/>
      <protection locked="0"/>
    </xf>
    <xf numFmtId="0" fontId="15" fillId="0" borderId="200" xfId="1" applyFont="1" applyBorder="1" applyAlignment="1" applyProtection="1">
      <alignment horizontal="center" vertical="center"/>
      <protection locked="0"/>
    </xf>
    <xf numFmtId="0" fontId="15" fillId="0" borderId="182" xfId="1" applyFont="1" applyBorder="1" applyAlignment="1" applyProtection="1">
      <alignment horizontal="center" vertical="center"/>
      <protection locked="0"/>
    </xf>
    <xf numFmtId="0" fontId="10" fillId="0" borderId="116" xfId="1" applyFont="1" applyBorder="1" applyAlignment="1">
      <alignment horizontal="left" vertical="center" shrinkToFit="1"/>
    </xf>
    <xf numFmtId="0" fontId="10" fillId="0" borderId="117" xfId="1" applyFont="1" applyBorder="1" applyAlignment="1">
      <alignment horizontal="left" vertical="center" shrinkToFit="1"/>
    </xf>
    <xf numFmtId="0" fontId="10" fillId="0" borderId="118" xfId="1" applyFont="1" applyBorder="1" applyAlignment="1">
      <alignment horizontal="left" vertical="center" shrinkToFit="1"/>
    </xf>
    <xf numFmtId="0" fontId="10" fillId="0" borderId="113" xfId="1" applyFont="1" applyBorder="1" applyAlignment="1">
      <alignment horizontal="left" vertical="center" shrinkToFit="1"/>
    </xf>
    <xf numFmtId="0" fontId="10" fillId="0" borderId="111" xfId="1" applyFont="1" applyBorder="1" applyAlignment="1">
      <alignment horizontal="left" vertical="center" shrinkToFit="1"/>
    </xf>
    <xf numFmtId="0" fontId="10" fillId="0" borderId="112" xfId="1" applyFont="1" applyBorder="1" applyAlignment="1">
      <alignment horizontal="left" vertical="center" shrinkToFit="1"/>
    </xf>
    <xf numFmtId="0" fontId="17" fillId="0" borderId="73" xfId="1" applyFont="1" applyBorder="1" applyAlignment="1">
      <alignment horizontal="center" vertical="center" textRotation="255" wrapText="1"/>
    </xf>
    <xf numFmtId="3" fontId="10" fillId="0" borderId="202" xfId="1" applyNumberFormat="1" applyFont="1" applyBorder="1" applyAlignment="1">
      <alignment horizontal="right" vertical="center" shrinkToFit="1"/>
    </xf>
    <xf numFmtId="3" fontId="10" fillId="0" borderId="203" xfId="1" applyNumberFormat="1" applyFont="1" applyBorder="1" applyAlignment="1">
      <alignment horizontal="right" vertical="center" shrinkToFit="1"/>
    </xf>
    <xf numFmtId="3" fontId="10" fillId="0" borderId="204" xfId="1" applyNumberFormat="1" applyFont="1" applyBorder="1" applyAlignment="1">
      <alignment horizontal="right" vertical="center" shrinkToFit="1"/>
    </xf>
    <xf numFmtId="0" fontId="10" fillId="5" borderId="202" xfId="1" applyFont="1" applyFill="1" applyBorder="1" applyAlignment="1">
      <alignment horizontal="right" vertical="center" shrinkToFit="1"/>
    </xf>
    <xf numFmtId="0" fontId="10" fillId="5" borderId="203" xfId="1" applyFont="1" applyFill="1" applyBorder="1" applyAlignment="1">
      <alignment horizontal="right" vertical="center" shrinkToFit="1"/>
    </xf>
    <xf numFmtId="0" fontId="10" fillId="5" borderId="204" xfId="1" applyFont="1" applyFill="1" applyBorder="1" applyAlignment="1">
      <alignment horizontal="right" vertical="center" shrinkToFit="1"/>
    </xf>
    <xf numFmtId="0" fontId="10" fillId="0" borderId="15" xfId="1" applyFont="1" applyBorder="1" applyAlignment="1">
      <alignment horizontal="center" vertical="center"/>
    </xf>
    <xf numFmtId="0" fontId="10" fillId="0" borderId="13" xfId="1" applyFont="1" applyBorder="1" applyAlignment="1">
      <alignment horizontal="center" vertical="center"/>
    </xf>
    <xf numFmtId="3" fontId="16" fillId="0" borderId="176" xfId="1" quotePrefix="1" applyNumberFormat="1" applyFont="1" applyBorder="1" applyAlignment="1">
      <alignment vertical="center" shrinkToFit="1"/>
    </xf>
    <xf numFmtId="0" fontId="10" fillId="0" borderId="15" xfId="1" applyFont="1" applyBorder="1" applyAlignment="1">
      <alignment horizontal="left" vertical="center" shrinkToFit="1"/>
    </xf>
    <xf numFmtId="0" fontId="10" fillId="0" borderId="13" xfId="1" applyFont="1" applyBorder="1" applyAlignment="1">
      <alignment horizontal="left" vertical="center" shrinkToFit="1"/>
    </xf>
    <xf numFmtId="3" fontId="16" fillId="5" borderId="28" xfId="1" applyNumberFormat="1" applyFont="1" applyFill="1" applyBorder="1" applyAlignment="1">
      <alignment horizontal="center" vertical="center" shrinkToFit="1"/>
    </xf>
    <xf numFmtId="3" fontId="16" fillId="5" borderId="29" xfId="1" applyNumberFormat="1" applyFont="1" applyFill="1" applyBorder="1" applyAlignment="1">
      <alignment horizontal="center" vertical="center" shrinkToFit="1"/>
    </xf>
    <xf numFmtId="3" fontId="16" fillId="5" borderId="30" xfId="1" applyNumberFormat="1" applyFont="1" applyFill="1" applyBorder="1" applyAlignment="1">
      <alignment horizontal="center" vertical="center" shrinkToFit="1"/>
    </xf>
    <xf numFmtId="0" fontId="10" fillId="0" borderId="35" xfId="1" applyFont="1" applyBorder="1" applyAlignment="1">
      <alignment horizontal="center" vertical="center" textRotation="255"/>
    </xf>
    <xf numFmtId="0" fontId="10" fillId="0" borderId="67" xfId="1" applyFont="1" applyBorder="1" applyAlignment="1">
      <alignment horizontal="center" vertical="center" textRotation="255"/>
    </xf>
    <xf numFmtId="0" fontId="10" fillId="0" borderId="73" xfId="1" applyFont="1" applyBorder="1" applyAlignment="1">
      <alignment horizontal="center" vertical="center" textRotation="255"/>
    </xf>
    <xf numFmtId="0" fontId="13" fillId="0" borderId="14" xfId="1" applyFont="1" applyBorder="1" applyAlignment="1">
      <alignment horizontal="center" vertical="center" textRotation="255"/>
    </xf>
    <xf numFmtId="0" fontId="34" fillId="0" borderId="190" xfId="0" applyFont="1" applyBorder="1" applyAlignment="1">
      <alignment horizontal="center" vertical="center"/>
    </xf>
    <xf numFmtId="0" fontId="34" fillId="0" borderId="192" xfId="0" applyFont="1" applyBorder="1" applyAlignment="1">
      <alignment horizontal="center" vertical="center"/>
    </xf>
    <xf numFmtId="0" fontId="34" fillId="0" borderId="196" xfId="0" applyFont="1" applyBorder="1" applyAlignment="1">
      <alignment horizontal="center" vertical="center"/>
    </xf>
    <xf numFmtId="0" fontId="34" fillId="0" borderId="189" xfId="0" applyFont="1" applyBorder="1" applyAlignment="1">
      <alignment horizontal="center" vertical="center"/>
    </xf>
    <xf numFmtId="0" fontId="34" fillId="0" borderId="191" xfId="0" applyFont="1" applyBorder="1" applyAlignment="1">
      <alignment horizontal="center" vertical="center"/>
    </xf>
    <xf numFmtId="0" fontId="36" fillId="0" borderId="15" xfId="0" applyFont="1" applyBorder="1" applyAlignment="1">
      <alignment horizontal="center" vertical="center"/>
    </xf>
    <xf numFmtId="0" fontId="36" fillId="0" borderId="13" xfId="0" applyFont="1" applyBorder="1" applyAlignment="1">
      <alignment horizontal="center" vertical="center"/>
    </xf>
    <xf numFmtId="0" fontId="34" fillId="5" borderId="168" xfId="1" applyFont="1" applyFill="1" applyBorder="1" applyAlignment="1">
      <alignment horizontal="center" vertical="center" shrinkToFit="1"/>
    </xf>
    <xf numFmtId="0" fontId="34" fillId="5" borderId="170" xfId="1" applyFont="1" applyFill="1" applyBorder="1" applyAlignment="1">
      <alignment horizontal="center" vertical="center" shrinkToFit="1"/>
    </xf>
    <xf numFmtId="0" fontId="34" fillId="5" borderId="171" xfId="1" applyFont="1" applyFill="1" applyBorder="1" applyAlignment="1">
      <alignment horizontal="center" vertical="center" shrinkToFit="1"/>
    </xf>
    <xf numFmtId="0" fontId="34" fillId="5" borderId="93" xfId="1" applyFont="1" applyFill="1" applyBorder="1" applyAlignment="1">
      <alignment horizontal="center" vertical="center" shrinkToFit="1"/>
    </xf>
    <xf numFmtId="0" fontId="34" fillId="5" borderId="89" xfId="1" applyFont="1" applyFill="1" applyBorder="1" applyAlignment="1">
      <alignment horizontal="center" vertical="center" shrinkToFit="1"/>
    </xf>
    <xf numFmtId="0" fontId="34" fillId="5" borderId="92" xfId="1" applyFont="1" applyFill="1" applyBorder="1" applyAlignment="1">
      <alignment horizontal="center" vertical="center" shrinkToFit="1"/>
    </xf>
    <xf numFmtId="0" fontId="34" fillId="5" borderId="172" xfId="1" applyFont="1" applyFill="1" applyBorder="1" applyAlignment="1">
      <alignment horizontal="center" vertical="center" shrinkToFit="1"/>
    </xf>
    <xf numFmtId="0" fontId="34" fillId="5" borderId="169" xfId="1" applyFont="1" applyFill="1" applyBorder="1" applyAlignment="1">
      <alignment horizontal="center" vertical="center" shrinkToFit="1"/>
    </xf>
    <xf numFmtId="0" fontId="34" fillId="0" borderId="209" xfId="0" applyFont="1" applyBorder="1" applyAlignment="1">
      <alignment horizontal="center" vertical="center"/>
    </xf>
    <xf numFmtId="0" fontId="34" fillId="0" borderId="197" xfId="0" applyFont="1" applyBorder="1" applyAlignment="1">
      <alignment horizontal="center" vertical="center"/>
    </xf>
    <xf numFmtId="0" fontId="34" fillId="5" borderId="23" xfId="1" applyFont="1" applyFill="1" applyBorder="1" applyAlignment="1">
      <alignment horizontal="center" vertical="center"/>
    </xf>
    <xf numFmtId="0" fontId="34" fillId="5" borderId="24" xfId="1" applyFont="1" applyFill="1" applyBorder="1" applyAlignment="1">
      <alignment horizontal="center" vertical="center"/>
    </xf>
    <xf numFmtId="0" fontId="34" fillId="5" borderId="26" xfId="1" applyFont="1" applyFill="1" applyBorder="1" applyAlignment="1">
      <alignment horizontal="center" vertical="center"/>
    </xf>
    <xf numFmtId="0" fontId="34" fillId="5" borderId="0" xfId="1" applyFont="1" applyFill="1" applyAlignment="1">
      <alignment horizontal="center" vertical="center"/>
    </xf>
    <xf numFmtId="0" fontId="34" fillId="0" borderId="34" xfId="1" applyFont="1" applyBorder="1" applyAlignment="1">
      <alignment horizontal="center" vertical="center"/>
    </xf>
    <xf numFmtId="0" fontId="34" fillId="0" borderId="34" xfId="1" applyFont="1" applyBorder="1" applyAlignment="1">
      <alignment horizontal="center" vertical="center" textRotation="255"/>
    </xf>
    <xf numFmtId="0" fontId="34" fillId="0" borderId="14" xfId="1" applyFont="1" applyBorder="1" applyAlignment="1">
      <alignment horizontal="center" vertical="center" textRotation="255"/>
    </xf>
    <xf numFmtId="0" fontId="35" fillId="5" borderId="23" xfId="1" applyFont="1" applyFill="1" applyBorder="1" applyAlignment="1">
      <alignment horizontal="left" vertical="center" shrinkToFit="1"/>
    </xf>
    <xf numFmtId="0" fontId="35" fillId="5" borderId="24" xfId="1" applyFont="1" applyFill="1" applyBorder="1" applyAlignment="1">
      <alignment horizontal="left" vertical="center" shrinkToFit="1"/>
    </xf>
    <xf numFmtId="0" fontId="34" fillId="0" borderId="35" xfId="1" applyFont="1" applyBorder="1" applyAlignment="1">
      <alignment horizontal="center" vertical="center" textRotation="255" wrapText="1"/>
    </xf>
    <xf numFmtId="0" fontId="36" fillId="0" borderId="67" xfId="0" applyFont="1" applyBorder="1" applyAlignment="1">
      <alignment horizontal="center" vertical="center" textRotation="255" wrapText="1"/>
    </xf>
    <xf numFmtId="0" fontId="34" fillId="5" borderId="116" xfId="1" applyFont="1" applyFill="1" applyBorder="1" applyAlignment="1">
      <alignment horizontal="left" vertical="center" wrapText="1" shrinkToFit="1"/>
    </xf>
    <xf numFmtId="0" fontId="34" fillId="5" borderId="117" xfId="1" applyFont="1" applyFill="1" applyBorder="1" applyAlignment="1">
      <alignment horizontal="left" vertical="center" wrapText="1" shrinkToFit="1"/>
    </xf>
    <xf numFmtId="0" fontId="34" fillId="5" borderId="91" xfId="1" applyFont="1" applyFill="1" applyBorder="1" applyAlignment="1">
      <alignment horizontal="left" vertical="center" wrapText="1" shrinkToFit="1"/>
    </xf>
    <xf numFmtId="0" fontId="34" fillId="5" borderId="49" xfId="1" applyFont="1" applyFill="1" applyBorder="1" applyAlignment="1">
      <alignment horizontal="left" vertical="center" wrapText="1" shrinkToFit="1"/>
    </xf>
    <xf numFmtId="0" fontId="34" fillId="0" borderId="71" xfId="1" applyFont="1" applyBorder="1" applyAlignment="1">
      <alignment horizontal="left" vertical="center" wrapText="1" shrinkToFit="1"/>
    </xf>
    <xf numFmtId="0" fontId="34" fillId="0" borderId="68" xfId="1" applyFont="1" applyBorder="1" applyAlignment="1">
      <alignment horizontal="left" vertical="center" wrapText="1" shrinkToFit="1"/>
    </xf>
    <xf numFmtId="3" fontId="34" fillId="0" borderId="28" xfId="1" applyNumberFormat="1" applyFont="1" applyBorder="1" applyAlignment="1">
      <alignment horizontal="right" vertical="center" shrinkToFit="1"/>
    </xf>
    <xf numFmtId="3" fontId="34" fillId="0" borderId="29" xfId="1" applyNumberFormat="1" applyFont="1" applyBorder="1" applyAlignment="1">
      <alignment horizontal="right" vertical="center" shrinkToFit="1"/>
    </xf>
    <xf numFmtId="0" fontId="36" fillId="0" borderId="73" xfId="0" applyFont="1" applyBorder="1" applyAlignment="1">
      <alignment horizontal="center" vertical="center" textRotation="255" wrapText="1"/>
    </xf>
    <xf numFmtId="0" fontId="34" fillId="5" borderId="58" xfId="1" applyFont="1" applyFill="1" applyBorder="1" applyAlignment="1">
      <alignment horizontal="center" vertical="center" shrinkToFit="1"/>
    </xf>
    <xf numFmtId="0" fontId="34" fillId="5" borderId="59" xfId="1" applyFont="1" applyFill="1" applyBorder="1" applyAlignment="1">
      <alignment horizontal="center" vertical="center" shrinkToFit="1"/>
    </xf>
    <xf numFmtId="0" fontId="34" fillId="5" borderId="161" xfId="1" applyFont="1" applyFill="1" applyBorder="1" applyAlignment="1">
      <alignment horizontal="center" vertical="center" shrinkToFit="1"/>
    </xf>
    <xf numFmtId="0" fontId="34" fillId="5" borderId="57" xfId="1" applyFont="1" applyFill="1" applyBorder="1" applyAlignment="1">
      <alignment horizontal="center" vertical="center" shrinkToFit="1"/>
    </xf>
    <xf numFmtId="0" fontId="34" fillId="5" borderId="70" xfId="1" applyFont="1" applyFill="1" applyBorder="1" applyAlignment="1">
      <alignment horizontal="center" vertical="center" shrinkToFit="1"/>
    </xf>
    <xf numFmtId="0" fontId="34" fillId="5" borderId="160" xfId="1" applyFont="1" applyFill="1" applyBorder="1" applyAlignment="1">
      <alignment horizontal="center" vertical="center" shrinkToFit="1"/>
    </xf>
    <xf numFmtId="0" fontId="34" fillId="5" borderId="105" xfId="1" applyFont="1" applyFill="1" applyBorder="1" applyAlignment="1">
      <alignment horizontal="center" vertical="center" shrinkToFit="1"/>
    </xf>
    <xf numFmtId="0" fontId="34" fillId="5" borderId="27" xfId="1" applyFont="1" applyFill="1" applyBorder="1" applyAlignment="1">
      <alignment horizontal="center" vertical="center" shrinkToFit="1"/>
    </xf>
    <xf numFmtId="0" fontId="34" fillId="0" borderId="15" xfId="1" applyFont="1" applyBorder="1" applyAlignment="1">
      <alignment horizontal="left" vertical="center" shrinkToFit="1"/>
    </xf>
    <xf numFmtId="0" fontId="34" fillId="0" borderId="13" xfId="1" applyFont="1" applyBorder="1" applyAlignment="1">
      <alignment horizontal="left" vertical="center" shrinkToFit="1"/>
    </xf>
    <xf numFmtId="0" fontId="34" fillId="0" borderId="14" xfId="1" applyFont="1" applyBorder="1" applyAlignment="1">
      <alignment horizontal="left" vertical="center" shrinkToFit="1"/>
    </xf>
    <xf numFmtId="0" fontId="34" fillId="0" borderId="21" xfId="1" applyFont="1" applyBorder="1" applyAlignment="1">
      <alignment horizontal="left" vertical="center"/>
    </xf>
    <xf numFmtId="0" fontId="34" fillId="0" borderId="19" xfId="1" applyFont="1" applyBorder="1" applyAlignment="1">
      <alignment horizontal="left" vertical="center"/>
    </xf>
    <xf numFmtId="0" fontId="34" fillId="0" borderId="20" xfId="1" applyFont="1" applyBorder="1" applyAlignment="1">
      <alignment horizontal="left" vertical="center"/>
    </xf>
    <xf numFmtId="0" fontId="34" fillId="5" borderId="26" xfId="1" applyFont="1" applyFill="1" applyBorder="1" applyAlignment="1">
      <alignment horizontal="left" vertical="center"/>
    </xf>
    <xf numFmtId="0" fontId="34" fillId="5" borderId="0" xfId="1" applyFont="1" applyFill="1" applyAlignment="1">
      <alignment horizontal="left" vertical="center"/>
    </xf>
    <xf numFmtId="0" fontId="36" fillId="0" borderId="31" xfId="0" applyFont="1" applyBorder="1" applyAlignment="1">
      <alignment horizontal="center" vertical="center"/>
    </xf>
    <xf numFmtId="0" fontId="36" fillId="0" borderId="32" xfId="0" applyFont="1" applyBorder="1" applyAlignment="1">
      <alignment horizontal="center" vertical="center"/>
    </xf>
    <xf numFmtId="0" fontId="36" fillId="0" borderId="154" xfId="0" applyFont="1" applyBorder="1" applyAlignment="1">
      <alignment horizontal="center" vertical="center"/>
    </xf>
    <xf numFmtId="0" fontId="34" fillId="4" borderId="91" xfId="1" applyFont="1" applyFill="1" applyBorder="1" applyAlignment="1">
      <alignment horizontal="center" vertical="center" shrinkToFit="1"/>
    </xf>
    <xf numFmtId="0" fontId="34" fillId="4" borderId="65" xfId="1" applyFont="1" applyFill="1" applyBorder="1" applyAlignment="1">
      <alignment horizontal="center" vertical="center" shrinkToFit="1"/>
    </xf>
    <xf numFmtId="0" fontId="36" fillId="0" borderId="37" xfId="0" applyFont="1" applyBorder="1" applyAlignment="1">
      <alignment horizontal="center" vertical="center"/>
    </xf>
    <xf numFmtId="0" fontId="36" fillId="0" borderId="38" xfId="0" applyFont="1" applyBorder="1" applyAlignment="1">
      <alignment horizontal="center" vertical="center"/>
    </xf>
    <xf numFmtId="0" fontId="34" fillId="5" borderId="155" xfId="1" applyFont="1" applyFill="1" applyBorder="1" applyAlignment="1">
      <alignment horizontal="center" vertical="center" shrinkToFit="1"/>
    </xf>
    <xf numFmtId="0" fontId="34" fillId="5" borderId="156" xfId="1" applyFont="1" applyFill="1" applyBorder="1" applyAlignment="1">
      <alignment horizontal="center" vertical="center" shrinkToFit="1"/>
    </xf>
    <xf numFmtId="0" fontId="34" fillId="5" borderId="157" xfId="1" applyFont="1" applyFill="1" applyBorder="1" applyAlignment="1">
      <alignment horizontal="center" vertical="center" shrinkToFit="1"/>
    </xf>
    <xf numFmtId="0" fontId="34" fillId="5" borderId="162" xfId="1" applyFont="1" applyFill="1" applyBorder="1" applyAlignment="1">
      <alignment horizontal="center" vertical="center" shrinkToFit="1"/>
    </xf>
    <xf numFmtId="0" fontId="34" fillId="5" borderId="163" xfId="1" applyFont="1" applyFill="1" applyBorder="1" applyAlignment="1">
      <alignment horizontal="center" vertical="center" shrinkToFit="1"/>
    </xf>
    <xf numFmtId="0" fontId="34" fillId="5" borderId="164" xfId="1" applyFont="1" applyFill="1" applyBorder="1" applyAlignment="1">
      <alignment horizontal="center" vertical="center" shrinkToFit="1"/>
    </xf>
    <xf numFmtId="0" fontId="35" fillId="0" borderId="3" xfId="0" applyFont="1" applyBorder="1" applyAlignment="1">
      <alignment horizontal="center" vertical="center"/>
    </xf>
    <xf numFmtId="0" fontId="35" fillId="0" borderId="193" xfId="0" applyFont="1" applyBorder="1" applyAlignment="1">
      <alignment horizontal="center" vertical="center"/>
    </xf>
    <xf numFmtId="0" fontId="35" fillId="0" borderId="207" xfId="0" applyFont="1" applyBorder="1" applyAlignment="1">
      <alignment horizontal="center" vertical="center"/>
    </xf>
    <xf numFmtId="0" fontId="34" fillId="0" borderId="198" xfId="0" applyFont="1" applyBorder="1" applyAlignment="1">
      <alignment horizontal="center" vertical="center"/>
    </xf>
    <xf numFmtId="0" fontId="34" fillId="5" borderId="158" xfId="1" applyFont="1" applyFill="1" applyBorder="1" applyAlignment="1">
      <alignment horizontal="center" vertical="center" shrinkToFit="1"/>
    </xf>
    <xf numFmtId="0" fontId="34" fillId="0" borderId="58" xfId="0" applyFont="1" applyBorder="1" applyAlignment="1">
      <alignment horizontal="center" vertical="center"/>
    </xf>
    <xf numFmtId="0" fontId="34" fillId="0" borderId="59" xfId="0" applyFont="1" applyBorder="1" applyAlignment="1">
      <alignment horizontal="center" vertical="center"/>
    </xf>
    <xf numFmtId="0" fontId="34" fillId="0" borderId="57" xfId="0" applyFont="1" applyBorder="1" applyAlignment="1">
      <alignment horizontal="center" vertical="center"/>
    </xf>
    <xf numFmtId="0" fontId="34" fillId="0" borderId="161" xfId="0" applyFont="1" applyBorder="1" applyAlignment="1">
      <alignment horizontal="center" vertical="center"/>
    </xf>
    <xf numFmtId="0" fontId="34" fillId="5" borderId="90" xfId="1" applyFont="1" applyFill="1" applyBorder="1" applyAlignment="1">
      <alignment horizontal="center" vertical="center" shrinkToFit="1"/>
    </xf>
    <xf numFmtId="0" fontId="34" fillId="5" borderId="30" xfId="1" applyFont="1" applyFill="1" applyBorder="1" applyAlignment="1">
      <alignment horizontal="center" vertical="center" shrinkToFit="1"/>
    </xf>
    <xf numFmtId="0" fontId="34" fillId="5" borderId="28" xfId="1" applyFont="1" applyFill="1" applyBorder="1" applyAlignment="1">
      <alignment horizontal="center" vertical="center" shrinkToFit="1"/>
    </xf>
    <xf numFmtId="0" fontId="34" fillId="5" borderId="66" xfId="1" applyFont="1" applyFill="1" applyBorder="1" applyAlignment="1">
      <alignment horizontal="center" vertical="center" shrinkToFit="1"/>
    </xf>
    <xf numFmtId="0" fontId="34" fillId="5" borderId="115" xfId="1" applyFont="1" applyFill="1" applyBorder="1" applyAlignment="1">
      <alignment horizontal="center" vertical="center" shrinkToFit="1"/>
    </xf>
    <xf numFmtId="0" fontId="34" fillId="5" borderId="109" xfId="1" applyFont="1" applyFill="1" applyBorder="1" applyAlignment="1">
      <alignment horizontal="center" vertical="center" shrinkToFit="1"/>
    </xf>
    <xf numFmtId="0" fontId="34" fillId="5" borderId="108" xfId="1" applyFont="1" applyFill="1" applyBorder="1" applyAlignment="1">
      <alignment horizontal="center" vertical="center" shrinkToFit="1"/>
    </xf>
    <xf numFmtId="0" fontId="34" fillId="5" borderId="166" xfId="1" applyFont="1" applyFill="1" applyBorder="1" applyAlignment="1">
      <alignment horizontal="center" vertical="center" shrinkToFit="1"/>
    </xf>
    <xf numFmtId="0" fontId="34" fillId="5" borderId="29" xfId="1" applyFont="1" applyFill="1" applyBorder="1" applyAlignment="1">
      <alignment horizontal="center" vertical="center" shrinkToFit="1"/>
    </xf>
    <xf numFmtId="0" fontId="34" fillId="5" borderId="26" xfId="1" applyFont="1" applyFill="1" applyBorder="1" applyAlignment="1">
      <alignment horizontal="center" vertical="center" shrinkToFit="1"/>
    </xf>
    <xf numFmtId="0" fontId="34" fillId="5" borderId="106" xfId="1" applyFont="1" applyFill="1" applyBorder="1" applyAlignment="1">
      <alignment horizontal="center" vertical="center" shrinkToFit="1"/>
    </xf>
    <xf numFmtId="0" fontId="34" fillId="5" borderId="159" xfId="1" applyFont="1" applyFill="1" applyBorder="1" applyAlignment="1">
      <alignment horizontal="center" vertical="center" shrinkToFit="1"/>
    </xf>
    <xf numFmtId="0" fontId="34" fillId="5" borderId="71" xfId="1" applyFont="1" applyFill="1" applyBorder="1" applyAlignment="1">
      <alignment horizontal="center" vertical="center" shrinkToFit="1"/>
    </xf>
    <xf numFmtId="0" fontId="34" fillId="5" borderId="69" xfId="1" applyFont="1" applyFill="1" applyBorder="1" applyAlignment="1">
      <alignment horizontal="center" vertical="center" shrinkToFit="1"/>
    </xf>
    <xf numFmtId="0" fontId="34" fillId="5" borderId="165" xfId="1" applyFont="1" applyFill="1" applyBorder="1" applyAlignment="1">
      <alignment horizontal="center" vertical="center" shrinkToFit="1"/>
    </xf>
    <xf numFmtId="0" fontId="34" fillId="5" borderId="11" xfId="1" applyFont="1" applyFill="1" applyBorder="1" applyAlignment="1">
      <alignment horizontal="center" vertical="center" shrinkToFit="1"/>
    </xf>
    <xf numFmtId="0" fontId="34" fillId="5" borderId="91" xfId="1" applyFont="1" applyFill="1" applyBorder="1" applyAlignment="1">
      <alignment horizontal="center" vertical="center" shrinkToFit="1"/>
    </xf>
    <xf numFmtId="0" fontId="34" fillId="5" borderId="65" xfId="1" applyFont="1" applyFill="1" applyBorder="1" applyAlignment="1">
      <alignment horizontal="center" vertical="center" shrinkToFit="1"/>
    </xf>
    <xf numFmtId="0" fontId="34" fillId="5" borderId="94" xfId="1" applyFont="1" applyFill="1" applyBorder="1" applyAlignment="1">
      <alignment horizontal="center" vertical="center" shrinkToFit="1"/>
    </xf>
    <xf numFmtId="0" fontId="34" fillId="5" borderId="123" xfId="1" applyFont="1" applyFill="1" applyBorder="1" applyAlignment="1">
      <alignment horizontal="center" vertical="center" shrinkToFit="1"/>
    </xf>
    <xf numFmtId="0" fontId="34" fillId="4" borderId="94" xfId="1" applyFont="1" applyFill="1" applyBorder="1" applyAlignment="1">
      <alignment horizontal="center" vertical="center" shrinkToFit="1"/>
    </xf>
    <xf numFmtId="0" fontId="34" fillId="4" borderId="123" xfId="1" applyFont="1" applyFill="1" applyBorder="1" applyAlignment="1">
      <alignment horizontal="center" vertical="center" shrinkToFit="1"/>
    </xf>
    <xf numFmtId="0" fontId="34" fillId="5" borderId="23" xfId="1" applyFont="1" applyFill="1" applyBorder="1" applyAlignment="1">
      <alignment horizontal="center" vertical="center" shrinkToFit="1"/>
    </xf>
    <xf numFmtId="0" fontId="34" fillId="5" borderId="39" xfId="1" applyFont="1" applyFill="1" applyBorder="1" applyAlignment="1">
      <alignment horizontal="center" vertical="center" shrinkToFit="1"/>
    </xf>
    <xf numFmtId="0" fontId="34" fillId="5" borderId="124" xfId="1" applyFont="1" applyFill="1" applyBorder="1" applyAlignment="1">
      <alignment horizontal="center" vertical="center" shrinkToFit="1"/>
    </xf>
    <xf numFmtId="0" fontId="34" fillId="5" borderId="25" xfId="1" applyFont="1" applyFill="1" applyBorder="1" applyAlignment="1">
      <alignment horizontal="center" vertical="center" shrinkToFit="1"/>
    </xf>
    <xf numFmtId="0" fontId="34" fillId="4" borderId="51" xfId="1" applyFont="1" applyFill="1" applyBorder="1" applyAlignment="1">
      <alignment horizontal="center" vertical="center" shrinkToFit="1"/>
    </xf>
    <xf numFmtId="0" fontId="34" fillId="5" borderId="51" xfId="1" applyFont="1" applyFill="1" applyBorder="1" applyAlignment="1">
      <alignment horizontal="center" vertical="center" shrinkToFit="1"/>
    </xf>
    <xf numFmtId="0" fontId="34" fillId="5" borderId="15" xfId="1" applyFont="1" applyFill="1" applyBorder="1" applyAlignment="1">
      <alignment horizontal="center" vertical="center" shrinkToFit="1"/>
    </xf>
    <xf numFmtId="0" fontId="34" fillId="5" borderId="13" xfId="1" applyFont="1" applyFill="1" applyBorder="1" applyAlignment="1">
      <alignment horizontal="center" vertical="center" shrinkToFit="1"/>
    </xf>
    <xf numFmtId="0" fontId="34" fillId="5" borderId="14" xfId="1" applyFont="1" applyFill="1" applyBorder="1" applyAlignment="1">
      <alignment horizontal="center" vertical="center" shrinkToFit="1"/>
    </xf>
    <xf numFmtId="0" fontId="34" fillId="5" borderId="145" xfId="1" applyFont="1" applyFill="1" applyBorder="1" applyAlignment="1">
      <alignment horizontal="center" vertical="center" shrinkToFit="1"/>
    </xf>
    <xf numFmtId="0" fontId="34" fillId="5" borderId="99" xfId="1" applyFont="1" applyFill="1" applyBorder="1" applyAlignment="1">
      <alignment horizontal="center" vertical="center" shrinkToFit="1"/>
    </xf>
    <xf numFmtId="0" fontId="34" fillId="5" borderId="100" xfId="1" applyFont="1" applyFill="1" applyBorder="1" applyAlignment="1">
      <alignment horizontal="center" vertical="center" shrinkToFit="1"/>
    </xf>
    <xf numFmtId="0" fontId="34" fillId="5" borderId="144" xfId="1" applyFont="1" applyFill="1" applyBorder="1" applyAlignment="1">
      <alignment horizontal="center" vertical="center" shrinkToFit="1"/>
    </xf>
    <xf numFmtId="0" fontId="34" fillId="5" borderId="48" xfId="1" applyFont="1" applyFill="1" applyBorder="1" applyAlignment="1">
      <alignment horizontal="center" vertical="center" shrinkToFit="1"/>
    </xf>
    <xf numFmtId="0" fontId="34" fillId="0" borderId="103" xfId="0" applyFont="1" applyBorder="1" applyAlignment="1">
      <alignment horizontal="center" vertical="center"/>
    </xf>
    <xf numFmtId="0" fontId="34" fillId="0" borderId="195" xfId="0" applyFont="1" applyBorder="1" applyAlignment="1">
      <alignment horizontal="center" vertical="center"/>
    </xf>
    <xf numFmtId="0" fontId="34" fillId="0" borderId="199" xfId="0" applyFont="1" applyBorder="1" applyAlignment="1">
      <alignment horizontal="center" vertical="center"/>
    </xf>
    <xf numFmtId="0" fontId="36" fillId="0" borderId="2" xfId="0" applyFont="1" applyBorder="1" applyAlignment="1">
      <alignment horizontal="center" vertical="center" shrinkToFit="1"/>
    </xf>
    <xf numFmtId="0" fontId="36" fillId="0" borderId="3" xfId="0" applyFont="1" applyBorder="1" applyAlignment="1">
      <alignment horizontal="center" vertical="center" shrinkToFit="1"/>
    </xf>
    <xf numFmtId="0" fontId="36" fillId="0" borderId="207" xfId="0" applyFont="1" applyBorder="1" applyAlignment="1">
      <alignment horizontal="center" vertical="center" shrinkToFit="1"/>
    </xf>
    <xf numFmtId="0" fontId="35" fillId="0" borderId="4" xfId="0" applyFont="1" applyBorder="1" applyAlignment="1">
      <alignment horizontal="center" vertical="center"/>
    </xf>
    <xf numFmtId="0" fontId="36" fillId="0" borderId="2" xfId="0" applyFont="1" applyBorder="1" applyAlignment="1">
      <alignment horizontal="center" vertical="center"/>
    </xf>
    <xf numFmtId="0" fontId="36" fillId="0" borderId="3" xfId="0" applyFont="1" applyBorder="1" applyAlignment="1">
      <alignment horizontal="center" vertical="center"/>
    </xf>
    <xf numFmtId="0" fontId="36" fillId="0" borderId="4" xfId="0" applyFont="1" applyBorder="1" applyAlignment="1">
      <alignment horizontal="center" vertical="center"/>
    </xf>
    <xf numFmtId="0" fontId="36" fillId="0" borderId="2" xfId="0" applyFont="1" applyBorder="1" applyAlignment="1">
      <alignment horizontal="left" vertical="center" shrinkToFit="1"/>
    </xf>
    <xf numFmtId="0" fontId="36" fillId="0" borderId="3" xfId="0" applyFont="1" applyBorder="1" applyAlignment="1">
      <alignment horizontal="left" vertical="center" shrinkToFit="1"/>
    </xf>
    <xf numFmtId="0" fontId="36" fillId="0" borderId="15" xfId="0" applyFont="1" applyBorder="1" applyAlignment="1">
      <alignment horizontal="center" vertical="center" shrinkToFit="1"/>
    </xf>
    <xf numFmtId="0" fontId="36" fillId="0" borderId="13" xfId="0" applyFont="1" applyBorder="1" applyAlignment="1">
      <alignment horizontal="center" vertical="center" shrinkToFit="1"/>
    </xf>
    <xf numFmtId="0" fontId="36" fillId="0" borderId="10" xfId="0" applyFont="1" applyBorder="1" applyAlignment="1">
      <alignment horizontal="center" vertical="center"/>
    </xf>
    <xf numFmtId="0" fontId="36" fillId="0" borderId="0" xfId="0" applyFont="1" applyAlignment="1">
      <alignment horizontal="center" vertical="center"/>
    </xf>
    <xf numFmtId="0" fontId="36" fillId="0" borderId="27" xfId="0" applyFont="1" applyBorder="1" applyAlignment="1">
      <alignment horizontal="center" vertical="center"/>
    </xf>
    <xf numFmtId="0" fontId="36" fillId="0" borderId="16" xfId="0" applyFont="1" applyBorder="1" applyAlignment="1">
      <alignment horizontal="center" vertical="center"/>
    </xf>
    <xf numFmtId="0" fontId="36" fillId="0" borderId="1" xfId="0" applyFont="1" applyBorder="1" applyAlignment="1">
      <alignment horizontal="center" vertical="center"/>
    </xf>
    <xf numFmtId="0" fontId="36" fillId="0" borderId="208" xfId="0" applyFont="1" applyBorder="1" applyAlignment="1">
      <alignment horizontal="center" vertical="center"/>
    </xf>
    <xf numFmtId="0" fontId="36" fillId="0" borderId="10" xfId="0" applyFont="1" applyBorder="1" applyAlignment="1">
      <alignment horizontal="left" vertical="center"/>
    </xf>
    <xf numFmtId="0" fontId="36" fillId="0" borderId="0" xfId="0" applyFont="1" applyAlignment="1">
      <alignment horizontal="left" vertical="center"/>
    </xf>
    <xf numFmtId="0" fontId="36" fillId="0" borderId="16" xfId="0" applyFont="1" applyBorder="1" applyAlignment="1">
      <alignment horizontal="left" vertical="center"/>
    </xf>
    <xf numFmtId="0" fontId="36" fillId="0" borderId="1" xfId="0" applyFont="1" applyBorder="1" applyAlignment="1">
      <alignment horizontal="left" vertical="center"/>
    </xf>
    <xf numFmtId="0" fontId="36" fillId="0" borderId="116" xfId="0" applyFont="1" applyBorder="1" applyAlignment="1">
      <alignment horizontal="center" vertical="center" shrinkToFit="1"/>
    </xf>
    <xf numFmtId="0" fontId="36" fillId="0" borderId="117" xfId="0" applyFont="1" applyBorder="1" applyAlignment="1">
      <alignment horizontal="center" vertical="center" shrinkToFit="1"/>
    </xf>
    <xf numFmtId="0" fontId="36" fillId="0" borderId="118" xfId="0" applyFont="1" applyBorder="1" applyAlignment="1">
      <alignment horizontal="center" vertical="center" shrinkToFit="1"/>
    </xf>
    <xf numFmtId="0" fontId="36" fillId="0" borderId="91" xfId="0" applyFont="1" applyBorder="1" applyAlignment="1">
      <alignment horizontal="center" vertical="center" shrinkToFit="1"/>
    </xf>
    <xf numFmtId="0" fontId="36" fillId="0" borderId="49" xfId="0" applyFont="1" applyBorder="1" applyAlignment="1">
      <alignment horizontal="center" vertical="center" shrinkToFit="1"/>
    </xf>
    <xf numFmtId="0" fontId="36" fillId="0" borderId="123" xfId="0" applyFont="1" applyBorder="1" applyAlignment="1">
      <alignment horizontal="center" vertical="center" shrinkToFit="1"/>
    </xf>
    <xf numFmtId="0" fontId="36" fillId="0" borderId="197" xfId="0" applyFont="1" applyBorder="1" applyAlignment="1">
      <alignment horizontal="center" vertical="center" shrinkToFit="1"/>
    </xf>
    <xf numFmtId="0" fontId="36" fillId="0" borderId="199" xfId="0" applyFont="1" applyBorder="1" applyAlignment="1">
      <alignment horizontal="center" vertical="center" shrinkToFit="1"/>
    </xf>
    <xf numFmtId="0" fontId="36" fillId="0" borderId="209" xfId="0" applyFont="1" applyBorder="1" applyAlignment="1">
      <alignment horizontal="center" vertical="center" shrinkToFit="1"/>
    </xf>
    <xf numFmtId="0" fontId="36" fillId="0" borderId="8" xfId="0" applyFont="1" applyBorder="1" applyAlignment="1">
      <alignment horizontal="left" vertical="center" shrinkToFit="1"/>
    </xf>
    <xf numFmtId="0" fontId="36" fillId="0" borderId="6" xfId="0" applyFont="1" applyBorder="1" applyAlignment="1">
      <alignment horizontal="left" vertical="center" shrinkToFit="1"/>
    </xf>
    <xf numFmtId="0" fontId="36" fillId="0" borderId="7" xfId="0" applyFont="1" applyBorder="1" applyAlignment="1">
      <alignment horizontal="left" vertical="center" shrinkToFit="1"/>
    </xf>
    <xf numFmtId="0" fontId="36" fillId="0" borderId="0" xfId="0" applyFont="1" applyAlignment="1">
      <alignment horizontal="left" vertical="center" shrinkToFit="1"/>
    </xf>
    <xf numFmtId="0" fontId="36" fillId="0" borderId="27" xfId="0" applyFont="1" applyBorder="1" applyAlignment="1">
      <alignment horizontal="left" vertical="center" shrinkToFit="1"/>
    </xf>
    <xf numFmtId="0" fontId="36" fillId="0" borderId="197" xfId="0" applyFont="1" applyBorder="1" applyAlignment="1">
      <alignment horizontal="left" vertical="center" shrinkToFit="1"/>
    </xf>
    <xf numFmtId="0" fontId="36" fillId="0" borderId="199" xfId="0" applyFont="1" applyBorder="1" applyAlignment="1">
      <alignment horizontal="left" vertical="center" shrinkToFit="1"/>
    </xf>
    <xf numFmtId="0" fontId="36" fillId="0" borderId="209" xfId="0" applyFont="1" applyBorder="1" applyAlignment="1">
      <alignment horizontal="left" vertical="center" shrinkToFit="1"/>
    </xf>
    <xf numFmtId="0" fontId="36" fillId="0" borderId="14" xfId="0" applyFont="1" applyBorder="1" applyAlignment="1">
      <alignment horizontal="center" vertical="center" shrinkToFit="1"/>
    </xf>
    <xf numFmtId="0" fontId="36" fillId="0" borderId="91" xfId="0" applyFont="1" applyBorder="1" applyAlignment="1">
      <alignment horizontal="left" vertical="center" shrinkToFit="1"/>
    </xf>
    <xf numFmtId="0" fontId="36" fillId="0" borderId="49" xfId="0" applyFont="1" applyBorder="1" applyAlignment="1">
      <alignment horizontal="left" vertical="center" shrinkToFit="1"/>
    </xf>
    <xf numFmtId="0" fontId="36" fillId="0" borderId="123" xfId="0" applyFont="1" applyBorder="1" applyAlignment="1">
      <alignment horizontal="left" vertical="center" shrinkToFit="1"/>
    </xf>
    <xf numFmtId="0" fontId="34" fillId="0" borderId="94" xfId="0" applyFont="1" applyBorder="1" applyAlignment="1">
      <alignment horizontal="center" vertical="center"/>
    </xf>
    <xf numFmtId="0" fontId="34" fillId="0" borderId="123" xfId="0" applyFont="1" applyBorder="1" applyAlignment="1">
      <alignment horizontal="center" vertical="center"/>
    </xf>
    <xf numFmtId="0" fontId="34" fillId="0" borderId="91" xfId="0" applyFont="1" applyBorder="1" applyAlignment="1">
      <alignment horizontal="center" vertical="center"/>
    </xf>
    <xf numFmtId="0" fontId="34" fillId="0" borderId="65" xfId="0" applyFont="1" applyBorder="1" applyAlignment="1">
      <alignment horizontal="center" vertical="center"/>
    </xf>
    <xf numFmtId="0" fontId="36" fillId="0" borderId="116" xfId="0" applyFont="1" applyBorder="1" applyAlignment="1">
      <alignment horizontal="left" vertical="center" shrinkToFit="1"/>
    </xf>
    <xf numFmtId="0" fontId="36" fillId="0" borderId="117" xfId="0" applyFont="1" applyBorder="1" applyAlignment="1">
      <alignment horizontal="left" vertical="center" shrinkToFit="1"/>
    </xf>
    <xf numFmtId="0" fontId="36" fillId="0" borderId="118" xfId="0" applyFont="1" applyBorder="1" applyAlignment="1">
      <alignment horizontal="left" vertical="center" shrinkToFit="1"/>
    </xf>
    <xf numFmtId="0" fontId="34" fillId="0" borderId="200" xfId="0" applyFont="1" applyBorder="1" applyAlignment="1">
      <alignment horizontal="center" vertical="center"/>
    </xf>
    <xf numFmtId="0" fontId="34" fillId="0" borderId="52" xfId="0" applyFont="1" applyBorder="1" applyAlignment="1">
      <alignment horizontal="center" vertical="center"/>
    </xf>
    <xf numFmtId="0" fontId="34" fillId="0" borderId="181" xfId="0" applyFont="1" applyBorder="1" applyAlignment="1">
      <alignment horizontal="center" vertical="center"/>
    </xf>
    <xf numFmtId="0" fontId="34" fillId="0" borderId="50" xfId="0" applyFont="1" applyBorder="1" applyAlignment="1">
      <alignment horizontal="center" vertical="center"/>
    </xf>
    <xf numFmtId="0" fontId="36" fillId="0" borderId="14" xfId="0" applyFont="1" applyBorder="1" applyAlignment="1">
      <alignment horizontal="center" vertical="center"/>
    </xf>
    <xf numFmtId="0" fontId="34" fillId="0" borderId="51" xfId="0" applyFont="1" applyBorder="1" applyAlignment="1">
      <alignment horizontal="center" vertical="center"/>
    </xf>
    <xf numFmtId="0" fontId="35" fillId="0" borderId="23" xfId="0" applyFont="1" applyBorder="1" applyAlignment="1">
      <alignment horizontal="center" vertical="center"/>
    </xf>
    <xf numFmtId="0" fontId="35" fillId="0" borderId="24" xfId="0" applyFont="1" applyBorder="1" applyAlignment="1">
      <alignment horizontal="center" vertical="center"/>
    </xf>
    <xf numFmtId="0" fontId="34" fillId="0" borderId="182" xfId="0" applyFont="1" applyBorder="1" applyAlignment="1">
      <alignment horizontal="center" vertical="center"/>
    </xf>
    <xf numFmtId="3" fontId="22" fillId="0" borderId="35" xfId="6" applyNumberFormat="1" applyFont="1" applyBorder="1" applyAlignment="1">
      <alignment horizontal="center" vertical="center" wrapText="1"/>
    </xf>
    <xf numFmtId="3" fontId="22" fillId="0" borderId="67" xfId="6" applyNumberFormat="1" applyFont="1" applyBorder="1" applyAlignment="1">
      <alignment horizontal="center" vertical="center" wrapText="1"/>
    </xf>
    <xf numFmtId="3" fontId="22" fillId="0" borderId="15" xfId="6" applyNumberFormat="1" applyFont="1" applyBorder="1" applyAlignment="1">
      <alignment horizontal="center" vertical="center"/>
    </xf>
    <xf numFmtId="3" fontId="22" fillId="0" borderId="13" xfId="6" applyNumberFormat="1" applyFont="1" applyBorder="1" applyAlignment="1">
      <alignment horizontal="center" vertical="center"/>
    </xf>
    <xf numFmtId="3" fontId="22" fillId="0" borderId="14" xfId="6" applyNumberFormat="1" applyFont="1" applyBorder="1" applyAlignment="1">
      <alignment horizontal="center" vertical="center"/>
    </xf>
    <xf numFmtId="186" fontId="31" fillId="0" borderId="119" xfId="6" applyNumberFormat="1" applyFont="1" applyBorder="1" applyAlignment="1">
      <alignment horizontal="center" vertical="center" wrapText="1"/>
    </xf>
    <xf numFmtId="186" fontId="31" fillId="0" borderId="120" xfId="6" applyNumberFormat="1" applyFont="1" applyBorder="1" applyAlignment="1">
      <alignment horizontal="center" vertical="center" wrapText="1"/>
    </xf>
    <xf numFmtId="186" fontId="31" fillId="0" borderId="121" xfId="6" applyNumberFormat="1" applyFont="1" applyBorder="1" applyAlignment="1">
      <alignment horizontal="center" vertical="center" wrapText="1"/>
    </xf>
    <xf numFmtId="3" fontId="22" fillId="0" borderId="23" xfId="6" applyNumberFormat="1" applyFont="1" applyBorder="1" applyAlignment="1">
      <alignment horizontal="center" vertical="center" wrapText="1"/>
    </xf>
    <xf numFmtId="3" fontId="22" fillId="0" borderId="25" xfId="6" applyNumberFormat="1" applyFont="1" applyBorder="1" applyAlignment="1">
      <alignment horizontal="center" vertical="center" wrapText="1"/>
    </xf>
    <xf numFmtId="0" fontId="11" fillId="0" borderId="27" xfId="6" applyFont="1" applyBorder="1">
      <alignment vertical="center"/>
    </xf>
    <xf numFmtId="186" fontId="22" fillId="0" borderId="23" xfId="6" applyNumberFormat="1" applyFont="1" applyBorder="1" applyAlignment="1">
      <alignment horizontal="center" vertical="center" wrapText="1"/>
    </xf>
    <xf numFmtId="186" fontId="22" fillId="0" borderId="24" xfId="6" applyNumberFormat="1" applyFont="1" applyBorder="1" applyAlignment="1">
      <alignment horizontal="center" vertical="center" wrapText="1"/>
    </xf>
    <xf numFmtId="186" fontId="22" fillId="0" borderId="25" xfId="6" applyNumberFormat="1" applyFont="1" applyBorder="1" applyAlignment="1">
      <alignment horizontal="center" vertical="center" wrapText="1"/>
    </xf>
    <xf numFmtId="3" fontId="31" fillId="0" borderId="23" xfId="6" applyNumberFormat="1" applyFont="1" applyBorder="1" applyAlignment="1">
      <alignment horizontal="center" vertical="center" shrinkToFit="1"/>
    </xf>
    <xf numFmtId="3" fontId="31" fillId="0" borderId="24" xfId="6" applyNumberFormat="1" applyFont="1" applyBorder="1" applyAlignment="1">
      <alignment horizontal="center" vertical="center" shrinkToFit="1"/>
    </xf>
    <xf numFmtId="3" fontId="31" fillId="0" borderId="25" xfId="6" applyNumberFormat="1" applyFont="1" applyBorder="1" applyAlignment="1">
      <alignment horizontal="center" vertical="center" shrinkToFit="1"/>
    </xf>
    <xf numFmtId="186" fontId="31" fillId="0" borderId="95" xfId="6" applyNumberFormat="1" applyFont="1" applyBorder="1" applyAlignment="1">
      <alignment horizontal="center" vertical="center" wrapText="1"/>
    </xf>
    <xf numFmtId="186" fontId="31" fillId="0" borderId="83" xfId="6" applyNumberFormat="1" applyFont="1" applyBorder="1" applyAlignment="1">
      <alignment horizontal="center" vertical="center" wrapText="1"/>
    </xf>
    <xf numFmtId="186" fontId="31" fillId="0" borderId="63" xfId="6" applyNumberFormat="1" applyFont="1" applyBorder="1" applyAlignment="1">
      <alignment horizontal="center" vertical="center" wrapText="1"/>
    </xf>
    <xf numFmtId="186" fontId="31" fillId="0" borderId="84" xfId="6" applyNumberFormat="1" applyFont="1" applyBorder="1" applyAlignment="1">
      <alignment horizontal="center" vertical="center" wrapText="1"/>
    </xf>
    <xf numFmtId="196" fontId="31" fillId="0" borderId="60" xfId="6" applyNumberFormat="1" applyFont="1" applyBorder="1" applyAlignment="1">
      <alignment horizontal="center" vertical="center" wrapText="1"/>
    </xf>
    <xf numFmtId="196" fontId="31" fillId="0" borderId="62" xfId="6" applyNumberFormat="1" applyFont="1" applyBorder="1" applyAlignment="1">
      <alignment horizontal="center" vertical="center" wrapText="1"/>
    </xf>
    <xf numFmtId="186" fontId="31" fillId="0" borderId="24" xfId="6" applyNumberFormat="1" applyFont="1" applyBorder="1" applyAlignment="1">
      <alignment horizontal="center" vertical="center" wrapText="1"/>
    </xf>
    <xf numFmtId="186" fontId="31" fillId="0" borderId="0" xfId="6" applyNumberFormat="1" applyFont="1" applyAlignment="1">
      <alignment horizontal="center" vertical="center" wrapText="1"/>
    </xf>
    <xf numFmtId="186" fontId="31" fillId="0" borderId="132" xfId="6" applyNumberFormat="1" applyFont="1" applyBorder="1" applyAlignment="1">
      <alignment horizontal="center" vertical="center" wrapText="1"/>
    </xf>
    <xf numFmtId="49" fontId="31" fillId="0" borderId="24" xfId="6" applyNumberFormat="1" applyFont="1" applyBorder="1" applyAlignment="1">
      <alignment horizontal="center" vertical="center" wrapText="1"/>
    </xf>
    <xf numFmtId="49" fontId="31" fillId="0" borderId="0" xfId="6" applyNumberFormat="1" applyFont="1" applyAlignment="1">
      <alignment horizontal="center" vertical="center" wrapText="1"/>
    </xf>
    <xf numFmtId="49" fontId="31" fillId="0" borderId="132" xfId="6" applyNumberFormat="1" applyFont="1" applyBorder="1" applyAlignment="1">
      <alignment horizontal="center" vertical="center" wrapText="1"/>
    </xf>
    <xf numFmtId="197" fontId="31" fillId="0" borderId="24" xfId="6" applyNumberFormat="1" applyFont="1" applyBorder="1" applyAlignment="1">
      <alignment horizontal="center" vertical="center" wrapText="1"/>
    </xf>
    <xf numFmtId="197" fontId="31" fillId="0" borderId="0" xfId="6" applyNumberFormat="1" applyFont="1" applyAlignment="1">
      <alignment horizontal="center" vertical="center" wrapText="1"/>
    </xf>
    <xf numFmtId="197" fontId="31" fillId="0" borderId="132" xfId="6" applyNumberFormat="1" applyFont="1" applyBorder="1" applyAlignment="1">
      <alignment horizontal="center" vertical="center" wrapText="1"/>
    </xf>
    <xf numFmtId="198" fontId="31" fillId="0" borderId="25" xfId="6" applyNumberFormat="1" applyFont="1" applyBorder="1" applyAlignment="1">
      <alignment horizontal="center" vertical="center" wrapText="1"/>
    </xf>
    <xf numFmtId="198" fontId="31" fillId="0" borderId="27" xfId="6" applyNumberFormat="1" applyFont="1" applyBorder="1" applyAlignment="1">
      <alignment horizontal="center" vertical="center" wrapText="1"/>
    </xf>
    <xf numFmtId="198" fontId="31" fillId="0" borderId="133" xfId="6" applyNumberFormat="1" applyFont="1" applyBorder="1" applyAlignment="1">
      <alignment horizontal="center" vertical="center" wrapText="1"/>
    </xf>
    <xf numFmtId="187" fontId="22" fillId="0" borderId="80" xfId="6" applyNumberFormat="1" applyFont="1" applyBorder="1">
      <alignment vertical="center"/>
    </xf>
    <xf numFmtId="187" fontId="22" fillId="0" borderId="83" xfId="6" applyNumberFormat="1" applyFont="1" applyBorder="1">
      <alignment vertical="center"/>
    </xf>
    <xf numFmtId="187" fontId="22" fillId="0" borderId="55" xfId="6" applyNumberFormat="1" applyFont="1" applyBorder="1">
      <alignment vertical="center"/>
    </xf>
    <xf numFmtId="186" fontId="22" fillId="0" borderId="81" xfId="6" applyNumberFormat="1" applyFont="1" applyBorder="1">
      <alignment vertical="center"/>
    </xf>
    <xf numFmtId="186" fontId="22" fillId="0" borderId="79" xfId="6" applyNumberFormat="1" applyFont="1" applyBorder="1">
      <alignment vertical="center"/>
    </xf>
    <xf numFmtId="186" fontId="22" fillId="0" borderId="56" xfId="6" applyNumberFormat="1" applyFont="1" applyBorder="1">
      <alignment vertical="center"/>
    </xf>
    <xf numFmtId="186" fontId="22" fillId="0" borderId="67" xfId="6" applyNumberFormat="1" applyFont="1" applyBorder="1" applyAlignment="1">
      <alignment horizontal="center" vertical="center"/>
    </xf>
    <xf numFmtId="3" fontId="22" fillId="0" borderId="0" xfId="6" applyNumberFormat="1" applyFont="1" applyAlignment="1">
      <alignment horizontal="center" vertical="center" wrapText="1"/>
    </xf>
    <xf numFmtId="3" fontId="22" fillId="0" borderId="0" xfId="6" applyNumberFormat="1" applyFont="1" applyAlignment="1">
      <alignment horizontal="center" vertical="center"/>
    </xf>
    <xf numFmtId="186" fontId="22" fillId="0" borderId="15" xfId="6" applyNumberFormat="1" applyFont="1" applyBorder="1" applyAlignment="1">
      <alignment horizontal="center" vertical="center"/>
    </xf>
    <xf numFmtId="186" fontId="22" fillId="0" borderId="14" xfId="6" applyNumberFormat="1" applyFont="1" applyBorder="1" applyAlignment="1">
      <alignment horizontal="center" vertical="center"/>
    </xf>
    <xf numFmtId="3" fontId="22" fillId="0" borderId="23" xfId="6" applyNumberFormat="1" applyFont="1" applyBorder="1" applyAlignment="1">
      <alignment horizontal="center" vertical="center"/>
    </xf>
    <xf numFmtId="3" fontId="22" fillId="0" borderId="24" xfId="6" applyNumberFormat="1" applyFont="1" applyBorder="1" applyAlignment="1">
      <alignment horizontal="center" vertical="center"/>
    </xf>
    <xf numFmtId="3" fontId="22" fillId="0" borderId="25" xfId="6" applyNumberFormat="1" applyFont="1" applyBorder="1" applyAlignment="1">
      <alignment horizontal="center" vertical="center"/>
    </xf>
    <xf numFmtId="186" fontId="22" fillId="0" borderId="23" xfId="6" applyNumberFormat="1" applyFont="1" applyBorder="1" applyAlignment="1">
      <alignment horizontal="center" vertical="center"/>
    </xf>
    <xf numFmtId="186" fontId="22" fillId="0" borderId="24" xfId="6" applyNumberFormat="1" applyFont="1" applyBorder="1" applyAlignment="1">
      <alignment horizontal="center" vertical="center"/>
    </xf>
    <xf numFmtId="186" fontId="22" fillId="0" borderId="25" xfId="6" applyNumberFormat="1" applyFont="1" applyBorder="1" applyAlignment="1">
      <alignment horizontal="center" vertical="center"/>
    </xf>
    <xf numFmtId="3" fontId="22" fillId="0" borderId="95" xfId="6" applyNumberFormat="1" applyFont="1" applyBorder="1" applyAlignment="1">
      <alignment horizontal="center" vertical="center" wrapText="1"/>
    </xf>
    <xf numFmtId="3" fontId="22" fillId="0" borderId="83" xfId="6" applyNumberFormat="1" applyFont="1" applyBorder="1" applyAlignment="1">
      <alignment horizontal="center" vertical="center" wrapText="1"/>
    </xf>
    <xf numFmtId="3" fontId="22" fillId="0" borderId="63" xfId="6" applyNumberFormat="1" applyFont="1" applyBorder="1" applyAlignment="1">
      <alignment horizontal="center" vertical="center" wrapText="1"/>
    </xf>
    <xf numFmtId="3" fontId="22" fillId="0" borderId="84" xfId="6" applyNumberFormat="1" applyFont="1" applyBorder="1" applyAlignment="1">
      <alignment horizontal="center" vertical="center" wrapText="1"/>
    </xf>
    <xf numFmtId="3" fontId="22" fillId="0" borderId="26" xfId="6" applyNumberFormat="1" applyFont="1" applyBorder="1" applyAlignment="1">
      <alignment horizontal="center" vertical="center"/>
    </xf>
    <xf numFmtId="3" fontId="22" fillId="0" borderId="27" xfId="6" applyNumberFormat="1" applyFont="1" applyBorder="1" applyAlignment="1">
      <alignment horizontal="center" vertical="center"/>
    </xf>
    <xf numFmtId="3" fontId="22" fillId="0" borderId="116" xfId="6" applyNumberFormat="1" applyFont="1" applyBorder="1" applyAlignment="1">
      <alignment horizontal="center" vertical="center" wrapText="1"/>
    </xf>
    <xf numFmtId="3" fontId="22" fillId="0" borderId="117" xfId="6" applyNumberFormat="1" applyFont="1" applyBorder="1" applyAlignment="1">
      <alignment horizontal="center" vertical="center" wrapText="1"/>
    </xf>
    <xf numFmtId="3" fontId="22" fillId="0" borderId="118" xfId="6" applyNumberFormat="1" applyFont="1" applyBorder="1" applyAlignment="1">
      <alignment horizontal="center" vertical="center" wrapText="1"/>
    </xf>
    <xf numFmtId="3" fontId="22" fillId="0" borderId="64" xfId="6" applyNumberFormat="1" applyFont="1" applyBorder="1" applyAlignment="1">
      <alignment horizontal="center" vertical="center" wrapText="1"/>
    </xf>
    <xf numFmtId="3" fontId="22" fillId="0" borderId="79" xfId="6" applyNumberFormat="1" applyFont="1" applyBorder="1" applyAlignment="1">
      <alignment horizontal="center" vertical="center" wrapText="1"/>
    </xf>
    <xf numFmtId="3" fontId="22" fillId="0" borderId="24" xfId="6" applyNumberFormat="1" applyFont="1" applyBorder="1" applyAlignment="1">
      <alignment horizontal="center" vertical="center" wrapText="1"/>
    </xf>
    <xf numFmtId="3" fontId="31" fillId="0" borderId="23" xfId="6" applyNumberFormat="1" applyFont="1" applyBorder="1" applyAlignment="1">
      <alignment horizontal="center" vertical="center" wrapText="1"/>
    </xf>
    <xf numFmtId="3" fontId="31" fillId="0" borderId="24" xfId="6" applyNumberFormat="1" applyFont="1" applyBorder="1" applyAlignment="1">
      <alignment horizontal="center" vertical="center" wrapText="1"/>
    </xf>
    <xf numFmtId="3" fontId="31" fillId="0" borderId="25" xfId="6" applyNumberFormat="1" applyFont="1" applyBorder="1" applyAlignment="1">
      <alignment horizontal="center" vertical="center" wrapText="1"/>
    </xf>
    <xf numFmtId="3" fontId="31" fillId="0" borderId="26" xfId="6" applyNumberFormat="1" applyFont="1" applyBorder="1" applyAlignment="1">
      <alignment horizontal="center" vertical="center" wrapText="1"/>
    </xf>
    <xf numFmtId="3" fontId="31" fillId="0" borderId="0" xfId="6" applyNumberFormat="1" applyFont="1" applyAlignment="1">
      <alignment horizontal="center" vertical="center" wrapText="1"/>
    </xf>
    <xf numFmtId="3" fontId="31" fillId="0" borderId="27" xfId="6" applyNumberFormat="1" applyFont="1" applyBorder="1" applyAlignment="1">
      <alignment horizontal="center" vertical="center" wrapText="1"/>
    </xf>
    <xf numFmtId="187" fontId="22" fillId="0" borderId="91" xfId="6" applyNumberFormat="1" applyFont="1" applyBorder="1" applyAlignment="1">
      <alignment horizontal="center" vertical="center" wrapText="1"/>
    </xf>
    <xf numFmtId="187" fontId="22" fillId="0" borderId="123" xfId="6" applyNumberFormat="1" applyFont="1" applyBorder="1" applyAlignment="1">
      <alignment horizontal="center" vertical="center" wrapText="1"/>
    </xf>
    <xf numFmtId="187" fontId="22" fillId="0" borderId="94" xfId="6" applyNumberFormat="1" applyFont="1" applyBorder="1" applyAlignment="1">
      <alignment horizontal="center" vertical="center" wrapText="1"/>
    </xf>
    <xf numFmtId="186" fontId="31" fillId="0" borderId="23" xfId="6" applyNumberFormat="1" applyFont="1" applyBorder="1" applyAlignment="1">
      <alignment horizontal="center" vertical="center" wrapText="1"/>
    </xf>
    <xf numFmtId="186" fontId="31" fillId="0" borderId="25" xfId="6" applyNumberFormat="1" applyFont="1" applyBorder="1" applyAlignment="1">
      <alignment horizontal="center" vertical="center" wrapText="1"/>
    </xf>
    <xf numFmtId="0" fontId="22" fillId="0" borderId="23" xfId="6" applyFont="1" applyBorder="1" applyAlignment="1">
      <alignment horizontal="center" vertical="center"/>
    </xf>
    <xf numFmtId="0" fontId="22" fillId="0" borderId="24" xfId="6" applyFont="1" applyBorder="1" applyAlignment="1">
      <alignment horizontal="center" vertical="center"/>
    </xf>
    <xf numFmtId="0" fontId="22" fillId="0" borderId="25" xfId="6" applyFont="1" applyBorder="1" applyAlignment="1">
      <alignment horizontal="center" vertical="center"/>
    </xf>
    <xf numFmtId="187" fontId="22" fillId="0" borderId="28" xfId="6" applyNumberFormat="1" applyFont="1" applyBorder="1" applyAlignment="1">
      <alignment horizontal="center" vertical="center" wrapText="1"/>
    </xf>
    <xf numFmtId="187" fontId="22" fillId="0" borderId="30" xfId="6" applyNumberFormat="1" applyFont="1" applyBorder="1" applyAlignment="1">
      <alignment horizontal="center" vertical="center" wrapText="1"/>
    </xf>
    <xf numFmtId="187" fontId="22" fillId="0" borderId="29" xfId="6" applyNumberFormat="1" applyFont="1" applyBorder="1" applyAlignment="1">
      <alignment horizontal="center" vertical="center" wrapText="1"/>
    </xf>
    <xf numFmtId="187" fontId="22" fillId="0" borderId="28" xfId="6" applyNumberFormat="1" applyFont="1" applyBorder="1" applyAlignment="1">
      <alignment horizontal="center" vertical="center"/>
    </xf>
    <xf numFmtId="187" fontId="22" fillId="0" borderId="29" xfId="6" applyNumberFormat="1" applyFont="1" applyBorder="1" applyAlignment="1">
      <alignment horizontal="center" vertical="center"/>
    </xf>
    <xf numFmtId="187" fontId="22" fillId="0" borderId="30" xfId="6" applyNumberFormat="1" applyFont="1" applyBorder="1" applyAlignment="1">
      <alignment horizontal="center" vertical="center"/>
    </xf>
    <xf numFmtId="188" fontId="22" fillId="0" borderId="27" xfId="6" applyNumberFormat="1" applyFont="1" applyBorder="1" applyAlignment="1">
      <alignment horizontal="center" vertical="center" wrapText="1"/>
    </xf>
    <xf numFmtId="187" fontId="22" fillId="0" borderId="80" xfId="6" applyNumberFormat="1" applyFont="1" applyBorder="1" applyAlignment="1">
      <alignment vertical="center" wrapText="1"/>
    </xf>
    <xf numFmtId="187" fontId="22" fillId="0" borderId="83" xfId="6" applyNumberFormat="1" applyFont="1" applyBorder="1" applyAlignment="1">
      <alignment vertical="center" wrapText="1"/>
    </xf>
    <xf numFmtId="187" fontId="22" fillId="0" borderId="55" xfId="6" applyNumberFormat="1" applyFont="1" applyBorder="1" applyAlignment="1">
      <alignment vertical="center" wrapText="1"/>
    </xf>
    <xf numFmtId="186" fontId="22" fillId="0" borderId="82" xfId="6" applyNumberFormat="1" applyFont="1" applyBorder="1" applyAlignment="1">
      <alignment vertical="center" wrapText="1"/>
    </xf>
    <xf numFmtId="186" fontId="22" fillId="0" borderId="84" xfId="6" applyNumberFormat="1" applyFont="1" applyBorder="1" applyAlignment="1">
      <alignment vertical="center" wrapText="1"/>
    </xf>
    <xf numFmtId="186" fontId="22" fillId="0" borderId="53" xfId="6" applyNumberFormat="1" applyFont="1" applyBorder="1" applyAlignment="1">
      <alignment vertical="center" wrapText="1"/>
    </xf>
    <xf numFmtId="186" fontId="31" fillId="0" borderId="124" xfId="6" applyNumberFormat="1" applyFont="1" applyBorder="1" applyAlignment="1">
      <alignment horizontal="center" vertical="center" wrapText="1"/>
    </xf>
    <xf numFmtId="186" fontId="31" fillId="0" borderId="105" xfId="6" applyNumberFormat="1" applyFont="1" applyBorder="1" applyAlignment="1">
      <alignment horizontal="center" vertical="center" wrapText="1"/>
    </xf>
    <xf numFmtId="186" fontId="31" fillId="0" borderId="131" xfId="6" applyNumberFormat="1" applyFont="1" applyBorder="1" applyAlignment="1">
      <alignment horizontal="center" vertical="center" wrapText="1"/>
    </xf>
    <xf numFmtId="187" fontId="31" fillId="0" borderId="28" xfId="6" applyNumberFormat="1" applyFont="1" applyBorder="1" applyAlignment="1">
      <alignment horizontal="center" vertical="center" wrapText="1"/>
    </xf>
    <xf numFmtId="187" fontId="31" fillId="0" borderId="29" xfId="6" applyNumberFormat="1" applyFont="1" applyBorder="1" applyAlignment="1">
      <alignment horizontal="center" vertical="center" wrapText="1"/>
    </xf>
    <xf numFmtId="187" fontId="31" fillId="0" borderId="30" xfId="6" applyNumberFormat="1" applyFont="1" applyBorder="1" applyAlignment="1">
      <alignment horizontal="center" vertical="center" wrapText="1"/>
    </xf>
    <xf numFmtId="186" fontId="31" fillId="0" borderId="67" xfId="6" applyNumberFormat="1" applyFont="1" applyBorder="1" applyAlignment="1">
      <alignment horizontal="center" vertical="center"/>
    </xf>
    <xf numFmtId="187" fontId="31" fillId="0" borderId="35" xfId="6" applyNumberFormat="1" applyFont="1" applyBorder="1" applyAlignment="1">
      <alignment horizontal="center" vertical="center" wrapText="1"/>
    </xf>
    <xf numFmtId="187" fontId="31" fillId="0" borderId="67" xfId="6" applyNumberFormat="1" applyFont="1" applyBorder="1" applyAlignment="1">
      <alignment horizontal="center" vertical="center" wrapText="1"/>
    </xf>
    <xf numFmtId="187" fontId="31" fillId="0" borderId="73" xfId="6" applyNumberFormat="1" applyFont="1" applyBorder="1" applyAlignment="1">
      <alignment horizontal="center" vertical="center" wrapText="1"/>
    </xf>
    <xf numFmtId="186" fontId="22" fillId="0" borderId="27" xfId="6" applyNumberFormat="1" applyFont="1" applyBorder="1" applyAlignment="1">
      <alignment horizontal="center" vertical="center"/>
    </xf>
    <xf numFmtId="3" fontId="22" fillId="0" borderId="80" xfId="6" applyNumberFormat="1" applyFont="1" applyBorder="1" applyAlignment="1">
      <alignment vertical="center" wrapText="1"/>
    </xf>
    <xf numFmtId="3" fontId="22" fillId="0" borderId="83" xfId="6" applyNumberFormat="1" applyFont="1" applyBorder="1" applyAlignment="1">
      <alignment vertical="center" wrapText="1"/>
    </xf>
    <xf numFmtId="3" fontId="22" fillId="0" borderId="55" xfId="6" applyNumberFormat="1" applyFont="1" applyBorder="1" applyAlignment="1">
      <alignment vertical="center" wrapText="1"/>
    </xf>
    <xf numFmtId="186" fontId="22" fillId="0" borderId="81" xfId="6" applyNumberFormat="1" applyFont="1" applyBorder="1" applyAlignment="1">
      <alignment vertical="center" wrapText="1"/>
    </xf>
    <xf numFmtId="186" fontId="22" fillId="0" borderId="79" xfId="6" applyNumberFormat="1" applyFont="1" applyBorder="1" applyAlignment="1">
      <alignment vertical="center" wrapText="1"/>
    </xf>
    <xf numFmtId="186" fontId="22" fillId="0" borderId="56" xfId="6" applyNumberFormat="1" applyFont="1" applyBorder="1" applyAlignment="1">
      <alignment vertical="center" wrapText="1"/>
    </xf>
    <xf numFmtId="189" fontId="22" fillId="0" borderId="80" xfId="6" applyNumberFormat="1" applyFont="1" applyBorder="1" applyAlignment="1">
      <alignment vertical="center" wrapText="1"/>
    </xf>
    <xf numFmtId="189" fontId="22" fillId="0" borderId="83" xfId="6" applyNumberFormat="1" applyFont="1" applyBorder="1" applyAlignment="1">
      <alignment vertical="center" wrapText="1"/>
    </xf>
    <xf numFmtId="189" fontId="22" fillId="0" borderId="55" xfId="6" applyNumberFormat="1" applyFont="1" applyBorder="1" applyAlignment="1">
      <alignment vertical="center" wrapText="1"/>
    </xf>
    <xf numFmtId="190" fontId="22" fillId="0" borderId="80" xfId="6" applyNumberFormat="1" applyFont="1" applyBorder="1" applyAlignment="1">
      <alignment vertical="center" wrapText="1"/>
    </xf>
    <xf numFmtId="190" fontId="22" fillId="0" borderId="83" xfId="6" applyNumberFormat="1" applyFont="1" applyBorder="1" applyAlignment="1">
      <alignment vertical="center" wrapText="1"/>
    </xf>
    <xf numFmtId="190" fontId="22" fillId="0" borderId="55" xfId="6" applyNumberFormat="1" applyFont="1" applyBorder="1" applyAlignment="1">
      <alignment vertical="center" wrapText="1"/>
    </xf>
    <xf numFmtId="3" fontId="22" fillId="0" borderId="73" xfId="6" applyNumberFormat="1" applyFont="1" applyBorder="1" applyAlignment="1">
      <alignment horizontal="center" vertical="center" wrapText="1"/>
    </xf>
    <xf numFmtId="3" fontId="22" fillId="0" borderId="35" xfId="6" applyNumberFormat="1" applyFont="1" applyBorder="1" applyAlignment="1">
      <alignment horizontal="left" vertical="center" wrapText="1"/>
    </xf>
    <xf numFmtId="3" fontId="22" fillId="0" borderId="67" xfId="6" applyNumberFormat="1" applyFont="1" applyBorder="1" applyAlignment="1">
      <alignment horizontal="left" vertical="center" wrapText="1"/>
    </xf>
    <xf numFmtId="3" fontId="22" fillId="0" borderId="73" xfId="6" applyNumberFormat="1" applyFont="1" applyBorder="1" applyAlignment="1">
      <alignment horizontal="left" vertical="center" wrapText="1"/>
    </xf>
    <xf numFmtId="0" fontId="22" fillId="0" borderId="35" xfId="6" applyFont="1" applyBorder="1" applyAlignment="1">
      <alignment horizontal="center" vertical="center"/>
    </xf>
    <xf numFmtId="0" fontId="22" fillId="0" borderId="67" xfId="6" applyFont="1" applyBorder="1" applyAlignment="1">
      <alignment horizontal="center" vertical="center"/>
    </xf>
    <xf numFmtId="0" fontId="22" fillId="0" borderId="73" xfId="6" applyFont="1" applyBorder="1" applyAlignment="1">
      <alignment horizontal="center" vertical="center"/>
    </xf>
    <xf numFmtId="3" fontId="22" fillId="0" borderId="35" xfId="6" applyNumberFormat="1" applyFont="1" applyBorder="1" applyAlignment="1">
      <alignment horizontal="distributed" vertical="center"/>
    </xf>
    <xf numFmtId="3" fontId="22" fillId="0" borderId="67" xfId="6" applyNumberFormat="1" applyFont="1" applyBorder="1" applyAlignment="1">
      <alignment horizontal="distributed" vertical="center"/>
    </xf>
    <xf numFmtId="3" fontId="22" fillId="0" borderId="130" xfId="6" applyNumberFormat="1" applyFont="1" applyBorder="1" applyAlignment="1">
      <alignment horizontal="distributed" vertical="center"/>
    </xf>
    <xf numFmtId="187" fontId="22" fillId="0" borderId="61" xfId="6" applyNumberFormat="1" applyFont="1" applyBorder="1" applyAlignment="1">
      <alignment vertical="center" wrapText="1"/>
    </xf>
    <xf numFmtId="187" fontId="22" fillId="0" borderId="26" xfId="6" applyNumberFormat="1" applyFont="1" applyBorder="1" applyAlignment="1">
      <alignment vertical="center" wrapText="1"/>
    </xf>
    <xf numFmtId="187" fontId="22" fillId="0" borderId="28" xfId="6" applyNumberFormat="1" applyFont="1" applyBorder="1" applyAlignment="1">
      <alignment vertical="center" wrapText="1"/>
    </xf>
    <xf numFmtId="186" fontId="22" fillId="0" borderId="134" xfId="6" applyNumberFormat="1" applyFont="1" applyBorder="1" applyAlignment="1">
      <alignment vertical="center" wrapText="1"/>
    </xf>
    <xf numFmtId="186" fontId="22" fillId="0" borderId="106" xfId="6" applyNumberFormat="1" applyFont="1" applyBorder="1" applyAlignment="1">
      <alignment vertical="center" wrapText="1"/>
    </xf>
    <xf numFmtId="186" fontId="22" fillId="0" borderId="66" xfId="6" applyNumberFormat="1" applyFont="1" applyBorder="1" applyAlignment="1">
      <alignment vertical="center" wrapText="1"/>
    </xf>
    <xf numFmtId="186" fontId="31" fillId="0" borderId="135" xfId="6" applyNumberFormat="1" applyFont="1" applyBorder="1" applyAlignment="1">
      <alignment horizontal="center" vertical="center" wrapText="1"/>
    </xf>
    <xf numFmtId="186" fontId="31" fillId="0" borderId="90" xfId="6" applyNumberFormat="1" applyFont="1" applyBorder="1" applyAlignment="1">
      <alignment horizontal="center" vertical="center" wrapText="1"/>
    </xf>
    <xf numFmtId="3" fontId="22" fillId="0" borderId="35" xfId="6" applyNumberFormat="1" applyFont="1" applyBorder="1" applyAlignment="1">
      <alignment vertical="center" wrapText="1"/>
    </xf>
    <xf numFmtId="3" fontId="22" fillId="0" borderId="67" xfId="6" applyNumberFormat="1" applyFont="1" applyBorder="1" applyAlignment="1">
      <alignment vertical="center" wrapText="1"/>
    </xf>
    <xf numFmtId="3" fontId="22" fillId="0" borderId="73" xfId="6" applyNumberFormat="1" applyFont="1" applyBorder="1" applyAlignment="1">
      <alignment vertical="center" wrapText="1"/>
    </xf>
    <xf numFmtId="49" fontId="31" fillId="0" borderId="25" xfId="6" applyNumberFormat="1" applyFont="1" applyBorder="1" applyAlignment="1">
      <alignment horizontal="center" vertical="center" wrapText="1"/>
    </xf>
    <xf numFmtId="49" fontId="31" fillId="0" borderId="27" xfId="6" applyNumberFormat="1" applyFont="1" applyBorder="1" applyAlignment="1">
      <alignment horizontal="center" vertical="center" wrapText="1"/>
    </xf>
    <xf numFmtId="49" fontId="31" fillId="0" borderId="133" xfId="6" applyNumberFormat="1" applyFont="1" applyBorder="1" applyAlignment="1">
      <alignment horizontal="center" vertical="center" wrapText="1"/>
    </xf>
    <xf numFmtId="3" fontId="31" fillId="0" borderId="28" xfId="6" applyNumberFormat="1" applyFont="1" applyBorder="1" applyAlignment="1">
      <alignment horizontal="center" vertical="center" wrapText="1"/>
    </xf>
    <xf numFmtId="186" fontId="31" fillId="0" borderId="29" xfId="6" applyNumberFormat="1" applyFont="1" applyBorder="1" applyAlignment="1">
      <alignment horizontal="center" vertical="center" wrapText="1"/>
    </xf>
    <xf numFmtId="187" fontId="22" fillId="0" borderId="23" xfId="6" applyNumberFormat="1" applyFont="1" applyBorder="1" applyAlignment="1">
      <alignment vertical="center" wrapText="1"/>
    </xf>
    <xf numFmtId="187" fontId="22" fillId="0" borderId="25" xfId="6" applyNumberFormat="1" applyFont="1" applyBorder="1" applyAlignment="1">
      <alignment vertical="center" wrapText="1"/>
    </xf>
    <xf numFmtId="187" fontId="22" fillId="0" borderId="27" xfId="6" applyNumberFormat="1" applyFont="1" applyBorder="1" applyAlignment="1">
      <alignment vertical="center" wrapText="1"/>
    </xf>
    <xf numFmtId="186" fontId="22" fillId="0" borderId="125" xfId="6" applyNumberFormat="1" applyFont="1" applyBorder="1" applyAlignment="1">
      <alignment horizontal="center" vertical="center"/>
    </xf>
    <xf numFmtId="199" fontId="31" fillId="0" borderId="25" xfId="6" applyNumberFormat="1" applyFont="1" applyBorder="1" applyAlignment="1">
      <alignment horizontal="center" vertical="center" wrapText="1"/>
    </xf>
    <xf numFmtId="199" fontId="31" fillId="0" borderId="27" xfId="6" applyNumberFormat="1" applyFont="1" applyBorder="1" applyAlignment="1">
      <alignment horizontal="center" vertical="center" wrapText="1"/>
    </xf>
    <xf numFmtId="199" fontId="31" fillId="0" borderId="30" xfId="6" applyNumberFormat="1" applyFont="1" applyBorder="1" applyAlignment="1">
      <alignment horizontal="center" vertical="center" wrapText="1"/>
    </xf>
    <xf numFmtId="49" fontId="31" fillId="0" borderId="29" xfId="6" applyNumberFormat="1" applyFont="1" applyBorder="1" applyAlignment="1">
      <alignment horizontal="center" vertical="center" wrapText="1"/>
    </xf>
    <xf numFmtId="187" fontId="22" fillId="0" borderId="35" xfId="6" applyNumberFormat="1" applyFont="1" applyBorder="1">
      <alignment vertical="center"/>
    </xf>
    <xf numFmtId="187" fontId="22" fillId="0" borderId="67" xfId="6" applyNumberFormat="1" applyFont="1" applyBorder="1">
      <alignment vertical="center"/>
    </xf>
    <xf numFmtId="187" fontId="22" fillId="0" borderId="73" xfId="6" applyNumberFormat="1" applyFont="1" applyBorder="1">
      <alignment vertical="center"/>
    </xf>
    <xf numFmtId="187" fontId="22" fillId="0" borderId="81" xfId="6" applyNumberFormat="1" applyFont="1" applyBorder="1" applyAlignment="1">
      <alignment horizontal="right" vertical="center" wrapText="1"/>
    </xf>
    <xf numFmtId="187" fontId="22" fillId="0" borderId="79" xfId="6" applyNumberFormat="1" applyFont="1" applyBorder="1" applyAlignment="1">
      <alignment horizontal="right" vertical="center" wrapText="1"/>
    </xf>
    <xf numFmtId="187" fontId="22" fillId="0" borderId="88" xfId="6" applyNumberFormat="1" applyFont="1" applyBorder="1" applyAlignment="1">
      <alignment horizontal="right" vertical="center" wrapText="1"/>
    </xf>
    <xf numFmtId="188" fontId="22" fillId="0" borderId="67" xfId="6" applyNumberFormat="1" applyFont="1" applyBorder="1" applyAlignment="1">
      <alignment horizontal="center" vertical="center"/>
    </xf>
    <xf numFmtId="187" fontId="22" fillId="0" borderId="80" xfId="6" applyNumberFormat="1" applyFont="1" applyBorder="1" applyAlignment="1">
      <alignment horizontal="center" vertical="center" wrapText="1"/>
    </xf>
    <xf numFmtId="187" fontId="22" fillId="0" borderId="83" xfId="6" applyNumberFormat="1" applyFont="1" applyBorder="1" applyAlignment="1">
      <alignment horizontal="center" vertical="center" wrapText="1"/>
    </xf>
    <xf numFmtId="187" fontId="22" fillId="0" borderId="82" xfId="6" applyNumberFormat="1" applyFont="1" applyBorder="1" applyAlignment="1">
      <alignment vertical="center" wrapText="1"/>
    </xf>
    <xf numFmtId="187" fontId="22" fillId="0" borderId="84" xfId="6" applyNumberFormat="1" applyFont="1" applyBorder="1" applyAlignment="1">
      <alignment vertical="center" wrapText="1"/>
    </xf>
    <xf numFmtId="187" fontId="22" fillId="0" borderId="81" xfId="6" applyNumberFormat="1" applyFont="1" applyBorder="1" applyAlignment="1">
      <alignment vertical="center" wrapText="1"/>
    </xf>
    <xf numFmtId="187" fontId="22" fillId="0" borderId="79" xfId="6" applyNumberFormat="1" applyFont="1" applyBorder="1" applyAlignment="1">
      <alignment vertical="center" wrapText="1"/>
    </xf>
    <xf numFmtId="186" fontId="31" fillId="0" borderId="139" xfId="6" applyNumberFormat="1" applyFont="1" applyBorder="1" applyAlignment="1">
      <alignment horizontal="center" vertical="center" wrapText="1"/>
    </xf>
    <xf numFmtId="49" fontId="31" fillId="0" borderId="120" xfId="6" applyNumberFormat="1" applyFont="1" applyBorder="1" applyAlignment="1">
      <alignment horizontal="center" vertical="center" wrapText="1"/>
    </xf>
    <xf numFmtId="49" fontId="31" fillId="0" borderId="139" xfId="6" applyNumberFormat="1" applyFont="1" applyBorder="1" applyAlignment="1">
      <alignment horizontal="center" vertical="center" wrapText="1"/>
    </xf>
    <xf numFmtId="199" fontId="31" fillId="0" borderId="121" xfId="6" applyNumberFormat="1" applyFont="1" applyBorder="1" applyAlignment="1">
      <alignment horizontal="center" vertical="center" wrapText="1"/>
    </xf>
    <xf numFmtId="199" fontId="31" fillId="0" borderId="140" xfId="6" applyNumberFormat="1" applyFont="1" applyBorder="1" applyAlignment="1">
      <alignment horizontal="center" vertical="center" wrapText="1"/>
    </xf>
    <xf numFmtId="187" fontId="22" fillId="0" borderId="80" xfId="6" applyNumberFormat="1" applyFont="1" applyBorder="1" applyAlignment="1">
      <alignment horizontal="right" vertical="center" wrapText="1"/>
    </xf>
    <xf numFmtId="187" fontId="22" fillId="0" borderId="83" xfId="6" applyNumberFormat="1" applyFont="1" applyBorder="1" applyAlignment="1">
      <alignment horizontal="right" vertical="center" wrapText="1"/>
    </xf>
    <xf numFmtId="187" fontId="22" fillId="0" borderId="86" xfId="6" applyNumberFormat="1" applyFont="1" applyBorder="1" applyAlignment="1">
      <alignment horizontal="right" vertical="center" wrapText="1"/>
    </xf>
    <xf numFmtId="186" fontId="22" fillId="0" borderId="26" xfId="6" applyNumberFormat="1" applyFont="1" applyBorder="1" applyAlignment="1">
      <alignment horizontal="center" vertical="center"/>
    </xf>
    <xf numFmtId="186" fontId="22" fillId="0" borderId="129" xfId="6" applyNumberFormat="1" applyFont="1" applyBorder="1" applyAlignment="1">
      <alignment horizontal="center" vertical="center"/>
    </xf>
    <xf numFmtId="186" fontId="22" fillId="0" borderId="0" xfId="6" applyNumberFormat="1" applyFont="1" applyAlignment="1">
      <alignment horizontal="center" vertical="center"/>
    </xf>
    <xf numFmtId="0" fontId="22" fillId="0" borderId="126" xfId="6" applyFont="1" applyBorder="1" applyAlignment="1">
      <alignment horizontal="center" vertical="center"/>
    </xf>
    <xf numFmtId="0" fontId="22" fillId="0" borderId="128" xfId="6" applyFont="1" applyBorder="1" applyAlignment="1">
      <alignment horizontal="center" vertical="center"/>
    </xf>
    <xf numFmtId="0" fontId="22" fillId="0" borderId="141" xfId="6" applyFont="1" applyBorder="1" applyAlignment="1">
      <alignment horizontal="center" vertical="center"/>
    </xf>
    <xf numFmtId="3" fontId="22" fillId="0" borderId="85" xfId="6" applyNumberFormat="1" applyFont="1" applyBorder="1" applyAlignment="1">
      <alignment horizontal="distributed" vertical="center"/>
    </xf>
    <xf numFmtId="3" fontId="22" fillId="0" borderId="73" xfId="6" applyNumberFormat="1" applyFont="1" applyBorder="1" applyAlignment="1">
      <alignment horizontal="distributed" vertical="center"/>
    </xf>
    <xf numFmtId="187" fontId="22" fillId="0" borderId="61" xfId="6" applyNumberFormat="1" applyFont="1" applyBorder="1">
      <alignment vertical="center"/>
    </xf>
    <xf numFmtId="187" fontId="22" fillId="0" borderId="26" xfId="6" applyNumberFormat="1" applyFont="1" applyBorder="1">
      <alignment vertical="center"/>
    </xf>
    <xf numFmtId="187" fontId="22" fillId="0" borderId="28" xfId="6" applyNumberFormat="1" applyFont="1" applyBorder="1">
      <alignment vertical="center"/>
    </xf>
    <xf numFmtId="186" fontId="22" fillId="0" borderId="62" xfId="6" applyNumberFormat="1" applyFont="1" applyBorder="1">
      <alignment vertical="center"/>
    </xf>
    <xf numFmtId="186" fontId="22" fillId="0" borderId="27" xfId="6" applyNumberFormat="1" applyFont="1" applyBorder="1">
      <alignment vertical="center"/>
    </xf>
    <xf numFmtId="186" fontId="22" fillId="0" borderId="30" xfId="6" applyNumberFormat="1" applyFont="1" applyBorder="1">
      <alignment vertical="center"/>
    </xf>
    <xf numFmtId="186" fontId="31" fillId="0" borderId="136" xfId="6" applyNumberFormat="1" applyFont="1" applyBorder="1" applyAlignment="1">
      <alignment horizontal="center" vertical="center" wrapText="1"/>
    </xf>
    <xf numFmtId="199" fontId="31" fillId="0" borderId="136" xfId="6" applyNumberFormat="1" applyFont="1" applyBorder="1" applyAlignment="1">
      <alignment horizontal="center" vertical="center" wrapText="1"/>
    </xf>
    <xf numFmtId="199" fontId="31" fillId="0" borderId="0" xfId="6" applyNumberFormat="1" applyFont="1" applyAlignment="1">
      <alignment horizontal="center" vertical="center" wrapText="1"/>
    </xf>
    <xf numFmtId="199" fontId="31" fillId="0" borderId="29" xfId="6" applyNumberFormat="1" applyFont="1" applyBorder="1" applyAlignment="1">
      <alignment horizontal="center" vertical="center" wrapText="1"/>
    </xf>
    <xf numFmtId="199" fontId="31" fillId="0" borderId="137" xfId="6" applyNumberFormat="1" applyFont="1" applyBorder="1" applyAlignment="1">
      <alignment horizontal="center" vertical="center" wrapText="1"/>
    </xf>
    <xf numFmtId="49" fontId="31" fillId="0" borderId="136" xfId="6" applyNumberFormat="1" applyFont="1" applyBorder="1" applyAlignment="1">
      <alignment horizontal="center" vertical="center" wrapText="1"/>
    </xf>
    <xf numFmtId="187" fontId="22" fillId="0" borderId="35" xfId="6" applyNumberFormat="1" applyFont="1" applyBorder="1" applyAlignment="1"/>
    <xf numFmtId="187" fontId="22" fillId="0" borderId="67" xfId="6" applyNumberFormat="1" applyFont="1" applyBorder="1" applyAlignment="1"/>
    <xf numFmtId="191" fontId="22" fillId="0" borderId="67" xfId="6" applyNumberFormat="1" applyFont="1" applyBorder="1" applyAlignment="1">
      <alignment horizontal="right" vertical="top"/>
    </xf>
    <xf numFmtId="191" fontId="22" fillId="0" borderId="73" xfId="6" applyNumberFormat="1" applyFont="1" applyBorder="1" applyAlignment="1">
      <alignment horizontal="right" vertical="top"/>
    </xf>
    <xf numFmtId="191" fontId="22" fillId="0" borderId="83" xfId="6" applyNumberFormat="1" applyFont="1" applyBorder="1" applyAlignment="1">
      <alignment horizontal="right" vertical="top"/>
    </xf>
    <xf numFmtId="191" fontId="22" fillId="0" borderId="86" xfId="6" applyNumberFormat="1" applyFont="1" applyBorder="1" applyAlignment="1">
      <alignment horizontal="right" vertical="top"/>
    </xf>
    <xf numFmtId="191" fontId="22" fillId="0" borderId="84" xfId="6" applyNumberFormat="1" applyFont="1" applyBorder="1" applyAlignment="1">
      <alignment horizontal="right" vertical="top"/>
    </xf>
    <xf numFmtId="191" fontId="22" fillId="0" borderId="87" xfId="6" applyNumberFormat="1" applyFont="1" applyBorder="1" applyAlignment="1">
      <alignment horizontal="right" vertical="top"/>
    </xf>
    <xf numFmtId="187" fontId="22" fillId="0" borderId="80" xfId="6" applyNumberFormat="1" applyFont="1" applyBorder="1" applyAlignment="1">
      <alignment horizontal="left" wrapText="1"/>
    </xf>
    <xf numFmtId="187" fontId="22" fillId="0" borderId="83" xfId="6" applyNumberFormat="1" applyFont="1" applyBorder="1" applyAlignment="1">
      <alignment horizontal="left" wrapText="1"/>
    </xf>
    <xf numFmtId="187" fontId="22" fillId="0" borderId="82" xfId="6" applyNumberFormat="1" applyFont="1" applyBorder="1" applyAlignment="1">
      <alignment wrapText="1"/>
    </xf>
    <xf numFmtId="187" fontId="22" fillId="0" borderId="84" xfId="6" applyNumberFormat="1" applyFont="1" applyBorder="1" applyAlignment="1">
      <alignment wrapText="1"/>
    </xf>
    <xf numFmtId="187" fontId="22" fillId="0" borderId="81" xfId="6" applyNumberFormat="1" applyFont="1" applyBorder="1" applyAlignment="1">
      <alignment wrapText="1"/>
    </xf>
    <xf numFmtId="187" fontId="22" fillId="0" borderId="79" xfId="6" applyNumberFormat="1" applyFont="1" applyBorder="1" applyAlignment="1">
      <alignment wrapText="1"/>
    </xf>
    <xf numFmtId="191" fontId="22" fillId="0" borderId="79" xfId="6" applyNumberFormat="1" applyFont="1" applyBorder="1" applyAlignment="1">
      <alignment horizontal="right" vertical="top"/>
    </xf>
    <xf numFmtId="191" fontId="22" fillId="0" borderId="88" xfId="6" applyNumberFormat="1" applyFont="1" applyBorder="1" applyAlignment="1">
      <alignment horizontal="right" vertical="top"/>
    </xf>
    <xf numFmtId="0" fontId="22" fillId="0" borderId="119" xfId="6" applyFont="1" applyBorder="1" applyAlignment="1">
      <alignment horizontal="center" vertical="center"/>
    </xf>
    <xf numFmtId="0" fontId="22" fillId="0" borderId="26" xfId="6" applyFont="1" applyBorder="1" applyAlignment="1">
      <alignment horizontal="center" vertical="center"/>
    </xf>
    <xf numFmtId="0" fontId="22" fillId="0" borderId="138" xfId="6" applyFont="1" applyBorder="1" applyAlignment="1">
      <alignment horizontal="center" vertical="center"/>
    </xf>
    <xf numFmtId="186" fontId="31" fillId="0" borderId="120" xfId="6" applyNumberFormat="1" applyFont="1" applyBorder="1" applyAlignment="1">
      <alignment horizontal="left" vertical="center" wrapText="1"/>
    </xf>
    <xf numFmtId="186" fontId="31" fillId="0" borderId="0" xfId="6" applyNumberFormat="1" applyFont="1" applyAlignment="1">
      <alignment horizontal="left" vertical="center" wrapText="1"/>
    </xf>
    <xf numFmtId="186" fontId="31" fillId="0" borderId="139" xfId="6" applyNumberFormat="1" applyFont="1" applyBorder="1" applyAlignment="1">
      <alignment horizontal="left" vertical="center" wrapText="1"/>
    </xf>
    <xf numFmtId="190" fontId="22" fillId="0" borderId="61" xfId="6" applyNumberFormat="1" applyFont="1" applyBorder="1" applyAlignment="1">
      <alignment vertical="center" wrapText="1"/>
    </xf>
    <xf numFmtId="190" fontId="22" fillId="0" borderId="26" xfId="6" applyNumberFormat="1" applyFont="1" applyBorder="1" applyAlignment="1">
      <alignment vertical="center" wrapText="1"/>
    </xf>
    <xf numFmtId="190" fontId="22" fillId="0" borderId="28" xfId="6" applyNumberFormat="1" applyFont="1" applyBorder="1" applyAlignment="1">
      <alignment vertical="center" wrapText="1"/>
    </xf>
    <xf numFmtId="187" fontId="22" fillId="0" borderId="86" xfId="6" applyNumberFormat="1" applyFont="1" applyBorder="1" applyAlignment="1">
      <alignment horizontal="center" vertical="center" wrapText="1"/>
    </xf>
    <xf numFmtId="187" fontId="22" fillId="0" borderId="87" xfId="6" applyNumberFormat="1" applyFont="1" applyBorder="1" applyAlignment="1">
      <alignment vertical="center" wrapText="1"/>
    </xf>
    <xf numFmtId="187" fontId="22" fillId="0" borderId="88" xfId="6" applyNumberFormat="1" applyFont="1" applyBorder="1" applyAlignment="1">
      <alignment vertical="center" wrapText="1"/>
    </xf>
    <xf numFmtId="49" fontId="31" fillId="0" borderId="137" xfId="6" applyNumberFormat="1" applyFont="1" applyBorder="1" applyAlignment="1">
      <alignment horizontal="center" vertical="center" wrapText="1"/>
    </xf>
    <xf numFmtId="49" fontId="31" fillId="0" borderId="30" xfId="6" applyNumberFormat="1" applyFont="1" applyBorder="1" applyAlignment="1">
      <alignment horizontal="center" vertical="center" wrapText="1"/>
    </xf>
    <xf numFmtId="3" fontId="22" fillId="0" borderId="61" xfId="6" applyNumberFormat="1" applyFont="1" applyBorder="1" applyAlignment="1">
      <alignment vertical="center" wrapText="1"/>
    </xf>
    <xf numFmtId="3" fontId="22" fillId="0" borderId="26" xfId="6" applyNumberFormat="1" applyFont="1" applyBorder="1" applyAlignment="1">
      <alignment vertical="center" wrapText="1"/>
    </xf>
    <xf numFmtId="3" fontId="22" fillId="0" borderId="28" xfId="6" applyNumberFormat="1" applyFont="1" applyBorder="1" applyAlignment="1">
      <alignment vertical="center" wrapText="1"/>
    </xf>
    <xf numFmtId="186" fontId="22" fillId="0" borderId="62" xfId="6" applyNumberFormat="1" applyFont="1" applyBorder="1" applyAlignment="1">
      <alignment vertical="center" wrapText="1"/>
    </xf>
    <xf numFmtId="186" fontId="22" fillId="0" borderId="27" xfId="6" applyNumberFormat="1" applyFont="1" applyBorder="1" applyAlignment="1">
      <alignment vertical="center" wrapText="1"/>
    </xf>
    <xf numFmtId="186" fontId="22" fillId="0" borderId="30" xfId="6" applyNumberFormat="1" applyFont="1" applyBorder="1" applyAlignment="1">
      <alignment vertical="center" wrapText="1"/>
    </xf>
    <xf numFmtId="187" fontId="26" fillId="0" borderId="35" xfId="6" applyNumberFormat="1" applyFont="1" applyBorder="1" applyAlignment="1">
      <alignment horizontal="left" vertical="center" wrapText="1"/>
    </xf>
    <xf numFmtId="187" fontId="26" fillId="0" borderId="67" xfId="6" applyNumberFormat="1" applyFont="1" applyBorder="1" applyAlignment="1">
      <alignment horizontal="left" vertical="center" wrapText="1"/>
    </xf>
    <xf numFmtId="0" fontId="3" fillId="0" borderId="23" xfId="7" applyFont="1" applyBorder="1" applyAlignment="1">
      <alignment vertical="center" wrapText="1"/>
    </xf>
    <xf numFmtId="0" fontId="24" fillId="0" borderId="26" xfId="7" applyBorder="1" applyAlignment="1">
      <alignment vertical="center" wrapText="1"/>
    </xf>
    <xf numFmtId="0" fontId="24" fillId="0" borderId="28" xfId="7" applyBorder="1" applyAlignment="1">
      <alignment vertical="center" wrapText="1"/>
    </xf>
    <xf numFmtId="0" fontId="3" fillId="0" borderId="25" xfId="7" applyFont="1" applyBorder="1" applyAlignment="1">
      <alignment vertical="center" wrapText="1"/>
    </xf>
    <xf numFmtId="0" fontId="3" fillId="0" borderId="27" xfId="7" applyFont="1" applyBorder="1" applyAlignment="1">
      <alignment vertical="center" wrapText="1"/>
    </xf>
    <xf numFmtId="0" fontId="3" fillId="0" borderId="30" xfId="7" applyFont="1" applyBorder="1" applyAlignment="1">
      <alignment vertical="center" wrapText="1"/>
    </xf>
    <xf numFmtId="0" fontId="24" fillId="0" borderId="24" xfId="7" applyBorder="1" applyAlignment="1">
      <alignment wrapText="1"/>
    </xf>
    <xf numFmtId="0" fontId="24" fillId="0" borderId="25" xfId="7" applyBorder="1" applyAlignment="1">
      <alignment wrapText="1"/>
    </xf>
    <xf numFmtId="0" fontId="11" fillId="0" borderId="35" xfId="7" applyFont="1" applyBorder="1" applyAlignment="1">
      <alignment vertical="center" wrapText="1"/>
    </xf>
    <xf numFmtId="0" fontId="24" fillId="0" borderId="67" xfId="7" applyBorder="1" applyAlignment="1">
      <alignment vertical="center" wrapText="1"/>
    </xf>
    <xf numFmtId="0" fontId="24" fillId="0" borderId="73" xfId="7" applyBorder="1" applyAlignment="1">
      <alignment vertical="center" wrapText="1"/>
    </xf>
    <xf numFmtId="0" fontId="3" fillId="0" borderId="26" xfId="7" applyFont="1" applyBorder="1" applyAlignment="1">
      <alignment horizontal="left" vertical="center" wrapText="1"/>
    </xf>
    <xf numFmtId="0" fontId="3" fillId="0" borderId="0" xfId="7" applyFont="1" applyAlignment="1">
      <alignment horizontal="left" vertical="center" wrapText="1"/>
    </xf>
    <xf numFmtId="3" fontId="3" fillId="0" borderId="0" xfId="7" applyNumberFormat="1" applyFont="1" applyAlignment="1">
      <alignment horizontal="right" vertical="center" wrapText="1"/>
    </xf>
    <xf numFmtId="0" fontId="3" fillId="0" borderId="27" xfId="7" applyFont="1" applyBorder="1" applyAlignment="1">
      <alignment horizontal="left" vertical="center" wrapText="1"/>
    </xf>
    <xf numFmtId="0" fontId="3" fillId="0" borderId="28" xfId="7" applyFont="1" applyBorder="1" applyAlignment="1">
      <alignment horizontal="left" vertical="center" wrapText="1"/>
    </xf>
    <xf numFmtId="0" fontId="3" fillId="0" borderId="29" xfId="7" applyFont="1" applyBorder="1" applyAlignment="1">
      <alignment horizontal="left" vertical="center" wrapText="1"/>
    </xf>
    <xf numFmtId="3" fontId="3" fillId="0" borderId="29" xfId="7" applyNumberFormat="1" applyFont="1" applyBorder="1" applyAlignment="1">
      <alignment horizontal="right" vertical="center" wrapText="1"/>
    </xf>
    <xf numFmtId="0" fontId="3" fillId="0" borderId="30" xfId="7" applyFont="1" applyBorder="1" applyAlignment="1">
      <alignment horizontal="left" vertical="center" wrapText="1"/>
    </xf>
    <xf numFmtId="0" fontId="3" fillId="0" borderId="26" xfId="7" applyFont="1" applyBorder="1" applyAlignment="1">
      <alignment vertical="center" wrapText="1"/>
    </xf>
    <xf numFmtId="0" fontId="3" fillId="0" borderId="28" xfId="7" applyFont="1" applyBorder="1" applyAlignment="1">
      <alignment vertical="center" wrapText="1"/>
    </xf>
    <xf numFmtId="0" fontId="3" fillId="0" borderId="24" xfId="7" applyFont="1" applyBorder="1" applyAlignment="1">
      <alignment vertical="center" wrapText="1"/>
    </xf>
    <xf numFmtId="0" fontId="3" fillId="0" borderId="0" xfId="7" applyFont="1" applyAlignment="1">
      <alignment vertical="center" wrapText="1"/>
    </xf>
    <xf numFmtId="0" fontId="3" fillId="0" borderId="29" xfId="7" applyFont="1" applyBorder="1" applyAlignment="1">
      <alignment vertical="center" wrapText="1"/>
    </xf>
    <xf numFmtId="0" fontId="3" fillId="0" borderId="15" xfId="7" applyFont="1" applyBorder="1" applyAlignment="1">
      <alignment horizontal="distributed" vertical="center" wrapText="1"/>
    </xf>
    <xf numFmtId="0" fontId="3" fillId="0" borderId="13" xfId="7" applyFont="1" applyBorder="1" applyAlignment="1">
      <alignment horizontal="distributed" vertical="center" wrapText="1"/>
    </xf>
    <xf numFmtId="0" fontId="3" fillId="0" borderId="14" xfId="7" applyFont="1" applyBorder="1" applyAlignment="1">
      <alignment horizontal="distributed" vertical="center" wrapText="1"/>
    </xf>
    <xf numFmtId="3" fontId="3" fillId="0" borderId="15" xfId="7" applyNumberFormat="1" applyFont="1" applyBorder="1" applyAlignment="1">
      <alignment horizontal="right" vertical="center" wrapText="1"/>
    </xf>
    <xf numFmtId="3" fontId="3" fillId="0" borderId="13" xfId="7" applyNumberFormat="1" applyFont="1" applyBorder="1" applyAlignment="1">
      <alignment horizontal="right" vertical="center" wrapText="1"/>
    </xf>
    <xf numFmtId="3" fontId="3" fillId="0" borderId="14" xfId="7" applyNumberFormat="1" applyFont="1" applyBorder="1" applyAlignment="1">
      <alignment horizontal="right" vertical="center" wrapText="1"/>
    </xf>
    <xf numFmtId="0" fontId="19" fillId="0" borderId="14" xfId="8" applyFont="1" applyBorder="1" applyAlignment="1">
      <alignment vertical="center" wrapText="1"/>
    </xf>
    <xf numFmtId="187" fontId="3" fillId="0" borderId="15" xfId="7" applyNumberFormat="1" applyFont="1" applyBorder="1" applyAlignment="1">
      <alignment horizontal="distributed" vertical="center"/>
    </xf>
    <xf numFmtId="187" fontId="3" fillId="0" borderId="13" xfId="7" applyNumberFormat="1" applyFont="1" applyBorder="1" applyAlignment="1">
      <alignment horizontal="distributed" vertical="center"/>
    </xf>
    <xf numFmtId="187" fontId="3" fillId="0" borderId="14" xfId="7" applyNumberFormat="1" applyFont="1" applyBorder="1" applyAlignment="1">
      <alignment horizontal="distributed" vertical="center"/>
    </xf>
    <xf numFmtId="187" fontId="3" fillId="0" borderId="15" xfId="7" applyNumberFormat="1" applyFont="1" applyBorder="1" applyAlignment="1">
      <alignment horizontal="right" vertical="center"/>
    </xf>
    <xf numFmtId="187" fontId="3" fillId="0" borderId="13" xfId="7" applyNumberFormat="1" applyFont="1" applyBorder="1" applyAlignment="1">
      <alignment horizontal="right" vertical="center"/>
    </xf>
    <xf numFmtId="187" fontId="3" fillId="0" borderId="14" xfId="7" applyNumberFormat="1" applyFont="1" applyBorder="1" applyAlignment="1">
      <alignment horizontal="right" vertical="center"/>
    </xf>
    <xf numFmtId="0" fontId="32" fillId="0" borderId="25" xfId="8" applyFont="1" applyBorder="1" applyAlignment="1">
      <alignment vertical="center" wrapText="1"/>
    </xf>
    <xf numFmtId="0" fontId="3" fillId="0" borderId="27" xfId="8" applyFont="1" applyBorder="1" applyAlignment="1">
      <alignment vertical="center" wrapText="1"/>
    </xf>
    <xf numFmtId="0" fontId="3" fillId="0" borderId="30" xfId="8" applyFont="1" applyBorder="1" applyAlignment="1">
      <alignment vertical="center" wrapText="1"/>
    </xf>
    <xf numFmtId="0" fontId="3" fillId="0" borderId="35" xfId="7" applyFont="1" applyBorder="1" applyAlignment="1">
      <alignment horizontal="center" vertical="center"/>
    </xf>
    <xf numFmtId="0" fontId="3" fillId="0" borderId="67" xfId="7" applyFont="1" applyBorder="1" applyAlignment="1">
      <alignment horizontal="center" vertical="center"/>
    </xf>
    <xf numFmtId="0" fontId="3" fillId="0" borderId="73" xfId="7" applyFont="1" applyBorder="1" applyAlignment="1">
      <alignment horizontal="center" vertical="center"/>
    </xf>
    <xf numFmtId="0" fontId="3" fillId="0" borderId="24" xfId="8" applyFont="1" applyBorder="1" applyAlignment="1">
      <alignment horizontal="center" wrapText="1"/>
    </xf>
    <xf numFmtId="0" fontId="3" fillId="0" borderId="24" xfId="8" applyFont="1" applyBorder="1" applyAlignment="1">
      <alignment horizontal="center"/>
    </xf>
    <xf numFmtId="0" fontId="3" fillId="0" borderId="25" xfId="8" applyFont="1" applyBorder="1" applyAlignment="1">
      <alignment horizontal="center"/>
    </xf>
    <xf numFmtId="203" fontId="3" fillId="0" borderId="0" xfId="8" applyNumberFormat="1" applyFont="1" applyAlignment="1">
      <alignment horizontal="center" vertical="center"/>
    </xf>
    <xf numFmtId="187" fontId="3" fillId="0" borderId="0" xfId="8" applyNumberFormat="1" applyFont="1" applyAlignment="1">
      <alignment horizontal="center" vertical="center"/>
    </xf>
    <xf numFmtId="197" fontId="33" fillId="0" borderId="0" xfId="7" applyNumberFormat="1" applyFont="1" applyAlignment="1">
      <alignment horizontal="center" vertical="center"/>
    </xf>
    <xf numFmtId="0" fontId="3" fillId="0" borderId="29" xfId="7" applyFont="1" applyBorder="1" applyAlignment="1">
      <alignment horizontal="right" vertical="center"/>
    </xf>
    <xf numFmtId="0" fontId="3" fillId="0" borderId="30" xfId="7" applyFont="1" applyBorder="1" applyAlignment="1">
      <alignment horizontal="right" vertical="center"/>
    </xf>
    <xf numFmtId="3" fontId="3" fillId="0" borderId="34" xfId="7" applyNumberFormat="1" applyFont="1" applyBorder="1" applyAlignment="1">
      <alignment horizontal="center" vertical="center" wrapText="1"/>
    </xf>
    <xf numFmtId="3" fontId="3" fillId="0" borderId="15" xfId="7" applyNumberFormat="1" applyFont="1" applyBorder="1" applyAlignment="1">
      <alignment horizontal="center" vertical="center" wrapText="1"/>
    </xf>
    <xf numFmtId="192" fontId="3" fillId="0" borderId="34" xfId="7" applyNumberFormat="1" applyFont="1" applyBorder="1" applyAlignment="1">
      <alignment horizontal="center" vertical="center" wrapText="1"/>
    </xf>
    <xf numFmtId="192" fontId="3" fillId="0" borderId="15" xfId="7" applyNumberFormat="1" applyFont="1" applyBorder="1" applyAlignment="1">
      <alignment horizontal="center" vertical="center" wrapText="1"/>
    </xf>
    <xf numFmtId="193" fontId="3" fillId="0" borderId="34" xfId="7" applyNumberFormat="1" applyFont="1" applyBorder="1" applyAlignment="1">
      <alignment horizontal="center" vertical="center" wrapText="1"/>
    </xf>
    <xf numFmtId="193" fontId="3" fillId="0" borderId="15" xfId="7" applyNumberFormat="1" applyFont="1" applyBorder="1" applyAlignment="1">
      <alignment horizontal="center" vertical="center" wrapText="1"/>
    </xf>
    <xf numFmtId="0" fontId="3" fillId="0" borderId="0" xfId="7" applyFont="1" applyAlignment="1">
      <alignment horizontal="left" vertical="center"/>
    </xf>
    <xf numFmtId="187" fontId="3" fillId="0" borderId="0" xfId="7" applyNumberFormat="1" applyFont="1" applyAlignment="1">
      <alignment horizontal="left" vertical="center" wrapText="1"/>
    </xf>
    <xf numFmtId="0" fontId="3" fillId="0" borderId="23" xfId="8" applyFont="1" applyBorder="1" applyAlignment="1">
      <alignment horizontal="center" wrapText="1"/>
    </xf>
    <xf numFmtId="187" fontId="3" fillId="0" borderId="28" xfId="8" applyNumberFormat="1" applyFont="1" applyBorder="1" applyAlignment="1">
      <alignment horizontal="center" vertical="center"/>
    </xf>
    <xf numFmtId="187" fontId="3" fillId="0" borderId="29" xfId="8" applyNumberFormat="1" applyFont="1" applyBorder="1" applyAlignment="1">
      <alignment horizontal="center" vertical="center"/>
    </xf>
    <xf numFmtId="0" fontId="19" fillId="0" borderId="25" xfId="7" applyFont="1" applyBorder="1" applyAlignment="1">
      <alignment vertical="center" wrapText="1"/>
    </xf>
    <xf numFmtId="0" fontId="27" fillId="0" borderId="27" xfId="7" applyFont="1" applyBorder="1" applyAlignment="1">
      <alignment vertical="center" wrapText="1"/>
    </xf>
    <xf numFmtId="0" fontId="27" fillId="0" borderId="30" xfId="7" applyFont="1" applyBorder="1" applyAlignment="1">
      <alignment vertical="center" wrapText="1"/>
    </xf>
    <xf numFmtId="0" fontId="33" fillId="0" borderId="0" xfId="7" applyFont="1" applyAlignment="1">
      <alignment horizontal="center" vertical="center"/>
    </xf>
    <xf numFmtId="49" fontId="33" fillId="0" borderId="0" xfId="6" applyNumberFormat="1" applyFont="1" applyAlignment="1">
      <alignment horizontal="center" vertical="center"/>
    </xf>
    <xf numFmtId="181" fontId="12" fillId="5" borderId="36" xfId="1" applyNumberFormat="1" applyFont="1" applyFill="1" applyBorder="1" applyAlignment="1" applyProtection="1">
      <alignment horizontal="center" vertical="center"/>
      <protection locked="0"/>
    </xf>
    <xf numFmtId="181" fontId="12" fillId="5" borderId="37" xfId="1" applyNumberFormat="1" applyFont="1" applyFill="1" applyBorder="1" applyAlignment="1" applyProtection="1">
      <alignment horizontal="center" vertical="center"/>
      <protection locked="0"/>
    </xf>
    <xf numFmtId="181" fontId="12" fillId="5" borderId="38" xfId="1" applyNumberFormat="1" applyFont="1" applyFill="1" applyBorder="1" applyAlignment="1" applyProtection="1">
      <alignment horizontal="center" vertical="center"/>
      <protection locked="0"/>
    </xf>
  </cellXfs>
  <cellStyles count="9">
    <cellStyle name="パーセント 2 2" xfId="3" xr:uid="{00000000-0005-0000-0000-000000000000}"/>
    <cellStyle name="パーセント 3" xfId="4" xr:uid="{00000000-0005-0000-0000-000001000000}"/>
    <cellStyle name="桁区切り 3" xfId="5" xr:uid="{00000000-0005-0000-0000-000002000000}"/>
    <cellStyle name="標準" xfId="0" builtinId="0"/>
    <cellStyle name="標準 2" xfId="7" xr:uid="{00000000-0005-0000-0000-000004000000}"/>
    <cellStyle name="標準 2 3" xfId="8" xr:uid="{00000000-0005-0000-0000-000005000000}"/>
    <cellStyle name="標準 4 2" xfId="6" xr:uid="{00000000-0005-0000-0000-000006000000}"/>
    <cellStyle name="標準 7" xfId="2" xr:uid="{00000000-0005-0000-0000-000007000000}"/>
    <cellStyle name="標準 8" xfId="1" xr:uid="{00000000-0005-0000-0000-000008000000}"/>
  </cellStyles>
  <dxfs count="6">
    <dxf>
      <font>
        <color rgb="FFFF0000"/>
      </font>
      <fill>
        <patternFill>
          <bgColor rgb="FFFFFF99"/>
        </patternFill>
      </fill>
    </dxf>
    <dxf>
      <font>
        <color rgb="FF0070C0"/>
      </font>
      <fill>
        <patternFill>
          <bgColor rgb="FFFFFF99"/>
        </patternFill>
      </fill>
    </dxf>
    <dxf>
      <fill>
        <patternFill>
          <bgColor theme="4"/>
        </patternFill>
      </fill>
    </dxf>
    <dxf>
      <fill>
        <patternFill>
          <bgColor theme="4"/>
        </patternFill>
      </fill>
    </dxf>
    <dxf>
      <fill>
        <patternFill>
          <bgColor theme="4"/>
        </patternFill>
      </fill>
    </dxf>
    <dxf>
      <fill>
        <patternFill>
          <bgColor theme="4"/>
        </patternFill>
      </fill>
    </dxf>
  </dxfs>
  <tableStyles count="0" defaultTableStyle="TableStyleMedium2" defaultPivotStyle="PivotStyleLight16"/>
  <colors>
    <mruColors>
      <color rgb="FF808080"/>
      <color rgb="FFCCFFFF"/>
      <color rgb="FF66FF66"/>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0</xdr:col>
      <xdr:colOff>1</xdr:colOff>
      <xdr:row>1</xdr:row>
      <xdr:rowOff>368300</xdr:rowOff>
    </xdr:from>
    <xdr:to>
      <xdr:col>10</xdr:col>
      <xdr:colOff>9526</xdr:colOff>
      <xdr:row>5</xdr:row>
      <xdr:rowOff>835025</xdr:rowOff>
    </xdr:to>
    <xdr:sp macro="" textlink="">
      <xdr:nvSpPr>
        <xdr:cNvPr id="2" name="四角形: 角を丸くする 1">
          <a:extLst>
            <a:ext uri="{FF2B5EF4-FFF2-40B4-BE49-F238E27FC236}">
              <a16:creationId xmlns:a16="http://schemas.microsoft.com/office/drawing/2014/main" id="{2AD5A4BC-84B1-4C8F-9BFD-5E129F309F48}"/>
            </a:ext>
          </a:extLst>
        </xdr:cNvPr>
        <xdr:cNvSpPr/>
      </xdr:nvSpPr>
      <xdr:spPr>
        <a:xfrm>
          <a:off x="1" y="558800"/>
          <a:ext cx="3943350" cy="2686050"/>
        </a:xfrm>
        <a:prstGeom prst="roundRect">
          <a:avLst>
            <a:gd name="adj" fmla="val 4092"/>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Tips.</a:t>
          </a:r>
        </a:p>
        <a:p>
          <a:pPr algn="l"/>
          <a:endParaRPr kumimoji="1" lang="en-US" altLang="ja-JP" sz="1100">
            <a:solidFill>
              <a:sysClr val="windowText" lastClr="000000"/>
            </a:solidFill>
          </a:endParaRPr>
        </a:p>
        <a:p>
          <a:pPr algn="l"/>
          <a:r>
            <a:rPr kumimoji="1" lang="ja-JP" altLang="en-US" sz="1100">
              <a:solidFill>
                <a:sysClr val="windowText" lastClr="000000"/>
              </a:solidFill>
            </a:rPr>
            <a:t>単価表の参照先が変更になった場合は</a:t>
          </a:r>
          <a:endParaRPr kumimoji="1" lang="en-US" altLang="ja-JP" sz="1100">
            <a:solidFill>
              <a:sysClr val="windowText" lastClr="000000"/>
            </a:solidFill>
          </a:endParaRPr>
        </a:p>
        <a:p>
          <a:pPr algn="l"/>
          <a:r>
            <a:rPr kumimoji="1" lang="ja-JP" altLang="en-US" sz="1100">
              <a:solidFill>
                <a:srgbClr val="FF0000"/>
              </a:solidFill>
            </a:rPr>
            <a:t>→単価表参照列</a:t>
          </a:r>
          <a:r>
            <a:rPr kumimoji="1" lang="en-US" altLang="ja-JP" sz="1100">
              <a:solidFill>
                <a:srgbClr val="FF0000"/>
              </a:solidFill>
            </a:rPr>
            <a:t>(</a:t>
          </a:r>
          <a:r>
            <a:rPr kumimoji="1" lang="ja-JP" altLang="en-US" sz="1100">
              <a:solidFill>
                <a:srgbClr val="FF0000"/>
              </a:solidFill>
            </a:rPr>
            <a:t>要メンテ</a:t>
          </a:r>
          <a:r>
            <a:rPr kumimoji="1" lang="en-US" altLang="ja-JP" sz="1100">
              <a:solidFill>
                <a:srgbClr val="FF0000"/>
              </a:solidFill>
            </a:rPr>
            <a:t>)</a:t>
          </a:r>
        </a:p>
        <a:p>
          <a:pPr algn="l"/>
          <a:r>
            <a:rPr kumimoji="1" lang="ja-JP" altLang="en-US" sz="1100">
              <a:solidFill>
                <a:sysClr val="windowText" lastClr="000000"/>
              </a:solidFill>
            </a:rPr>
            <a:t>の列番号を変更することで、積算表シートの参照先が変更されます。</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複数列選択</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SHIFT</a:t>
          </a:r>
          <a:r>
            <a:rPr kumimoji="1" lang="ja-JP" altLang="en-US" sz="1100">
              <a:solidFill>
                <a:sysClr val="windowText" lastClr="000000"/>
              </a:solidFill>
            </a:rPr>
            <a:t>＋</a:t>
          </a:r>
          <a:r>
            <a:rPr kumimoji="1" lang="en-US" altLang="ja-JP" sz="1100">
              <a:solidFill>
                <a:sysClr val="windowText" lastClr="000000"/>
              </a:solidFill>
            </a:rPr>
            <a:t>F8</a:t>
          </a:r>
          <a:r>
            <a:rPr kumimoji="1" lang="ja-JP" altLang="en-US" sz="1100">
              <a:solidFill>
                <a:sysClr val="windowText" lastClr="000000"/>
              </a:solidFill>
            </a:rPr>
            <a:t>」を押した後に単価表の対象列番号をクリックしていきます。</a:t>
          </a:r>
          <a:endParaRPr kumimoji="1" lang="en-US" altLang="ja-JP" sz="1100">
            <a:solidFill>
              <a:sysClr val="windowText" lastClr="000000"/>
            </a:solidFill>
          </a:endParaRPr>
        </a:p>
        <a:p>
          <a:pPr algn="l"/>
          <a:r>
            <a:rPr kumimoji="1" lang="ja-JP" altLang="en-US" sz="1100">
              <a:solidFill>
                <a:sysClr val="windowText" lastClr="000000"/>
              </a:solidFill>
            </a:rPr>
            <a:t>　選択後に「</a:t>
          </a:r>
          <a:r>
            <a:rPr kumimoji="1" lang="en-US" altLang="ja-JP" sz="1100">
              <a:solidFill>
                <a:sysClr val="windowText" lastClr="000000"/>
              </a:solidFill>
            </a:rPr>
            <a:t>ESC</a:t>
          </a:r>
          <a:r>
            <a:rPr kumimoji="1" lang="ja-JP" altLang="en-US" sz="1100">
              <a:solidFill>
                <a:sysClr val="windowText" lastClr="000000"/>
              </a:solidFill>
            </a:rPr>
            <a:t>」を押下で選択モード解除</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コピー貼り付け</a:t>
          </a:r>
          <a:endParaRPr kumimoji="1" lang="en-US" altLang="ja-JP" sz="1100">
            <a:solidFill>
              <a:sysClr val="windowText" lastClr="000000"/>
            </a:solidFill>
          </a:endParaRPr>
        </a:p>
        <a:p>
          <a:pPr algn="l"/>
          <a:r>
            <a:rPr kumimoji="1" lang="ja-JP" altLang="en-US" sz="1100">
              <a:solidFill>
                <a:sysClr val="windowText" lastClr="000000"/>
              </a:solidFill>
            </a:rPr>
            <a:t>　選択後にコピー</a:t>
          </a:r>
          <a:endParaRPr kumimoji="1" lang="en-US" altLang="ja-JP" sz="1100">
            <a:solidFill>
              <a:sysClr val="windowText" lastClr="000000"/>
            </a:solidFill>
          </a:endParaRPr>
        </a:p>
        <a:p>
          <a:pPr algn="l"/>
          <a:r>
            <a:rPr kumimoji="1" lang="ja-JP" altLang="en-US" sz="1100">
              <a:solidFill>
                <a:sysClr val="windowText" lastClr="000000"/>
              </a:solidFill>
            </a:rPr>
            <a:t>　貼り付け時　右クリック→「値のみ貼り付け」</a:t>
          </a:r>
        </a:p>
      </xdr:txBody>
    </xdr:sp>
    <xdr:clientData/>
  </xdr:twoCellAnchor>
  <xdr:twoCellAnchor>
    <xdr:from>
      <xdr:col>62</xdr:col>
      <xdr:colOff>158017</xdr:colOff>
      <xdr:row>15</xdr:row>
      <xdr:rowOff>143366</xdr:rowOff>
    </xdr:from>
    <xdr:to>
      <xdr:col>71</xdr:col>
      <xdr:colOff>120406</xdr:colOff>
      <xdr:row>19</xdr:row>
      <xdr:rowOff>102578</xdr:rowOff>
    </xdr:to>
    <xdr:sp macro="" textlink="">
      <xdr:nvSpPr>
        <xdr:cNvPr id="3" name="吹き出し: 角を丸めた四角形 2">
          <a:extLst>
            <a:ext uri="{FF2B5EF4-FFF2-40B4-BE49-F238E27FC236}">
              <a16:creationId xmlns:a16="http://schemas.microsoft.com/office/drawing/2014/main" id="{33797B58-433B-A7FC-7AD0-76D379CFEE34}"/>
            </a:ext>
          </a:extLst>
        </xdr:cNvPr>
        <xdr:cNvSpPr/>
      </xdr:nvSpPr>
      <xdr:spPr>
        <a:xfrm>
          <a:off x="16885382" y="5557962"/>
          <a:ext cx="1413120" cy="589328"/>
        </a:xfrm>
        <a:prstGeom prst="wedgeRoundRectCallout">
          <a:avLst>
            <a:gd name="adj1" fmla="val -62143"/>
            <a:gd name="adj2" fmla="val -20873"/>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t>加算率</a:t>
          </a:r>
          <a:r>
            <a:rPr kumimoji="1" lang="en-US" altLang="ja-JP" sz="800"/>
            <a:t>C</a:t>
          </a:r>
          <a:r>
            <a:rPr kumimoji="1" lang="ja-JP" altLang="en-US" sz="800"/>
            <a:t>はすでに加算後の値を元にしているため書式変更はしない。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70</xdr:col>
      <xdr:colOff>164522</xdr:colOff>
      <xdr:row>7</xdr:row>
      <xdr:rowOff>8658</xdr:rowOff>
    </xdr:from>
    <xdr:to>
      <xdr:col>82</xdr:col>
      <xdr:colOff>86590</xdr:colOff>
      <xdr:row>22</xdr:row>
      <xdr:rowOff>173181</xdr:rowOff>
    </xdr:to>
    <xdr:sp macro="" textlink="">
      <xdr:nvSpPr>
        <xdr:cNvPr id="3" name="大かっこ 2">
          <a:extLst>
            <a:ext uri="{FF2B5EF4-FFF2-40B4-BE49-F238E27FC236}">
              <a16:creationId xmlns:a16="http://schemas.microsoft.com/office/drawing/2014/main" id="{AE6A6ABC-40CE-5D4A-80A3-B3B6BA01576A}"/>
            </a:ext>
          </a:extLst>
        </xdr:cNvPr>
        <xdr:cNvSpPr/>
      </xdr:nvSpPr>
      <xdr:spPr>
        <a:xfrm>
          <a:off x="31660522" y="4987058"/>
          <a:ext cx="5916468" cy="3593523"/>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s\&#12371;&#12393;&#12418;&#38738;&#23569;&#24180;&#23616;\03&#20445;&#32946;&#12539;&#25945;&#32946;&#32102;&#20184;&#35506;\100_&#32102;&#20184;&#20107;&#21209;\500_&#20966;&#36935;&#25913;&#21892;\2025(R7)&#24230;\120_&#20107;&#21209;&#25913;&#21892;&#12395;&#21521;&#12369;&#12383;&#21462;&#32068;\120_&#31309;&#31639;&#34920;&#22996;&#35351;\50_&#32013;&#21697;\20251216\20260114&#12501;&#12457;&#12540;&#12510;&#12483;&#12488;&#20462;&#27491;\r7-hoikusho.xlsx" TargetMode="External"/><Relationship Id="rId1" Type="http://schemas.openxmlformats.org/officeDocument/2006/relationships/externalLinkPath" Target="r7-hoikusho.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fs\&#12371;&#12393;&#12418;&#38738;&#23569;&#24180;&#23616;\03&#20445;&#32946;&#12539;&#25945;&#32946;&#32102;&#20184;&#35506;\100_&#32102;&#20184;&#20107;&#21209;\500_&#20966;&#36935;&#25913;&#21892;\2025(R7)&#24230;\020_&#35336;&#30011;&#26360;\20260109&#23721;&#20489;&#32771;&#12360;&#20013;R7&#35336;&#30011;&#27096;&#24335;.xlsx" TargetMode="External"/><Relationship Id="rId1" Type="http://schemas.openxmlformats.org/officeDocument/2006/relationships/externalLinkPath" Target="/03&#20445;&#32946;&#12539;&#25945;&#32946;&#32102;&#20184;&#35506;/100_&#32102;&#20184;&#20107;&#21209;/500_&#20966;&#36935;&#25913;&#21892;/2025(R7)&#24230;/020_&#35336;&#30011;&#26360;/20260109&#23721;&#20489;&#32771;&#12360;&#20013;R7&#35336;&#30011;&#27096;&#243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h-19-00021585\&#32102;&#20184;&#25285;&#24403;\Users\01191286\AppData\Local\Microsoft\Windows\INetCache\Content.Outlook\4F0INVEB\&#12304;R5&#35336;&#30011;&#12305;&#12510;&#12473;&#12479;&#24773;&#2257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積算表"/>
      <sheetName val="加算区分"/>
      <sheetName val="設定値"/>
      <sheetName val="保育単価表"/>
      <sheetName val="保育単価表②"/>
      <sheetName val="単価休日"/>
      <sheetName val="審査用"/>
    </sheetNames>
    <sheetDataSet>
      <sheetData sheetId="0"/>
      <sheetData sheetId="1"/>
      <sheetData sheetId="2">
        <row r="8">
          <cell r="P8" t="str">
            <v>20４歳以上児</v>
          </cell>
          <cell r="Q8">
            <v>2.8</v>
          </cell>
          <cell r="R8">
            <v>2.8</v>
          </cell>
          <cell r="S8">
            <v>0</v>
          </cell>
          <cell r="T8">
            <v>3.7</v>
          </cell>
          <cell r="U8">
            <v>0</v>
          </cell>
          <cell r="V8">
            <v>6.5</v>
          </cell>
          <cell r="W8">
            <v>2.8</v>
          </cell>
          <cell r="X8">
            <v>1.9</v>
          </cell>
        </row>
        <row r="9">
          <cell r="P9" t="str">
            <v>20３歳児</v>
          </cell>
          <cell r="Q9">
            <v>2.8</v>
          </cell>
          <cell r="R9">
            <v>2.8</v>
          </cell>
          <cell r="S9">
            <v>2.8</v>
          </cell>
          <cell r="T9">
            <v>0</v>
          </cell>
          <cell r="U9">
            <v>0</v>
          </cell>
          <cell r="V9">
            <v>6.5</v>
          </cell>
          <cell r="W9">
            <v>2.8</v>
          </cell>
          <cell r="X9">
            <v>1.9</v>
          </cell>
        </row>
        <row r="10">
          <cell r="P10" t="str">
            <v>20１，２歳児</v>
          </cell>
          <cell r="Q10">
            <v>2.7</v>
          </cell>
          <cell r="R10">
            <v>2.7</v>
          </cell>
          <cell r="S10">
            <v>0</v>
          </cell>
          <cell r="T10">
            <v>0</v>
          </cell>
          <cell r="U10">
            <v>2.6</v>
          </cell>
          <cell r="V10">
            <v>6.5</v>
          </cell>
          <cell r="W10">
            <v>2.8</v>
          </cell>
          <cell r="X10">
            <v>1.9</v>
          </cell>
        </row>
        <row r="11">
          <cell r="P11" t="str">
            <v>20乳児</v>
          </cell>
          <cell r="Q11">
            <v>2.8</v>
          </cell>
          <cell r="R11">
            <v>2.7</v>
          </cell>
          <cell r="S11">
            <v>0</v>
          </cell>
          <cell r="T11">
            <v>0</v>
          </cell>
          <cell r="U11">
            <v>0</v>
          </cell>
          <cell r="V11">
            <v>6.5</v>
          </cell>
          <cell r="W11">
            <v>2.8</v>
          </cell>
          <cell r="X11">
            <v>1.9</v>
          </cell>
        </row>
        <row r="12">
          <cell r="P12" t="str">
            <v>25４歳以上児</v>
          </cell>
          <cell r="Q12">
            <v>2.8</v>
          </cell>
          <cell r="R12">
            <v>2.7</v>
          </cell>
          <cell r="S12">
            <v>0</v>
          </cell>
          <cell r="T12">
            <v>3.7</v>
          </cell>
          <cell r="U12">
            <v>0</v>
          </cell>
          <cell r="V12">
            <v>6.6</v>
          </cell>
          <cell r="W12">
            <v>2.7</v>
          </cell>
          <cell r="X12">
            <v>1.9</v>
          </cell>
        </row>
        <row r="13">
          <cell r="P13" t="str">
            <v>25３歳児</v>
          </cell>
          <cell r="Q13">
            <v>2.8</v>
          </cell>
          <cell r="R13">
            <v>2.7</v>
          </cell>
          <cell r="S13">
            <v>2.8</v>
          </cell>
          <cell r="T13">
            <v>0</v>
          </cell>
          <cell r="U13">
            <v>0</v>
          </cell>
          <cell r="V13">
            <v>6.6</v>
          </cell>
          <cell r="W13">
            <v>2.7</v>
          </cell>
          <cell r="X13">
            <v>1.9</v>
          </cell>
        </row>
        <row r="14">
          <cell r="P14" t="str">
            <v>25１，２歳児</v>
          </cell>
          <cell r="Q14">
            <v>2.7</v>
          </cell>
          <cell r="R14">
            <v>2.7</v>
          </cell>
          <cell r="S14">
            <v>0</v>
          </cell>
          <cell r="T14">
            <v>0</v>
          </cell>
          <cell r="U14">
            <v>2.6</v>
          </cell>
          <cell r="V14">
            <v>6.6</v>
          </cell>
          <cell r="W14">
            <v>2.7</v>
          </cell>
          <cell r="X14">
            <v>1.9</v>
          </cell>
        </row>
        <row r="15">
          <cell r="P15" t="str">
            <v>25乳児</v>
          </cell>
          <cell r="Q15">
            <v>2.7</v>
          </cell>
          <cell r="R15">
            <v>2.7</v>
          </cell>
          <cell r="S15">
            <v>0</v>
          </cell>
          <cell r="T15">
            <v>0</v>
          </cell>
          <cell r="U15">
            <v>0</v>
          </cell>
          <cell r="V15">
            <v>6.6</v>
          </cell>
          <cell r="W15">
            <v>2.7</v>
          </cell>
          <cell r="X15">
            <v>1.9</v>
          </cell>
        </row>
        <row r="16">
          <cell r="P16" t="str">
            <v>30４歳以上児</v>
          </cell>
          <cell r="Q16">
            <v>2.8</v>
          </cell>
          <cell r="R16">
            <v>2.7</v>
          </cell>
          <cell r="S16">
            <v>0</v>
          </cell>
          <cell r="T16">
            <v>3.7</v>
          </cell>
          <cell r="U16">
            <v>0</v>
          </cell>
          <cell r="V16">
            <v>6.6</v>
          </cell>
          <cell r="W16">
            <v>2.8</v>
          </cell>
          <cell r="X16">
            <v>1.9</v>
          </cell>
        </row>
        <row r="17">
          <cell r="P17" t="str">
            <v>30３歳児</v>
          </cell>
          <cell r="Q17">
            <v>2.8</v>
          </cell>
          <cell r="R17">
            <v>2.7</v>
          </cell>
          <cell r="S17">
            <v>2.8</v>
          </cell>
          <cell r="T17">
            <v>0</v>
          </cell>
          <cell r="U17">
            <v>0</v>
          </cell>
          <cell r="V17">
            <v>6.6</v>
          </cell>
          <cell r="W17">
            <v>2.8</v>
          </cell>
          <cell r="X17">
            <v>1.9</v>
          </cell>
        </row>
        <row r="18">
          <cell r="P18" t="str">
            <v>30１，２歳児</v>
          </cell>
          <cell r="Q18">
            <v>2.7</v>
          </cell>
          <cell r="R18">
            <v>2.7</v>
          </cell>
          <cell r="S18">
            <v>0</v>
          </cell>
          <cell r="T18">
            <v>0</v>
          </cell>
          <cell r="U18">
            <v>2.6</v>
          </cell>
          <cell r="V18">
            <v>6.6</v>
          </cell>
          <cell r="W18">
            <v>2.8</v>
          </cell>
          <cell r="X18">
            <v>1.9</v>
          </cell>
        </row>
        <row r="19">
          <cell r="P19" t="str">
            <v>30乳児</v>
          </cell>
          <cell r="Q19">
            <v>2.7</v>
          </cell>
          <cell r="R19">
            <v>2.7</v>
          </cell>
          <cell r="S19">
            <v>0</v>
          </cell>
          <cell r="T19">
            <v>0</v>
          </cell>
          <cell r="U19">
            <v>0</v>
          </cell>
          <cell r="V19">
            <v>6.6</v>
          </cell>
          <cell r="W19">
            <v>2.8</v>
          </cell>
          <cell r="X19">
            <v>1.9</v>
          </cell>
        </row>
        <row r="20">
          <cell r="P20" t="str">
            <v>35４歳以上児</v>
          </cell>
          <cell r="Q20">
            <v>2.8</v>
          </cell>
          <cell r="R20">
            <v>2.7</v>
          </cell>
          <cell r="S20">
            <v>0</v>
          </cell>
          <cell r="T20">
            <v>3.7</v>
          </cell>
          <cell r="U20">
            <v>0</v>
          </cell>
          <cell r="V20">
            <v>6.5</v>
          </cell>
          <cell r="W20">
            <v>2.7</v>
          </cell>
          <cell r="X20">
            <v>2</v>
          </cell>
        </row>
        <row r="21">
          <cell r="P21" t="str">
            <v>35３歳児</v>
          </cell>
          <cell r="Q21">
            <v>2.8</v>
          </cell>
          <cell r="R21">
            <v>2.7</v>
          </cell>
          <cell r="S21">
            <v>2.8</v>
          </cell>
          <cell r="T21">
            <v>0</v>
          </cell>
          <cell r="U21">
            <v>0</v>
          </cell>
          <cell r="V21">
            <v>6.5</v>
          </cell>
          <cell r="W21">
            <v>2.7</v>
          </cell>
          <cell r="X21">
            <v>2</v>
          </cell>
        </row>
        <row r="22">
          <cell r="P22" t="str">
            <v>35１，２歳児</v>
          </cell>
          <cell r="Q22">
            <v>2.7</v>
          </cell>
          <cell r="R22">
            <v>2.6</v>
          </cell>
          <cell r="S22">
            <v>0</v>
          </cell>
          <cell r="T22">
            <v>0</v>
          </cell>
          <cell r="U22">
            <v>2.6</v>
          </cell>
          <cell r="V22">
            <v>6.5</v>
          </cell>
          <cell r="W22">
            <v>2.7</v>
          </cell>
          <cell r="X22">
            <v>2</v>
          </cell>
        </row>
        <row r="23">
          <cell r="P23" t="str">
            <v>35乳児</v>
          </cell>
          <cell r="Q23">
            <v>2.7</v>
          </cell>
          <cell r="R23">
            <v>2.7</v>
          </cell>
          <cell r="S23">
            <v>0</v>
          </cell>
          <cell r="T23">
            <v>0</v>
          </cell>
          <cell r="U23">
            <v>0</v>
          </cell>
          <cell r="V23">
            <v>6.5</v>
          </cell>
          <cell r="W23">
            <v>2.7</v>
          </cell>
          <cell r="X23">
            <v>2</v>
          </cell>
        </row>
        <row r="24">
          <cell r="P24" t="str">
            <v>40４歳以上児</v>
          </cell>
          <cell r="Q24">
            <v>2.7</v>
          </cell>
          <cell r="R24">
            <v>2.7</v>
          </cell>
          <cell r="S24">
            <v>0</v>
          </cell>
          <cell r="T24">
            <v>3.7</v>
          </cell>
          <cell r="U24">
            <v>0</v>
          </cell>
          <cell r="V24">
            <v>6.8</v>
          </cell>
          <cell r="W24">
            <v>2.8</v>
          </cell>
          <cell r="X24">
            <v>2</v>
          </cell>
        </row>
        <row r="25">
          <cell r="P25" t="str">
            <v>40３歳児</v>
          </cell>
          <cell r="Q25">
            <v>2.7</v>
          </cell>
          <cell r="R25">
            <v>2.7</v>
          </cell>
          <cell r="S25">
            <v>2.8</v>
          </cell>
          <cell r="T25">
            <v>0</v>
          </cell>
          <cell r="U25">
            <v>0</v>
          </cell>
          <cell r="V25">
            <v>6.8</v>
          </cell>
          <cell r="W25">
            <v>2.8</v>
          </cell>
          <cell r="X25">
            <v>2</v>
          </cell>
        </row>
        <row r="26">
          <cell r="P26" t="str">
            <v>40１，２歳児</v>
          </cell>
          <cell r="Q26">
            <v>2.7</v>
          </cell>
          <cell r="R26">
            <v>2.6</v>
          </cell>
          <cell r="S26">
            <v>0</v>
          </cell>
          <cell r="T26">
            <v>0</v>
          </cell>
          <cell r="U26">
            <v>2.6</v>
          </cell>
          <cell r="V26">
            <v>6.8</v>
          </cell>
          <cell r="W26">
            <v>2.8</v>
          </cell>
          <cell r="X26">
            <v>2</v>
          </cell>
        </row>
        <row r="27">
          <cell r="P27" t="str">
            <v>40乳児</v>
          </cell>
          <cell r="Q27">
            <v>2.7</v>
          </cell>
          <cell r="R27">
            <v>2.7</v>
          </cell>
          <cell r="S27">
            <v>0</v>
          </cell>
          <cell r="T27">
            <v>0</v>
          </cell>
          <cell r="U27">
            <v>0</v>
          </cell>
          <cell r="V27">
            <v>6.8</v>
          </cell>
          <cell r="W27">
            <v>2.8</v>
          </cell>
          <cell r="X27">
            <v>2</v>
          </cell>
        </row>
        <row r="28">
          <cell r="P28" t="str">
            <v>45４歳以上児</v>
          </cell>
          <cell r="Q28">
            <v>2.8</v>
          </cell>
          <cell r="R28">
            <v>2.7</v>
          </cell>
          <cell r="S28">
            <v>0</v>
          </cell>
          <cell r="T28">
            <v>3.7</v>
          </cell>
          <cell r="U28">
            <v>0</v>
          </cell>
          <cell r="V28">
            <v>6.6</v>
          </cell>
          <cell r="W28">
            <v>2.9</v>
          </cell>
          <cell r="X28">
            <v>2</v>
          </cell>
        </row>
        <row r="29">
          <cell r="P29" t="str">
            <v>45３歳児</v>
          </cell>
          <cell r="Q29">
            <v>2.8</v>
          </cell>
          <cell r="R29">
            <v>2.7</v>
          </cell>
          <cell r="S29">
            <v>2.8</v>
          </cell>
          <cell r="T29">
            <v>0</v>
          </cell>
          <cell r="U29">
            <v>0</v>
          </cell>
          <cell r="V29">
            <v>6.6</v>
          </cell>
          <cell r="W29">
            <v>2.9</v>
          </cell>
          <cell r="X29">
            <v>2</v>
          </cell>
        </row>
        <row r="30">
          <cell r="P30" t="str">
            <v>45１，２歳児</v>
          </cell>
          <cell r="Q30">
            <v>2.7</v>
          </cell>
          <cell r="R30">
            <v>2.6</v>
          </cell>
          <cell r="S30">
            <v>0</v>
          </cell>
          <cell r="T30">
            <v>0</v>
          </cell>
          <cell r="U30">
            <v>2.6</v>
          </cell>
          <cell r="V30">
            <v>6.6</v>
          </cell>
          <cell r="W30">
            <v>2.9</v>
          </cell>
          <cell r="X30">
            <v>2</v>
          </cell>
        </row>
        <row r="31">
          <cell r="P31" t="str">
            <v>45乳児</v>
          </cell>
          <cell r="Q31">
            <v>2.7</v>
          </cell>
          <cell r="R31">
            <v>2.7</v>
          </cell>
          <cell r="S31">
            <v>0</v>
          </cell>
          <cell r="T31">
            <v>0</v>
          </cell>
          <cell r="U31">
            <v>0</v>
          </cell>
          <cell r="V31">
            <v>6.6</v>
          </cell>
          <cell r="W31">
            <v>2.9</v>
          </cell>
          <cell r="X31">
            <v>2</v>
          </cell>
        </row>
        <row r="32">
          <cell r="P32" t="str">
            <v>50４歳以上児</v>
          </cell>
          <cell r="Q32">
            <v>2.8</v>
          </cell>
          <cell r="R32">
            <v>2.7</v>
          </cell>
          <cell r="S32">
            <v>0</v>
          </cell>
          <cell r="T32">
            <v>3.7</v>
          </cell>
          <cell r="U32">
            <v>0</v>
          </cell>
          <cell r="V32">
            <v>6.6</v>
          </cell>
          <cell r="W32">
            <v>2.9</v>
          </cell>
          <cell r="X32">
            <v>2</v>
          </cell>
        </row>
        <row r="33">
          <cell r="P33" t="str">
            <v>50３歳児</v>
          </cell>
          <cell r="Q33">
            <v>2.8</v>
          </cell>
          <cell r="R33">
            <v>2.7</v>
          </cell>
          <cell r="S33">
            <v>2.8</v>
          </cell>
          <cell r="T33">
            <v>0</v>
          </cell>
          <cell r="U33">
            <v>0</v>
          </cell>
          <cell r="V33">
            <v>6.6</v>
          </cell>
          <cell r="W33">
            <v>2.9</v>
          </cell>
          <cell r="X33">
            <v>2</v>
          </cell>
        </row>
        <row r="34">
          <cell r="P34" t="str">
            <v>50１，２歳児</v>
          </cell>
          <cell r="Q34">
            <v>2.7</v>
          </cell>
          <cell r="R34">
            <v>2.6</v>
          </cell>
          <cell r="S34">
            <v>0</v>
          </cell>
          <cell r="T34">
            <v>0</v>
          </cell>
          <cell r="U34">
            <v>2.6</v>
          </cell>
          <cell r="V34">
            <v>6.6</v>
          </cell>
          <cell r="W34">
            <v>2.9</v>
          </cell>
          <cell r="X34">
            <v>2</v>
          </cell>
        </row>
        <row r="35">
          <cell r="P35" t="str">
            <v>50乳児</v>
          </cell>
          <cell r="Q35">
            <v>2.7</v>
          </cell>
          <cell r="R35">
            <v>2.7</v>
          </cell>
          <cell r="S35">
            <v>0</v>
          </cell>
          <cell r="T35">
            <v>0</v>
          </cell>
          <cell r="U35">
            <v>0</v>
          </cell>
          <cell r="V35">
            <v>6.6</v>
          </cell>
          <cell r="W35">
            <v>2.9</v>
          </cell>
          <cell r="X35">
            <v>2</v>
          </cell>
        </row>
        <row r="36">
          <cell r="P36" t="str">
            <v>55４歳以上児</v>
          </cell>
          <cell r="Q36">
            <v>2.8</v>
          </cell>
          <cell r="R36">
            <v>2.7</v>
          </cell>
          <cell r="S36">
            <v>0</v>
          </cell>
          <cell r="T36">
            <v>3.7</v>
          </cell>
          <cell r="U36">
            <v>0</v>
          </cell>
          <cell r="V36">
            <v>6.8</v>
          </cell>
          <cell r="W36">
            <v>2.9</v>
          </cell>
          <cell r="X36">
            <v>2</v>
          </cell>
        </row>
        <row r="37">
          <cell r="P37" t="str">
            <v>55３歳児</v>
          </cell>
          <cell r="Q37">
            <v>2.8</v>
          </cell>
          <cell r="R37">
            <v>2.7</v>
          </cell>
          <cell r="S37">
            <v>2.8</v>
          </cell>
          <cell r="T37">
            <v>0</v>
          </cell>
          <cell r="U37">
            <v>0</v>
          </cell>
          <cell r="V37">
            <v>6.8</v>
          </cell>
          <cell r="W37">
            <v>2.9</v>
          </cell>
          <cell r="X37">
            <v>2</v>
          </cell>
        </row>
        <row r="38">
          <cell r="P38" t="str">
            <v>55１，２歳児</v>
          </cell>
          <cell r="Q38">
            <v>2.7</v>
          </cell>
          <cell r="R38">
            <v>2.7</v>
          </cell>
          <cell r="S38">
            <v>0</v>
          </cell>
          <cell r="T38">
            <v>0</v>
          </cell>
          <cell r="U38">
            <v>2.6</v>
          </cell>
          <cell r="V38">
            <v>6.8</v>
          </cell>
          <cell r="W38">
            <v>2.9</v>
          </cell>
          <cell r="X38">
            <v>2</v>
          </cell>
        </row>
        <row r="39">
          <cell r="P39" t="str">
            <v>55乳児</v>
          </cell>
          <cell r="Q39">
            <v>2.7</v>
          </cell>
          <cell r="R39">
            <v>2.7</v>
          </cell>
          <cell r="S39">
            <v>0</v>
          </cell>
          <cell r="T39">
            <v>0</v>
          </cell>
          <cell r="U39">
            <v>0</v>
          </cell>
          <cell r="V39">
            <v>6.8</v>
          </cell>
          <cell r="W39">
            <v>2.9</v>
          </cell>
          <cell r="X39">
            <v>2</v>
          </cell>
        </row>
        <row r="40">
          <cell r="P40" t="str">
            <v>60４歳以上児</v>
          </cell>
          <cell r="Q40">
            <v>2.7</v>
          </cell>
          <cell r="R40">
            <v>2.7</v>
          </cell>
          <cell r="S40">
            <v>0</v>
          </cell>
          <cell r="T40">
            <v>3.7</v>
          </cell>
          <cell r="U40">
            <v>0</v>
          </cell>
          <cell r="V40">
            <v>7.1</v>
          </cell>
          <cell r="W40">
            <v>3</v>
          </cell>
          <cell r="X40">
            <v>2</v>
          </cell>
        </row>
        <row r="41">
          <cell r="P41" t="str">
            <v>60３歳児</v>
          </cell>
          <cell r="Q41">
            <v>2.7</v>
          </cell>
          <cell r="R41">
            <v>2.7</v>
          </cell>
          <cell r="S41">
            <v>2.8</v>
          </cell>
          <cell r="T41">
            <v>0</v>
          </cell>
          <cell r="U41">
            <v>0</v>
          </cell>
          <cell r="V41">
            <v>7.1</v>
          </cell>
          <cell r="W41">
            <v>3</v>
          </cell>
          <cell r="X41">
            <v>2</v>
          </cell>
        </row>
        <row r="42">
          <cell r="P42" t="str">
            <v>60１，２歳児</v>
          </cell>
          <cell r="Q42">
            <v>2.7</v>
          </cell>
          <cell r="R42">
            <v>2.7</v>
          </cell>
          <cell r="S42">
            <v>0</v>
          </cell>
          <cell r="T42">
            <v>0</v>
          </cell>
          <cell r="U42">
            <v>2.6</v>
          </cell>
          <cell r="V42">
            <v>7.1</v>
          </cell>
          <cell r="W42">
            <v>3</v>
          </cell>
          <cell r="X42">
            <v>2</v>
          </cell>
        </row>
        <row r="43">
          <cell r="P43" t="str">
            <v>60乳児</v>
          </cell>
          <cell r="Q43">
            <v>2.7</v>
          </cell>
          <cell r="R43">
            <v>2.7</v>
          </cell>
          <cell r="S43">
            <v>0</v>
          </cell>
          <cell r="T43">
            <v>0</v>
          </cell>
          <cell r="U43">
            <v>0</v>
          </cell>
          <cell r="V43">
            <v>7.1</v>
          </cell>
          <cell r="W43">
            <v>3</v>
          </cell>
          <cell r="X43">
            <v>2</v>
          </cell>
        </row>
        <row r="44">
          <cell r="P44" t="str">
            <v>70４歳以上児</v>
          </cell>
          <cell r="Q44">
            <v>2.8</v>
          </cell>
          <cell r="R44">
            <v>2.7</v>
          </cell>
          <cell r="S44">
            <v>0</v>
          </cell>
          <cell r="T44">
            <v>3.7</v>
          </cell>
          <cell r="U44">
            <v>0</v>
          </cell>
          <cell r="V44">
            <v>7.1</v>
          </cell>
          <cell r="W44">
            <v>2.9</v>
          </cell>
          <cell r="X44">
            <v>2</v>
          </cell>
        </row>
        <row r="45">
          <cell r="P45" t="str">
            <v>70３歳児</v>
          </cell>
          <cell r="Q45">
            <v>2.8</v>
          </cell>
          <cell r="R45">
            <v>2.7</v>
          </cell>
          <cell r="S45">
            <v>2.8</v>
          </cell>
          <cell r="T45">
            <v>0</v>
          </cell>
          <cell r="U45">
            <v>0</v>
          </cell>
          <cell r="V45">
            <v>7.1</v>
          </cell>
          <cell r="W45">
            <v>2.9</v>
          </cell>
          <cell r="X45">
            <v>2</v>
          </cell>
        </row>
        <row r="46">
          <cell r="P46" t="str">
            <v>70１，２歳児</v>
          </cell>
          <cell r="Q46">
            <v>2.7</v>
          </cell>
          <cell r="R46">
            <v>2.7</v>
          </cell>
          <cell r="S46">
            <v>0</v>
          </cell>
          <cell r="T46">
            <v>0</v>
          </cell>
          <cell r="U46">
            <v>2.6</v>
          </cell>
          <cell r="V46">
            <v>7.1</v>
          </cell>
          <cell r="W46">
            <v>2.9</v>
          </cell>
          <cell r="X46">
            <v>2</v>
          </cell>
        </row>
        <row r="47">
          <cell r="P47" t="str">
            <v>70乳児</v>
          </cell>
          <cell r="Q47">
            <v>2.7</v>
          </cell>
          <cell r="R47">
            <v>2.7</v>
          </cell>
          <cell r="S47">
            <v>0</v>
          </cell>
          <cell r="T47">
            <v>0</v>
          </cell>
          <cell r="U47">
            <v>0</v>
          </cell>
          <cell r="V47">
            <v>7.1</v>
          </cell>
          <cell r="W47">
            <v>2.9</v>
          </cell>
          <cell r="X47">
            <v>2</v>
          </cell>
        </row>
        <row r="48">
          <cell r="P48" t="str">
            <v>80４歳以上児</v>
          </cell>
          <cell r="Q48">
            <v>2.7</v>
          </cell>
          <cell r="R48">
            <v>2.7</v>
          </cell>
          <cell r="S48">
            <v>0</v>
          </cell>
          <cell r="T48">
            <v>3.7</v>
          </cell>
          <cell r="U48">
            <v>0</v>
          </cell>
          <cell r="V48">
            <v>7.4</v>
          </cell>
          <cell r="W48">
            <v>3</v>
          </cell>
          <cell r="X48">
            <v>2</v>
          </cell>
        </row>
        <row r="49">
          <cell r="P49" t="str">
            <v>80３歳児</v>
          </cell>
          <cell r="Q49">
            <v>2.8</v>
          </cell>
          <cell r="R49">
            <v>2.7</v>
          </cell>
          <cell r="S49">
            <v>2.8</v>
          </cell>
          <cell r="T49">
            <v>0</v>
          </cell>
          <cell r="U49">
            <v>0</v>
          </cell>
          <cell r="V49">
            <v>7.4</v>
          </cell>
          <cell r="W49">
            <v>3</v>
          </cell>
          <cell r="X49">
            <v>2</v>
          </cell>
        </row>
        <row r="50">
          <cell r="P50" t="str">
            <v>80１，２歳児</v>
          </cell>
          <cell r="Q50">
            <v>2.7</v>
          </cell>
          <cell r="R50">
            <v>2.7</v>
          </cell>
          <cell r="S50">
            <v>0</v>
          </cell>
          <cell r="T50">
            <v>0</v>
          </cell>
          <cell r="U50">
            <v>2.6</v>
          </cell>
          <cell r="V50">
            <v>7.4</v>
          </cell>
          <cell r="W50">
            <v>3</v>
          </cell>
          <cell r="X50">
            <v>2</v>
          </cell>
        </row>
        <row r="51">
          <cell r="P51" t="str">
            <v>80乳児</v>
          </cell>
          <cell r="Q51">
            <v>2.7</v>
          </cell>
          <cell r="R51">
            <v>2.7</v>
          </cell>
          <cell r="S51">
            <v>0</v>
          </cell>
          <cell r="T51">
            <v>0</v>
          </cell>
          <cell r="U51">
            <v>0</v>
          </cell>
          <cell r="V51">
            <v>7.4</v>
          </cell>
          <cell r="W51">
            <v>3</v>
          </cell>
          <cell r="X51">
            <v>2</v>
          </cell>
        </row>
        <row r="52">
          <cell r="C52">
            <v>1</v>
          </cell>
          <cell r="D52">
            <v>210</v>
          </cell>
          <cell r="E52">
            <v>2960</v>
          </cell>
          <cell r="F52">
            <v>1.9</v>
          </cell>
          <cell r="P52" t="str">
            <v>90４歳以上児</v>
          </cell>
          <cell r="Q52">
            <v>2.8</v>
          </cell>
          <cell r="R52">
            <v>2.7</v>
          </cell>
          <cell r="S52">
            <v>0</v>
          </cell>
          <cell r="T52">
            <v>3.7</v>
          </cell>
          <cell r="U52">
            <v>0</v>
          </cell>
          <cell r="V52">
            <v>6.6</v>
          </cell>
          <cell r="W52">
            <v>3.2</v>
          </cell>
          <cell r="X52">
            <v>2</v>
          </cell>
        </row>
        <row r="53">
          <cell r="C53">
            <v>211</v>
          </cell>
          <cell r="D53">
            <v>279</v>
          </cell>
          <cell r="E53">
            <v>3170</v>
          </cell>
          <cell r="F53">
            <v>1.7</v>
          </cell>
          <cell r="P53" t="str">
            <v>90３歳児</v>
          </cell>
          <cell r="Q53">
            <v>2.8</v>
          </cell>
          <cell r="R53">
            <v>2.7</v>
          </cell>
          <cell r="S53">
            <v>2.8</v>
          </cell>
          <cell r="T53">
            <v>0</v>
          </cell>
          <cell r="U53">
            <v>0</v>
          </cell>
          <cell r="V53">
            <v>6.6</v>
          </cell>
          <cell r="W53">
            <v>3.2</v>
          </cell>
          <cell r="X53">
            <v>2</v>
          </cell>
        </row>
        <row r="54">
          <cell r="C54">
            <v>280</v>
          </cell>
          <cell r="D54">
            <v>349</v>
          </cell>
          <cell r="E54">
            <v>3590</v>
          </cell>
          <cell r="F54">
            <v>1.8</v>
          </cell>
          <cell r="P54" t="str">
            <v>90１，２歳児</v>
          </cell>
          <cell r="Q54">
            <v>2.7</v>
          </cell>
          <cell r="R54">
            <v>2.7</v>
          </cell>
          <cell r="S54">
            <v>0</v>
          </cell>
          <cell r="T54">
            <v>0</v>
          </cell>
          <cell r="U54">
            <v>2.6</v>
          </cell>
          <cell r="V54">
            <v>6.6</v>
          </cell>
          <cell r="W54">
            <v>3.2</v>
          </cell>
          <cell r="X54">
            <v>2</v>
          </cell>
        </row>
        <row r="55">
          <cell r="C55">
            <v>350</v>
          </cell>
          <cell r="D55">
            <v>419</v>
          </cell>
          <cell r="E55">
            <v>4020</v>
          </cell>
          <cell r="F55">
            <v>1.9</v>
          </cell>
          <cell r="P55" t="str">
            <v>90乳児</v>
          </cell>
          <cell r="Q55">
            <v>2.7</v>
          </cell>
          <cell r="R55">
            <v>2.7</v>
          </cell>
          <cell r="S55">
            <v>0</v>
          </cell>
          <cell r="T55">
            <v>0</v>
          </cell>
          <cell r="U55">
            <v>0</v>
          </cell>
          <cell r="V55">
            <v>6.6</v>
          </cell>
          <cell r="W55">
            <v>3.2</v>
          </cell>
          <cell r="X55">
            <v>2</v>
          </cell>
        </row>
        <row r="56">
          <cell r="C56">
            <v>420</v>
          </cell>
          <cell r="D56">
            <v>489</v>
          </cell>
          <cell r="E56">
            <v>4450</v>
          </cell>
          <cell r="F56">
            <v>2</v>
          </cell>
          <cell r="P56" t="str">
            <v>100４歳以上児</v>
          </cell>
          <cell r="Q56">
            <v>2.9</v>
          </cell>
          <cell r="R56">
            <v>2.9</v>
          </cell>
          <cell r="S56">
            <v>0</v>
          </cell>
          <cell r="T56">
            <v>3.7</v>
          </cell>
          <cell r="U56">
            <v>0</v>
          </cell>
          <cell r="V56">
            <v>0</v>
          </cell>
          <cell r="W56">
            <v>2.9</v>
          </cell>
          <cell r="X56">
            <v>2.2000000000000002</v>
          </cell>
        </row>
        <row r="57">
          <cell r="C57">
            <v>490</v>
          </cell>
          <cell r="D57">
            <v>559</v>
          </cell>
          <cell r="E57">
            <v>4870</v>
          </cell>
          <cell r="F57">
            <v>1.8</v>
          </cell>
          <cell r="P57" t="str">
            <v>100３歳児</v>
          </cell>
          <cell r="Q57">
            <v>2.9</v>
          </cell>
          <cell r="R57">
            <v>2.9</v>
          </cell>
          <cell r="S57">
            <v>2.8</v>
          </cell>
          <cell r="T57">
            <v>0</v>
          </cell>
          <cell r="U57">
            <v>0</v>
          </cell>
          <cell r="V57">
            <v>0</v>
          </cell>
          <cell r="W57">
            <v>2.9</v>
          </cell>
          <cell r="X57">
            <v>2.2000000000000002</v>
          </cell>
        </row>
        <row r="58">
          <cell r="C58">
            <v>560</v>
          </cell>
          <cell r="D58">
            <v>629</v>
          </cell>
          <cell r="E58">
            <v>5300</v>
          </cell>
          <cell r="F58">
            <v>1.9</v>
          </cell>
          <cell r="P58" t="str">
            <v>100１，２歳児</v>
          </cell>
          <cell r="Q58">
            <v>2.8</v>
          </cell>
          <cell r="R58">
            <v>2.8</v>
          </cell>
          <cell r="S58">
            <v>0</v>
          </cell>
          <cell r="T58">
            <v>0</v>
          </cell>
          <cell r="U58">
            <v>2.6</v>
          </cell>
          <cell r="V58">
            <v>0</v>
          </cell>
          <cell r="W58">
            <v>2.9</v>
          </cell>
          <cell r="X58">
            <v>2.2000000000000002</v>
          </cell>
        </row>
        <row r="59">
          <cell r="C59">
            <v>630</v>
          </cell>
          <cell r="D59">
            <v>699</v>
          </cell>
          <cell r="E59">
            <v>5720</v>
          </cell>
          <cell r="F59">
            <v>1.9</v>
          </cell>
          <cell r="P59" t="str">
            <v>100乳児</v>
          </cell>
          <cell r="Q59">
            <v>2.8</v>
          </cell>
          <cell r="R59">
            <v>2.8</v>
          </cell>
          <cell r="S59">
            <v>0</v>
          </cell>
          <cell r="T59">
            <v>0</v>
          </cell>
          <cell r="U59">
            <v>0</v>
          </cell>
          <cell r="V59">
            <v>0</v>
          </cell>
          <cell r="W59">
            <v>2.9</v>
          </cell>
          <cell r="X59">
            <v>2.2000000000000002</v>
          </cell>
        </row>
        <row r="60">
          <cell r="C60">
            <v>700</v>
          </cell>
          <cell r="D60">
            <v>769</v>
          </cell>
          <cell r="E60">
            <v>6150</v>
          </cell>
          <cell r="F60">
            <v>2</v>
          </cell>
          <cell r="P60" t="str">
            <v>110４歳以上児</v>
          </cell>
          <cell r="Q60">
            <v>2.9</v>
          </cell>
          <cell r="R60">
            <v>2.9</v>
          </cell>
          <cell r="S60">
            <v>0</v>
          </cell>
          <cell r="T60">
            <v>3.7</v>
          </cell>
          <cell r="U60">
            <v>0</v>
          </cell>
          <cell r="V60">
            <v>0</v>
          </cell>
          <cell r="W60">
            <v>3.3</v>
          </cell>
          <cell r="X60">
            <v>2</v>
          </cell>
        </row>
        <row r="61">
          <cell r="C61">
            <v>770</v>
          </cell>
          <cell r="D61">
            <v>839</v>
          </cell>
          <cell r="E61">
            <v>6570</v>
          </cell>
          <cell r="F61">
            <v>1.8</v>
          </cell>
          <cell r="P61" t="str">
            <v>110３歳児</v>
          </cell>
          <cell r="Q61">
            <v>2.9</v>
          </cell>
          <cell r="R61">
            <v>2.9</v>
          </cell>
          <cell r="S61">
            <v>2.8</v>
          </cell>
          <cell r="T61">
            <v>0</v>
          </cell>
          <cell r="U61">
            <v>0</v>
          </cell>
          <cell r="V61">
            <v>0</v>
          </cell>
          <cell r="W61">
            <v>3.3</v>
          </cell>
          <cell r="X61">
            <v>2</v>
          </cell>
        </row>
        <row r="62">
          <cell r="C62">
            <v>840</v>
          </cell>
          <cell r="D62">
            <v>909</v>
          </cell>
          <cell r="E62">
            <v>7000</v>
          </cell>
          <cell r="F62">
            <v>1.9</v>
          </cell>
          <cell r="P62" t="str">
            <v>110１，２歳児</v>
          </cell>
          <cell r="Q62">
            <v>2.8</v>
          </cell>
          <cell r="R62">
            <v>2.8</v>
          </cell>
          <cell r="S62">
            <v>0</v>
          </cell>
          <cell r="T62">
            <v>0</v>
          </cell>
          <cell r="U62">
            <v>2.6</v>
          </cell>
          <cell r="V62">
            <v>0</v>
          </cell>
          <cell r="W62">
            <v>3.3</v>
          </cell>
          <cell r="X62">
            <v>2</v>
          </cell>
        </row>
        <row r="63">
          <cell r="C63">
            <v>910</v>
          </cell>
          <cell r="D63">
            <v>979</v>
          </cell>
          <cell r="E63">
            <v>7430</v>
          </cell>
          <cell r="F63">
            <v>1.9</v>
          </cell>
          <cell r="P63" t="str">
            <v>110乳児</v>
          </cell>
          <cell r="Q63">
            <v>2.8</v>
          </cell>
          <cell r="R63">
            <v>2.8</v>
          </cell>
          <cell r="S63">
            <v>0</v>
          </cell>
          <cell r="T63">
            <v>0</v>
          </cell>
          <cell r="U63">
            <v>0</v>
          </cell>
          <cell r="V63">
            <v>0</v>
          </cell>
          <cell r="W63">
            <v>3.3</v>
          </cell>
          <cell r="X63">
            <v>2</v>
          </cell>
        </row>
        <row r="64">
          <cell r="C64">
            <v>980</v>
          </cell>
          <cell r="D64">
            <v>1049</v>
          </cell>
          <cell r="E64">
            <v>7850</v>
          </cell>
          <cell r="F64">
            <v>2</v>
          </cell>
          <cell r="P64" t="str">
            <v>120４歳以上児</v>
          </cell>
          <cell r="Q64">
            <v>2.9</v>
          </cell>
          <cell r="R64">
            <v>2.9</v>
          </cell>
          <cell r="S64">
            <v>0</v>
          </cell>
          <cell r="T64">
            <v>3.7</v>
          </cell>
          <cell r="U64">
            <v>0</v>
          </cell>
          <cell r="V64">
            <v>0</v>
          </cell>
          <cell r="W64">
            <v>3</v>
          </cell>
          <cell r="X64">
            <v>2.2999999999999998</v>
          </cell>
        </row>
        <row r="65">
          <cell r="C65">
            <v>1050</v>
          </cell>
          <cell r="D65">
            <v>1050</v>
          </cell>
          <cell r="E65">
            <v>8280</v>
          </cell>
          <cell r="F65">
            <v>2</v>
          </cell>
          <cell r="P65" t="str">
            <v>120３歳児</v>
          </cell>
          <cell r="Q65">
            <v>2.9</v>
          </cell>
          <cell r="R65">
            <v>2.8</v>
          </cell>
          <cell r="S65">
            <v>2.8</v>
          </cell>
          <cell r="T65">
            <v>0</v>
          </cell>
          <cell r="U65">
            <v>0</v>
          </cell>
          <cell r="V65">
            <v>0</v>
          </cell>
          <cell r="W65">
            <v>3</v>
          </cell>
          <cell r="X65">
            <v>2.2999999999999998</v>
          </cell>
        </row>
        <row r="66">
          <cell r="P66" t="str">
            <v>120１，２歳児</v>
          </cell>
          <cell r="Q66">
            <v>2.8</v>
          </cell>
          <cell r="R66">
            <v>2.8</v>
          </cell>
          <cell r="S66">
            <v>0</v>
          </cell>
          <cell r="T66">
            <v>0</v>
          </cell>
          <cell r="U66">
            <v>2.6</v>
          </cell>
          <cell r="V66">
            <v>0</v>
          </cell>
          <cell r="W66">
            <v>3</v>
          </cell>
          <cell r="X66">
            <v>2.2999999999999998</v>
          </cell>
        </row>
        <row r="67">
          <cell r="P67" t="str">
            <v>120乳児</v>
          </cell>
          <cell r="Q67">
            <v>2.8</v>
          </cell>
          <cell r="R67">
            <v>2.8</v>
          </cell>
          <cell r="S67">
            <v>0</v>
          </cell>
          <cell r="T67">
            <v>0</v>
          </cell>
          <cell r="U67">
            <v>0</v>
          </cell>
          <cell r="V67">
            <v>0</v>
          </cell>
          <cell r="W67">
            <v>3</v>
          </cell>
          <cell r="X67">
            <v>2.2999999999999998</v>
          </cell>
        </row>
        <row r="68">
          <cell r="P68" t="str">
            <v>130４歳以上児</v>
          </cell>
          <cell r="Q68">
            <v>2.9</v>
          </cell>
          <cell r="R68">
            <v>2.8</v>
          </cell>
          <cell r="S68">
            <v>0</v>
          </cell>
          <cell r="T68">
            <v>3.7</v>
          </cell>
          <cell r="U68">
            <v>0</v>
          </cell>
          <cell r="V68">
            <v>0</v>
          </cell>
          <cell r="W68">
            <v>2.8</v>
          </cell>
          <cell r="X68">
            <v>2.1</v>
          </cell>
        </row>
        <row r="69">
          <cell r="P69" t="str">
            <v>130３歳児</v>
          </cell>
          <cell r="Q69">
            <v>2.9</v>
          </cell>
          <cell r="R69">
            <v>2.8</v>
          </cell>
          <cell r="S69">
            <v>2.8</v>
          </cell>
          <cell r="T69">
            <v>0</v>
          </cell>
          <cell r="U69">
            <v>0</v>
          </cell>
          <cell r="V69">
            <v>0</v>
          </cell>
          <cell r="W69">
            <v>2.8</v>
          </cell>
          <cell r="X69">
            <v>2.1</v>
          </cell>
        </row>
        <row r="70">
          <cell r="P70" t="str">
            <v>130１，２歳児</v>
          </cell>
          <cell r="Q70">
            <v>2.8</v>
          </cell>
          <cell r="R70">
            <v>2.8</v>
          </cell>
          <cell r="S70">
            <v>0</v>
          </cell>
          <cell r="T70">
            <v>0</v>
          </cell>
          <cell r="U70">
            <v>2.6</v>
          </cell>
          <cell r="V70">
            <v>0</v>
          </cell>
          <cell r="W70">
            <v>2.8</v>
          </cell>
          <cell r="X70">
            <v>2.1</v>
          </cell>
        </row>
        <row r="71">
          <cell r="P71" t="str">
            <v>130乳児</v>
          </cell>
          <cell r="Q71">
            <v>2.8</v>
          </cell>
          <cell r="R71">
            <v>2.8</v>
          </cell>
          <cell r="S71">
            <v>0</v>
          </cell>
          <cell r="T71">
            <v>0</v>
          </cell>
          <cell r="U71">
            <v>0</v>
          </cell>
          <cell r="V71">
            <v>0</v>
          </cell>
          <cell r="W71">
            <v>2.8</v>
          </cell>
          <cell r="X71">
            <v>2.1</v>
          </cell>
        </row>
        <row r="72">
          <cell r="P72" t="str">
            <v>140４歳以上児</v>
          </cell>
          <cell r="Q72">
            <v>2.9</v>
          </cell>
          <cell r="R72">
            <v>2.8</v>
          </cell>
          <cell r="S72">
            <v>0</v>
          </cell>
          <cell r="T72">
            <v>3.7</v>
          </cell>
          <cell r="U72">
            <v>0</v>
          </cell>
          <cell r="V72">
            <v>0</v>
          </cell>
          <cell r="W72">
            <v>3.4</v>
          </cell>
          <cell r="X72">
            <v>2</v>
          </cell>
        </row>
        <row r="73">
          <cell r="P73" t="str">
            <v>140３歳児</v>
          </cell>
          <cell r="Q73">
            <v>2.9</v>
          </cell>
          <cell r="R73">
            <v>2.8</v>
          </cell>
          <cell r="S73">
            <v>2.8</v>
          </cell>
          <cell r="T73">
            <v>0</v>
          </cell>
          <cell r="U73">
            <v>0</v>
          </cell>
          <cell r="V73">
            <v>0</v>
          </cell>
          <cell r="W73">
            <v>3.4</v>
          </cell>
          <cell r="X73">
            <v>2</v>
          </cell>
        </row>
        <row r="74">
          <cell r="P74" t="str">
            <v>140１，２歳児</v>
          </cell>
          <cell r="Q74">
            <v>2.8</v>
          </cell>
          <cell r="R74">
            <v>2.8</v>
          </cell>
          <cell r="S74">
            <v>0</v>
          </cell>
          <cell r="T74">
            <v>0</v>
          </cell>
          <cell r="U74">
            <v>2.6</v>
          </cell>
          <cell r="V74">
            <v>0</v>
          </cell>
          <cell r="W74">
            <v>3.4</v>
          </cell>
          <cell r="X74">
            <v>2</v>
          </cell>
        </row>
        <row r="75">
          <cell r="P75" t="str">
            <v>140乳児</v>
          </cell>
          <cell r="Q75">
            <v>2.8</v>
          </cell>
          <cell r="R75">
            <v>2.8</v>
          </cell>
          <cell r="S75">
            <v>0</v>
          </cell>
          <cell r="T75">
            <v>0</v>
          </cell>
          <cell r="U75">
            <v>0</v>
          </cell>
          <cell r="V75">
            <v>0</v>
          </cell>
          <cell r="W75">
            <v>3.4</v>
          </cell>
          <cell r="X75">
            <v>2</v>
          </cell>
        </row>
        <row r="76">
          <cell r="P76" t="str">
            <v>150４歳以上児</v>
          </cell>
          <cell r="Q76">
            <v>2.9</v>
          </cell>
          <cell r="R76">
            <v>2.8</v>
          </cell>
          <cell r="S76">
            <v>0</v>
          </cell>
          <cell r="T76">
            <v>3.7</v>
          </cell>
          <cell r="U76">
            <v>0</v>
          </cell>
          <cell r="V76">
            <v>0</v>
          </cell>
          <cell r="W76">
            <v>3.2</v>
          </cell>
          <cell r="X76">
            <v>2.5</v>
          </cell>
        </row>
        <row r="77">
          <cell r="P77" t="str">
            <v>150３歳児</v>
          </cell>
          <cell r="Q77">
            <v>2.9</v>
          </cell>
          <cell r="R77">
            <v>2.8</v>
          </cell>
          <cell r="S77">
            <v>2.8</v>
          </cell>
          <cell r="T77">
            <v>0</v>
          </cell>
          <cell r="U77">
            <v>0</v>
          </cell>
          <cell r="V77">
            <v>0</v>
          </cell>
          <cell r="W77">
            <v>3.2</v>
          </cell>
          <cell r="X77">
            <v>2.5</v>
          </cell>
        </row>
        <row r="78">
          <cell r="P78" t="str">
            <v>150１，２歳児</v>
          </cell>
          <cell r="Q78">
            <v>2.8</v>
          </cell>
          <cell r="R78">
            <v>2.8</v>
          </cell>
          <cell r="S78">
            <v>0</v>
          </cell>
          <cell r="T78">
            <v>0</v>
          </cell>
          <cell r="U78">
            <v>2.6</v>
          </cell>
          <cell r="V78">
            <v>0</v>
          </cell>
          <cell r="W78">
            <v>3.2</v>
          </cell>
          <cell r="X78">
            <v>2.5</v>
          </cell>
        </row>
        <row r="79">
          <cell r="P79" t="str">
            <v>150乳児</v>
          </cell>
          <cell r="Q79">
            <v>2.8</v>
          </cell>
          <cell r="R79">
            <v>2.8</v>
          </cell>
          <cell r="S79">
            <v>0</v>
          </cell>
          <cell r="T79">
            <v>0</v>
          </cell>
          <cell r="U79">
            <v>0</v>
          </cell>
          <cell r="V79">
            <v>0</v>
          </cell>
          <cell r="W79">
            <v>3.2</v>
          </cell>
          <cell r="X79">
            <v>2.5</v>
          </cell>
        </row>
        <row r="80">
          <cell r="P80" t="str">
            <v>160４歳以上児</v>
          </cell>
          <cell r="Q80">
            <v>3</v>
          </cell>
          <cell r="R80">
            <v>3</v>
          </cell>
          <cell r="S80">
            <v>0</v>
          </cell>
          <cell r="T80">
            <v>3.7</v>
          </cell>
          <cell r="U80">
            <v>0</v>
          </cell>
          <cell r="V80">
            <v>0</v>
          </cell>
          <cell r="W80">
            <v>3</v>
          </cell>
          <cell r="X80">
            <v>2.2999999999999998</v>
          </cell>
        </row>
        <row r="81">
          <cell r="P81" t="str">
            <v>160３歳児</v>
          </cell>
          <cell r="Q81">
            <v>3</v>
          </cell>
          <cell r="R81">
            <v>3</v>
          </cell>
          <cell r="S81">
            <v>2.8</v>
          </cell>
          <cell r="T81">
            <v>0</v>
          </cell>
          <cell r="U81">
            <v>0</v>
          </cell>
          <cell r="V81">
            <v>0</v>
          </cell>
          <cell r="W81">
            <v>3</v>
          </cell>
          <cell r="X81">
            <v>2.2999999999999998</v>
          </cell>
        </row>
        <row r="82">
          <cell r="P82" t="str">
            <v>160１，２歳児</v>
          </cell>
          <cell r="Q82">
            <v>2.8</v>
          </cell>
          <cell r="R82">
            <v>2.8</v>
          </cell>
          <cell r="S82">
            <v>0</v>
          </cell>
          <cell r="T82">
            <v>0</v>
          </cell>
          <cell r="U82">
            <v>2.6</v>
          </cell>
          <cell r="V82">
            <v>0</v>
          </cell>
          <cell r="W82">
            <v>3</v>
          </cell>
          <cell r="X82">
            <v>2.2999999999999998</v>
          </cell>
        </row>
        <row r="83">
          <cell r="P83" t="str">
            <v>160乳児</v>
          </cell>
          <cell r="Q83">
            <v>2.8</v>
          </cell>
          <cell r="R83">
            <v>2.8</v>
          </cell>
          <cell r="S83">
            <v>0</v>
          </cell>
          <cell r="T83">
            <v>0</v>
          </cell>
          <cell r="U83">
            <v>0</v>
          </cell>
          <cell r="V83">
            <v>0</v>
          </cell>
          <cell r="W83">
            <v>3</v>
          </cell>
          <cell r="X83">
            <v>2.2999999999999998</v>
          </cell>
        </row>
        <row r="84">
          <cell r="P84" t="str">
            <v>170４歳以上児</v>
          </cell>
          <cell r="Q84">
            <v>3</v>
          </cell>
          <cell r="R84">
            <v>3</v>
          </cell>
          <cell r="S84">
            <v>0</v>
          </cell>
          <cell r="T84">
            <v>3.7</v>
          </cell>
          <cell r="U84">
            <v>0</v>
          </cell>
          <cell r="V84">
            <v>0</v>
          </cell>
          <cell r="W84">
            <v>2.8</v>
          </cell>
          <cell r="X84">
            <v>2.2000000000000002</v>
          </cell>
        </row>
        <row r="85">
          <cell r="P85" t="str">
            <v>170３歳児</v>
          </cell>
          <cell r="Q85">
            <v>3</v>
          </cell>
          <cell r="R85">
            <v>2.9</v>
          </cell>
          <cell r="S85">
            <v>2.8</v>
          </cell>
          <cell r="T85">
            <v>0</v>
          </cell>
          <cell r="U85">
            <v>0</v>
          </cell>
          <cell r="V85">
            <v>0</v>
          </cell>
          <cell r="W85">
            <v>2.8</v>
          </cell>
          <cell r="X85">
            <v>2.2000000000000002</v>
          </cell>
        </row>
        <row r="86">
          <cell r="P86" t="str">
            <v>170１，２歳児</v>
          </cell>
          <cell r="Q86">
            <v>2.8</v>
          </cell>
          <cell r="R86">
            <v>2.8</v>
          </cell>
          <cell r="S86">
            <v>0</v>
          </cell>
          <cell r="T86">
            <v>0</v>
          </cell>
          <cell r="U86">
            <v>2.6</v>
          </cell>
          <cell r="V86">
            <v>0</v>
          </cell>
          <cell r="W86">
            <v>2.8</v>
          </cell>
          <cell r="X86">
            <v>2.2000000000000002</v>
          </cell>
        </row>
        <row r="87">
          <cell r="P87" t="str">
            <v>170乳児</v>
          </cell>
          <cell r="Q87">
            <v>2.8</v>
          </cell>
          <cell r="R87">
            <v>2.8</v>
          </cell>
          <cell r="S87">
            <v>0</v>
          </cell>
          <cell r="T87">
            <v>0</v>
          </cell>
          <cell r="U87">
            <v>0</v>
          </cell>
          <cell r="V87">
            <v>0</v>
          </cell>
          <cell r="W87">
            <v>2.8</v>
          </cell>
          <cell r="X87">
            <v>2.2000000000000002</v>
          </cell>
        </row>
        <row r="88">
          <cell r="P88" t="str">
            <v>180４歳以上児</v>
          </cell>
          <cell r="Q88">
            <v>3</v>
          </cell>
          <cell r="R88">
            <v>3</v>
          </cell>
          <cell r="S88">
            <v>0</v>
          </cell>
          <cell r="T88">
            <v>3.7</v>
          </cell>
          <cell r="U88">
            <v>0</v>
          </cell>
          <cell r="V88">
            <v>0</v>
          </cell>
          <cell r="W88">
            <v>4</v>
          </cell>
          <cell r="X88">
            <v>2</v>
          </cell>
        </row>
        <row r="89">
          <cell r="P89" t="str">
            <v>180３歳児</v>
          </cell>
          <cell r="Q89">
            <v>3</v>
          </cell>
          <cell r="R89">
            <v>2.9</v>
          </cell>
          <cell r="S89">
            <v>2.8</v>
          </cell>
          <cell r="T89">
            <v>0</v>
          </cell>
          <cell r="U89">
            <v>0</v>
          </cell>
          <cell r="V89">
            <v>0</v>
          </cell>
          <cell r="W89">
            <v>4</v>
          </cell>
          <cell r="X89">
            <v>2</v>
          </cell>
        </row>
        <row r="90">
          <cell r="P90" t="str">
            <v>180１，２歳児</v>
          </cell>
          <cell r="Q90">
            <v>2.8</v>
          </cell>
          <cell r="R90">
            <v>2.8</v>
          </cell>
          <cell r="S90">
            <v>0</v>
          </cell>
          <cell r="T90">
            <v>0</v>
          </cell>
          <cell r="U90">
            <v>2.6</v>
          </cell>
          <cell r="V90">
            <v>0</v>
          </cell>
          <cell r="W90">
            <v>4</v>
          </cell>
          <cell r="X90">
            <v>2</v>
          </cell>
        </row>
        <row r="91">
          <cell r="P91" t="str">
            <v>180乳児</v>
          </cell>
          <cell r="Q91">
            <v>2.8</v>
          </cell>
          <cell r="R91">
            <v>2.8</v>
          </cell>
          <cell r="S91">
            <v>0</v>
          </cell>
          <cell r="T91">
            <v>0</v>
          </cell>
          <cell r="U91">
            <v>0</v>
          </cell>
          <cell r="V91">
            <v>0</v>
          </cell>
          <cell r="W91">
            <v>4</v>
          </cell>
          <cell r="X91">
            <v>2</v>
          </cell>
        </row>
      </sheetData>
      <sheetData sheetId="3"/>
      <sheetData sheetId="4"/>
      <sheetData sheetId="5">
        <row r="6">
          <cell r="C6">
            <v>1</v>
          </cell>
          <cell r="D6">
            <v>2</v>
          </cell>
          <cell r="E6">
            <v>3</v>
          </cell>
          <cell r="F6">
            <v>4</v>
          </cell>
          <cell r="G6">
            <v>5</v>
          </cell>
        </row>
        <row r="7">
          <cell r="C7">
            <v>210</v>
          </cell>
          <cell r="D7">
            <v>2960</v>
          </cell>
          <cell r="E7" t="str">
            <v>×加算率</v>
          </cell>
          <cell r="F7">
            <v>950</v>
          </cell>
          <cell r="G7" t="str">
            <v>×加算率</v>
          </cell>
        </row>
        <row r="8">
          <cell r="C8">
            <v>279</v>
          </cell>
          <cell r="D8">
            <v>3170</v>
          </cell>
          <cell r="E8" t="str">
            <v>×加算率</v>
          </cell>
          <cell r="F8">
            <v>1020</v>
          </cell>
          <cell r="G8" t="str">
            <v>×加算率</v>
          </cell>
        </row>
        <row r="9">
          <cell r="C9">
            <v>349</v>
          </cell>
          <cell r="D9">
            <v>3590</v>
          </cell>
          <cell r="E9" t="str">
            <v>×加算率</v>
          </cell>
          <cell r="F9">
            <v>1160</v>
          </cell>
          <cell r="G9" t="str">
            <v>×加算率</v>
          </cell>
        </row>
        <row r="10">
          <cell r="C10">
            <v>419</v>
          </cell>
          <cell r="D10">
            <v>4020</v>
          </cell>
          <cell r="E10" t="str">
            <v>×加算率</v>
          </cell>
          <cell r="F10">
            <v>1300</v>
          </cell>
          <cell r="G10" t="str">
            <v>×加算率</v>
          </cell>
        </row>
        <row r="11">
          <cell r="C11">
            <v>489</v>
          </cell>
          <cell r="D11">
            <v>4450</v>
          </cell>
          <cell r="E11" t="str">
            <v>×加算率</v>
          </cell>
          <cell r="F11">
            <v>1440</v>
          </cell>
          <cell r="G11" t="str">
            <v>×加算率</v>
          </cell>
        </row>
        <row r="12">
          <cell r="C12">
            <v>559</v>
          </cell>
          <cell r="D12">
            <v>4870</v>
          </cell>
          <cell r="E12" t="str">
            <v>×加算率</v>
          </cell>
          <cell r="F12">
            <v>1580</v>
          </cell>
          <cell r="G12" t="str">
            <v>×加算率</v>
          </cell>
        </row>
        <row r="13">
          <cell r="C13">
            <v>629</v>
          </cell>
          <cell r="D13">
            <v>5300</v>
          </cell>
          <cell r="E13" t="str">
            <v>×加算率</v>
          </cell>
          <cell r="F13">
            <v>1710</v>
          </cell>
          <cell r="G13" t="str">
            <v>×加算率</v>
          </cell>
        </row>
        <row r="14">
          <cell r="C14">
            <v>699</v>
          </cell>
          <cell r="D14">
            <v>5720</v>
          </cell>
          <cell r="E14" t="str">
            <v>×加算率</v>
          </cell>
          <cell r="F14">
            <v>1850</v>
          </cell>
          <cell r="G14" t="str">
            <v>×加算率</v>
          </cell>
        </row>
        <row r="15">
          <cell r="C15">
            <v>769</v>
          </cell>
          <cell r="D15">
            <v>6150</v>
          </cell>
          <cell r="E15" t="str">
            <v>×加算率</v>
          </cell>
          <cell r="F15">
            <v>1990</v>
          </cell>
          <cell r="G15" t="str">
            <v>×加算率</v>
          </cell>
        </row>
        <row r="16">
          <cell r="C16">
            <v>839</v>
          </cell>
          <cell r="D16">
            <v>6570</v>
          </cell>
          <cell r="E16" t="str">
            <v>×加算率</v>
          </cell>
          <cell r="F16">
            <v>2130</v>
          </cell>
          <cell r="G16" t="str">
            <v>×加算率</v>
          </cell>
        </row>
        <row r="17">
          <cell r="C17">
            <v>909</v>
          </cell>
          <cell r="D17">
            <v>7000</v>
          </cell>
          <cell r="E17" t="str">
            <v>×加算率</v>
          </cell>
          <cell r="F17">
            <v>2270</v>
          </cell>
          <cell r="G17" t="str">
            <v>×加算率</v>
          </cell>
        </row>
        <row r="18">
          <cell r="C18">
            <v>979</v>
          </cell>
          <cell r="D18">
            <v>7430</v>
          </cell>
          <cell r="E18" t="str">
            <v>×加算率</v>
          </cell>
          <cell r="F18">
            <v>2400</v>
          </cell>
          <cell r="G18" t="str">
            <v>×加算率</v>
          </cell>
        </row>
        <row r="19">
          <cell r="C19">
            <v>1049</v>
          </cell>
          <cell r="D19">
            <v>7850</v>
          </cell>
          <cell r="E19" t="str">
            <v>×加算率</v>
          </cell>
          <cell r="F19">
            <v>2540</v>
          </cell>
          <cell r="G19" t="str">
            <v>×加算率</v>
          </cell>
        </row>
        <row r="20">
          <cell r="C20">
            <v>1050</v>
          </cell>
          <cell r="D20">
            <v>8280</v>
          </cell>
          <cell r="E20" t="str">
            <v>×加算率</v>
          </cell>
          <cell r="F20">
            <v>2680</v>
          </cell>
          <cell r="G20" t="str">
            <v>×加算率</v>
          </cell>
        </row>
      </sheetData>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①入力シート"/>
      <sheetName val="②積算表"/>
      <sheetName val="加算区分"/>
      <sheetName val="設定値"/>
      <sheetName val="保育単価表"/>
      <sheetName val="保育単価表②"/>
      <sheetName val="単価休日"/>
      <sheetName val="③【第２号様式の１】賃金改善計画書(まとめ)"/>
      <sheetName val="④【第２号様式の２】賃金改善明細書（職員別表） "/>
      <sheetName val="⑤【第２号様式の４】同一の事業者内"/>
      <sheetName val="⑥【第２号様式の３】賃金改善確認書"/>
      <sheetName val="マスタ"/>
      <sheetName val="審査用いるか "/>
    </sheetNames>
    <sheetDataSet>
      <sheetData sheetId="0" refreshError="1"/>
      <sheetData sheetId="1" refreshError="1"/>
      <sheetData sheetId="2" refreshError="1">
        <row r="3">
          <cell r="B3">
            <v>0</v>
          </cell>
          <cell r="C3" t="str">
            <v>１年未満</v>
          </cell>
          <cell r="D3">
            <v>2</v>
          </cell>
          <cell r="E3">
            <v>6</v>
          </cell>
          <cell r="F3">
            <v>8</v>
          </cell>
        </row>
        <row r="4">
          <cell r="B4">
            <v>1</v>
          </cell>
          <cell r="C4" t="str">
            <v>１年以上２年未満</v>
          </cell>
          <cell r="D4">
            <v>3</v>
          </cell>
          <cell r="E4">
            <v>6</v>
          </cell>
          <cell r="F4">
            <v>9</v>
          </cell>
        </row>
        <row r="5">
          <cell r="B5">
            <v>2</v>
          </cell>
          <cell r="C5" t="str">
            <v>２年以上３年未満</v>
          </cell>
          <cell r="D5">
            <v>4</v>
          </cell>
          <cell r="E5">
            <v>6</v>
          </cell>
          <cell r="F5">
            <v>10</v>
          </cell>
        </row>
        <row r="6">
          <cell r="B6">
            <v>3</v>
          </cell>
          <cell r="C6" t="str">
            <v>３年以上４年未満</v>
          </cell>
          <cell r="D6">
            <v>5</v>
          </cell>
          <cell r="E6">
            <v>6</v>
          </cell>
          <cell r="F6">
            <v>11</v>
          </cell>
        </row>
        <row r="7">
          <cell r="B7">
            <v>4</v>
          </cell>
          <cell r="C7" t="str">
            <v>４年以上５年未満</v>
          </cell>
          <cell r="D7">
            <v>6</v>
          </cell>
          <cell r="E7">
            <v>6</v>
          </cell>
          <cell r="F7">
            <v>12</v>
          </cell>
        </row>
        <row r="8">
          <cell r="B8">
            <v>5</v>
          </cell>
          <cell r="C8" t="str">
            <v>５年以上６年未満</v>
          </cell>
          <cell r="D8">
            <v>7</v>
          </cell>
          <cell r="E8">
            <v>6</v>
          </cell>
          <cell r="F8">
            <v>13</v>
          </cell>
        </row>
        <row r="9">
          <cell r="B9">
            <v>6</v>
          </cell>
          <cell r="C9" t="str">
            <v>６年以上７年未満</v>
          </cell>
          <cell r="D9">
            <v>8</v>
          </cell>
          <cell r="E9">
            <v>6</v>
          </cell>
          <cell r="F9">
            <v>14</v>
          </cell>
        </row>
        <row r="10">
          <cell r="B10">
            <v>7</v>
          </cell>
          <cell r="C10" t="str">
            <v>７年以上８年未満</v>
          </cell>
          <cell r="D10">
            <v>9</v>
          </cell>
          <cell r="E10">
            <v>6</v>
          </cell>
          <cell r="F10">
            <v>15</v>
          </cell>
        </row>
        <row r="11">
          <cell r="B11">
            <v>8</v>
          </cell>
          <cell r="C11" t="str">
            <v>８年以上９年未満</v>
          </cell>
          <cell r="D11">
            <v>10</v>
          </cell>
          <cell r="E11">
            <v>6</v>
          </cell>
          <cell r="F11">
            <v>16</v>
          </cell>
        </row>
        <row r="12">
          <cell r="B12">
            <v>9</v>
          </cell>
          <cell r="C12" t="str">
            <v>９年以上１０年未満</v>
          </cell>
          <cell r="D12">
            <v>11</v>
          </cell>
          <cell r="E12">
            <v>6</v>
          </cell>
          <cell r="F12">
            <v>17</v>
          </cell>
        </row>
        <row r="13">
          <cell r="B13">
            <v>10</v>
          </cell>
          <cell r="C13" t="str">
            <v>１０年以上１１年未満</v>
          </cell>
          <cell r="D13">
            <v>12</v>
          </cell>
          <cell r="E13">
            <v>6</v>
          </cell>
          <cell r="F13">
            <v>18</v>
          </cell>
        </row>
        <row r="14">
          <cell r="B14">
            <v>11</v>
          </cell>
          <cell r="C14" t="str">
            <v>１１年以上</v>
          </cell>
          <cell r="D14">
            <v>12</v>
          </cell>
          <cell r="E14">
            <v>7</v>
          </cell>
          <cell r="F14">
            <v>19</v>
          </cell>
        </row>
      </sheetData>
      <sheetData sheetId="3" refreshError="1">
        <row r="3">
          <cell r="Q3">
            <v>12</v>
          </cell>
        </row>
        <row r="13">
          <cell r="C13">
            <v>1</v>
          </cell>
          <cell r="D13">
            <v>20</v>
          </cell>
        </row>
        <row r="14">
          <cell r="C14">
            <v>21</v>
          </cell>
          <cell r="D14">
            <v>25</v>
          </cell>
        </row>
        <row r="15">
          <cell r="C15">
            <v>26</v>
          </cell>
          <cell r="D15">
            <v>30</v>
          </cell>
        </row>
        <row r="16">
          <cell r="C16">
            <v>31</v>
          </cell>
          <cell r="D16">
            <v>35</v>
          </cell>
        </row>
        <row r="17">
          <cell r="C17">
            <v>36</v>
          </cell>
          <cell r="D17">
            <v>40</v>
          </cell>
        </row>
        <row r="18">
          <cell r="C18">
            <v>41</v>
          </cell>
          <cell r="D18">
            <v>45</v>
          </cell>
        </row>
        <row r="19">
          <cell r="C19">
            <v>46</v>
          </cell>
          <cell r="D19">
            <v>50</v>
          </cell>
        </row>
        <row r="20">
          <cell r="C20">
            <v>51</v>
          </cell>
          <cell r="D20">
            <v>55</v>
          </cell>
        </row>
        <row r="21">
          <cell r="C21">
            <v>56</v>
          </cell>
          <cell r="D21">
            <v>60</v>
          </cell>
        </row>
        <row r="22">
          <cell r="C22">
            <v>61</v>
          </cell>
          <cell r="D22">
            <v>70</v>
          </cell>
        </row>
        <row r="23">
          <cell r="C23">
            <v>71</v>
          </cell>
          <cell r="D23">
            <v>80</v>
          </cell>
        </row>
        <row r="24">
          <cell r="C24">
            <v>81</v>
          </cell>
          <cell r="D24">
            <v>90</v>
          </cell>
        </row>
        <row r="25">
          <cell r="C25">
            <v>91</v>
          </cell>
          <cell r="D25">
            <v>100</v>
          </cell>
        </row>
        <row r="26">
          <cell r="C26">
            <v>101</v>
          </cell>
          <cell r="D26">
            <v>110</v>
          </cell>
        </row>
        <row r="27">
          <cell r="C27">
            <v>111</v>
          </cell>
          <cell r="D27">
            <v>120</v>
          </cell>
        </row>
        <row r="28">
          <cell r="C28">
            <v>121</v>
          </cell>
          <cell r="D28">
            <v>130</v>
          </cell>
        </row>
        <row r="29">
          <cell r="C29">
            <v>131</v>
          </cell>
          <cell r="D29">
            <v>140</v>
          </cell>
        </row>
        <row r="30">
          <cell r="C30">
            <v>141</v>
          </cell>
          <cell r="D30">
            <v>150</v>
          </cell>
        </row>
        <row r="31">
          <cell r="C31">
            <v>151</v>
          </cell>
          <cell r="D31">
            <v>160</v>
          </cell>
        </row>
        <row r="32">
          <cell r="C32">
            <v>161</v>
          </cell>
          <cell r="D32">
            <v>170</v>
          </cell>
        </row>
        <row r="33">
          <cell r="C33">
            <v>171</v>
          </cell>
          <cell r="D33">
            <v>180</v>
          </cell>
        </row>
        <row r="36">
          <cell r="C36">
            <v>1</v>
          </cell>
        </row>
        <row r="37">
          <cell r="C37">
            <v>2</v>
          </cell>
        </row>
        <row r="38">
          <cell r="C38">
            <v>3</v>
          </cell>
        </row>
        <row r="39">
          <cell r="C39">
            <v>4</v>
          </cell>
        </row>
        <row r="40">
          <cell r="C40">
            <v>5</v>
          </cell>
        </row>
        <row r="41">
          <cell r="C41">
            <v>6</v>
          </cell>
        </row>
        <row r="42">
          <cell r="C42">
            <v>7</v>
          </cell>
        </row>
        <row r="43">
          <cell r="C43">
            <v>8</v>
          </cell>
        </row>
        <row r="44">
          <cell r="C44">
            <v>9</v>
          </cell>
        </row>
        <row r="45">
          <cell r="C45">
            <v>10</v>
          </cell>
        </row>
        <row r="46">
          <cell r="C46">
            <v>11</v>
          </cell>
        </row>
        <row r="47">
          <cell r="C47">
            <v>12</v>
          </cell>
        </row>
        <row r="49">
          <cell r="I49" t="str">
            <v>―</v>
          </cell>
        </row>
        <row r="50">
          <cell r="I50" t="str">
            <v>1日</v>
          </cell>
        </row>
        <row r="51">
          <cell r="I51" t="str">
            <v>2日</v>
          </cell>
        </row>
        <row r="52">
          <cell r="I52" t="str">
            <v>3日以上</v>
          </cell>
        </row>
        <row r="53">
          <cell r="I53" t="str">
            <v>全て</v>
          </cell>
        </row>
      </sheetData>
      <sheetData sheetId="4" refreshError="1">
        <row r="8">
          <cell r="A8" t="str">
            <v>20４歳以上児</v>
          </cell>
          <cell r="B8" t="str">
            <v>16/100
地域</v>
          </cell>
          <cell r="C8" t="str">
            <v>　20人</v>
          </cell>
          <cell r="D8" t="str">
            <v>2号</v>
          </cell>
          <cell r="E8" t="str">
            <v>４歳以上児</v>
          </cell>
          <cell r="G8">
            <v>139140</v>
          </cell>
          <cell r="H8">
            <v>147960</v>
          </cell>
          <cell r="I8">
            <v>109780</v>
          </cell>
          <cell r="J8">
            <v>118600</v>
          </cell>
          <cell r="K8" t="str">
            <v>＋</v>
          </cell>
          <cell r="L8">
            <v>1370</v>
          </cell>
          <cell r="M8">
            <v>1450</v>
          </cell>
          <cell r="N8" t="str">
            <v>×</v>
          </cell>
          <cell r="O8" t="str">
            <v>（加算率（a）</v>
          </cell>
          <cell r="P8" t="str">
            <v>＋</v>
          </cell>
          <cell r="Q8" t="str">
            <v>加算率（b）</v>
          </cell>
          <cell r="R8" t="str">
            <v>＋</v>
          </cell>
          <cell r="S8">
            <v>2.8</v>
          </cell>
          <cell r="T8">
            <v>2.8</v>
          </cell>
          <cell r="U8">
            <v>1070</v>
          </cell>
          <cell r="V8">
            <v>1150</v>
          </cell>
          <cell r="W8" t="str">
            <v>×</v>
          </cell>
          <cell r="X8" t="str">
            <v>（加算率（a）</v>
          </cell>
          <cell r="Y8" t="str">
            <v>＋</v>
          </cell>
          <cell r="Z8" t="str">
            <v>加算率（b）</v>
          </cell>
          <cell r="AA8" t="str">
            <v>＋</v>
          </cell>
          <cell r="AB8">
            <v>2.8</v>
          </cell>
          <cell r="AC8">
            <v>2.8</v>
          </cell>
          <cell r="AD8" t="str">
            <v>＋</v>
          </cell>
          <cell r="AE8">
            <v>8820</v>
          </cell>
          <cell r="AF8" t="str">
            <v>＋</v>
          </cell>
          <cell r="AG8">
            <v>80</v>
          </cell>
          <cell r="AH8" t="str">
            <v>×</v>
          </cell>
          <cell r="AI8" t="str">
            <v>（加算率（a）</v>
          </cell>
          <cell r="AJ8" t="str">
            <v>＋</v>
          </cell>
          <cell r="AK8" t="str">
            <v>加算率（b）</v>
          </cell>
          <cell r="AL8" t="str">
            <v>＋</v>
          </cell>
          <cell r="AM8">
            <v>2.8</v>
          </cell>
          <cell r="AN8" t="str">
            <v>）</v>
          </cell>
          <cell r="AO8" t="str">
            <v>＋</v>
          </cell>
          <cell r="AP8">
            <v>3530</v>
          </cell>
          <cell r="AQ8" t="str">
            <v>＋</v>
          </cell>
          <cell r="AR8">
            <v>30</v>
          </cell>
          <cell r="AS8" t="str">
            <v>×</v>
          </cell>
          <cell r="AT8" t="str">
            <v>（加算率（a）</v>
          </cell>
          <cell r="AU8" t="str">
            <v>＋</v>
          </cell>
          <cell r="AV8" t="str">
            <v>加算率（b）</v>
          </cell>
          <cell r="AW8" t="str">
            <v>＋</v>
          </cell>
          <cell r="AX8">
            <v>3.7</v>
          </cell>
          <cell r="BI8" t="str">
            <v>＋</v>
          </cell>
          <cell r="BL8" t="str">
            <v>＋</v>
          </cell>
          <cell r="BU8" t="str">
            <v>÷</v>
          </cell>
          <cell r="BW8" t="str">
            <v>＋</v>
          </cell>
          <cell r="BX8">
            <v>31220</v>
          </cell>
          <cell r="BZ8" t="str">
            <v>＋</v>
          </cell>
          <cell r="CA8">
            <v>230</v>
          </cell>
          <cell r="CB8" t="str">
            <v>×</v>
          </cell>
          <cell r="CC8" t="str">
            <v>（加算率（a）</v>
          </cell>
          <cell r="CD8" t="str">
            <v>＋</v>
          </cell>
          <cell r="CE8" t="str">
            <v>加算率（b）</v>
          </cell>
          <cell r="CF8" t="str">
            <v>＋</v>
          </cell>
          <cell r="CG8">
            <v>6.5</v>
          </cell>
          <cell r="CH8" t="str">
            <v>＋</v>
          </cell>
          <cell r="CI8">
            <v>8900</v>
          </cell>
          <cell r="CJ8">
            <v>9800</v>
          </cell>
          <cell r="CK8" t="str">
            <v>＋</v>
          </cell>
          <cell r="CL8" t="str">
            <v>ａ地域</v>
          </cell>
          <cell r="CM8">
            <v>15800</v>
          </cell>
          <cell r="CN8">
            <v>17600</v>
          </cell>
          <cell r="CO8" t="str">
            <v>＋</v>
          </cell>
          <cell r="CP8">
            <v>26470</v>
          </cell>
          <cell r="CQ8" t="str">
            <v>＋</v>
          </cell>
          <cell r="CR8">
            <v>260</v>
          </cell>
          <cell r="CS8" t="str">
            <v>×</v>
          </cell>
          <cell r="CT8" t="str">
            <v>（加算率（a）</v>
          </cell>
          <cell r="CU8" t="str">
            <v>＋</v>
          </cell>
          <cell r="CV8" t="str">
            <v>加算率（b）</v>
          </cell>
          <cell r="CW8" t="str">
            <v>＋</v>
          </cell>
          <cell r="CX8">
            <v>2.8</v>
          </cell>
          <cell r="CY8" t="str">
            <v>×加配人数</v>
          </cell>
          <cell r="CZ8" t="str">
            <v>＋</v>
          </cell>
          <cell r="DA8">
            <v>4900</v>
          </cell>
          <cell r="DB8" t="str">
            <v>－</v>
          </cell>
          <cell r="DD8" t="str">
            <v>－</v>
          </cell>
          <cell r="DE8">
            <v>29070</v>
          </cell>
          <cell r="DF8" t="str">
            <v>＋</v>
          </cell>
          <cell r="DG8">
            <v>290</v>
          </cell>
          <cell r="DH8" t="str">
            <v>×</v>
          </cell>
          <cell r="DI8" t="str">
            <v>（加算率（a）</v>
          </cell>
          <cell r="DJ8" t="str">
            <v>＋</v>
          </cell>
          <cell r="DK8" t="str">
            <v>加算率（b）</v>
          </cell>
          <cell r="DL8" t="str">
            <v>＋</v>
          </cell>
          <cell r="DM8">
            <v>1.9</v>
          </cell>
          <cell r="DN8" t="str">
            <v>－</v>
          </cell>
          <cell r="DO8" t="str">
            <v>(⑥＋⑦＋⑧＋⑨＋⑩＋⑫)</v>
          </cell>
          <cell r="DP8" t="str">
            <v>(⑥＋⑦＋⑧＋⑨＋⑩＋⑫)</v>
          </cell>
          <cell r="DQ8" t="str">
            <v>(⑥＋⑦＋⑧＋⑨＋⑩＋⑫)</v>
          </cell>
          <cell r="DR8" t="str">
            <v>(⑥＋⑦＋⑧＋⑨＋⑩＋⑫)</v>
          </cell>
          <cell r="DT8" t="str">
            <v>(⑥～⑲（⑯を除く。)）
×別に定める調整率</v>
          </cell>
        </row>
        <row r="9">
          <cell r="A9" t="str">
            <v>20３歳児</v>
          </cell>
          <cell r="E9" t="str">
            <v>３歳児</v>
          </cell>
          <cell r="G9">
            <v>147960</v>
          </cell>
          <cell r="H9">
            <v>218560</v>
          </cell>
          <cell r="I9">
            <v>118600</v>
          </cell>
          <cell r="J9">
            <v>189200</v>
          </cell>
          <cell r="K9" t="str">
            <v>＋</v>
          </cell>
          <cell r="L9">
            <v>1450</v>
          </cell>
          <cell r="M9">
            <v>2100</v>
          </cell>
          <cell r="N9" t="str">
            <v>×</v>
          </cell>
          <cell r="O9" t="str">
            <v>（加算率（a）</v>
          </cell>
          <cell r="P9" t="str">
            <v>＋</v>
          </cell>
          <cell r="Q9" t="str">
            <v>加算率（b）</v>
          </cell>
          <cell r="R9" t="str">
            <v>＋</v>
          </cell>
          <cell r="S9">
            <v>2.8</v>
          </cell>
          <cell r="T9">
            <v>2.7</v>
          </cell>
          <cell r="U9">
            <v>1150</v>
          </cell>
          <cell r="V9">
            <v>1800</v>
          </cell>
          <cell r="W9" t="str">
            <v>×</v>
          </cell>
          <cell r="X9" t="str">
            <v>（加算率（a）</v>
          </cell>
          <cell r="Y9" t="str">
            <v>＋</v>
          </cell>
          <cell r="Z9" t="str">
            <v>加算率（b）</v>
          </cell>
          <cell r="AA9" t="str">
            <v>＋</v>
          </cell>
          <cell r="AB9">
            <v>2.8</v>
          </cell>
          <cell r="AC9">
            <v>2.7</v>
          </cell>
          <cell r="AD9" t="str">
            <v>＋</v>
          </cell>
          <cell r="AE9">
            <v>8820</v>
          </cell>
          <cell r="AF9" t="str">
            <v>＋</v>
          </cell>
          <cell r="AG9">
            <v>80</v>
          </cell>
          <cell r="AH9" t="str">
            <v>×</v>
          </cell>
          <cell r="AI9" t="str">
            <v>（加算率（a）</v>
          </cell>
          <cell r="AJ9" t="str">
            <v>＋</v>
          </cell>
          <cell r="AK9" t="str">
            <v>加算率（b）</v>
          </cell>
          <cell r="AL9" t="str">
            <v>＋</v>
          </cell>
          <cell r="AM9">
            <v>2.8</v>
          </cell>
          <cell r="BY9">
            <v>29340</v>
          </cell>
          <cell r="CL9" t="str">
            <v>ｂ地域</v>
          </cell>
          <cell r="CM9">
            <v>8700</v>
          </cell>
          <cell r="CN9">
            <v>9700</v>
          </cell>
        </row>
        <row r="10">
          <cell r="A10" t="str">
            <v>20１，２歳児</v>
          </cell>
          <cell r="D10" t="str">
            <v>3号</v>
          </cell>
          <cell r="E10" t="str">
            <v>１、２歳児</v>
          </cell>
          <cell r="G10">
            <v>218560</v>
          </cell>
          <cell r="H10">
            <v>306810</v>
          </cell>
          <cell r="I10">
            <v>189200</v>
          </cell>
          <cell r="J10">
            <v>277450</v>
          </cell>
          <cell r="K10" t="str">
            <v>＋</v>
          </cell>
          <cell r="L10">
            <v>2100</v>
          </cell>
          <cell r="M10">
            <v>2980</v>
          </cell>
          <cell r="N10" t="str">
            <v>×</v>
          </cell>
          <cell r="O10" t="str">
            <v>（加算率（a）</v>
          </cell>
          <cell r="P10" t="str">
            <v>＋</v>
          </cell>
          <cell r="Q10" t="str">
            <v>加算率（b）</v>
          </cell>
          <cell r="R10" t="str">
            <v>＋</v>
          </cell>
          <cell r="S10">
            <v>2.7</v>
          </cell>
          <cell r="T10">
            <v>2.8</v>
          </cell>
          <cell r="U10">
            <v>1800</v>
          </cell>
          <cell r="V10">
            <v>2680</v>
          </cell>
          <cell r="W10" t="str">
            <v>×</v>
          </cell>
          <cell r="X10" t="str">
            <v>（加算率（a）</v>
          </cell>
          <cell r="Y10" t="str">
            <v>＋</v>
          </cell>
          <cell r="Z10" t="str">
            <v>加算率（b）</v>
          </cell>
          <cell r="AA10" t="str">
            <v>＋</v>
          </cell>
          <cell r="AB10">
            <v>2.7</v>
          </cell>
          <cell r="AC10">
            <v>2.7</v>
          </cell>
          <cell r="AY10" t="str">
            <v>＋</v>
          </cell>
          <cell r="AZ10">
            <v>17650</v>
          </cell>
          <cell r="BA10" t="str">
            <v>＋</v>
          </cell>
          <cell r="BB10">
            <v>170</v>
          </cell>
          <cell r="BC10" t="str">
            <v>×</v>
          </cell>
          <cell r="BD10" t="str">
            <v>（加算率（a）</v>
          </cell>
          <cell r="BE10" t="str">
            <v>＋</v>
          </cell>
          <cell r="BF10" t="str">
            <v>加算率（b）</v>
          </cell>
          <cell r="BG10" t="str">
            <v>＋</v>
          </cell>
          <cell r="BH10">
            <v>2.6</v>
          </cell>
          <cell r="BW10" t="str">
            <v>＋</v>
          </cell>
          <cell r="BX10">
            <v>29340</v>
          </cell>
          <cell r="CL10" t="str">
            <v>ｃ地域</v>
          </cell>
          <cell r="CM10">
            <v>7600</v>
          </cell>
          <cell r="CN10">
            <v>8400</v>
          </cell>
          <cell r="DO10">
            <v>0.01</v>
          </cell>
          <cell r="DP10">
            <v>0.02</v>
          </cell>
          <cell r="DQ10">
            <v>0.04</v>
          </cell>
          <cell r="DR10">
            <v>0.05</v>
          </cell>
        </row>
        <row r="11">
          <cell r="A11" t="str">
            <v>20乳児</v>
          </cell>
          <cell r="E11" t="str">
            <v>乳児</v>
          </cell>
          <cell r="G11">
            <v>306810</v>
          </cell>
          <cell r="I11">
            <v>277450</v>
          </cell>
          <cell r="K11" t="str">
            <v>＋</v>
          </cell>
          <cell r="L11">
            <v>2980</v>
          </cell>
          <cell r="N11" t="str">
            <v>×</v>
          </cell>
          <cell r="O11" t="str">
            <v>（加算率（a）</v>
          </cell>
          <cell r="P11" t="str">
            <v>＋</v>
          </cell>
          <cell r="Q11" t="str">
            <v>加算率（b）</v>
          </cell>
          <cell r="R11" t="str">
            <v>＋</v>
          </cell>
          <cell r="S11">
            <v>2.8</v>
          </cell>
          <cell r="U11">
            <v>2680</v>
          </cell>
          <cell r="W11" t="str">
            <v>×</v>
          </cell>
          <cell r="X11" t="str">
            <v>（加算率（a）</v>
          </cell>
          <cell r="Y11" t="str">
            <v>＋</v>
          </cell>
          <cell r="Z11" t="str">
            <v>加算率（b）</v>
          </cell>
          <cell r="AA11" t="str">
            <v>＋</v>
          </cell>
          <cell r="AB11">
            <v>2.7</v>
          </cell>
          <cell r="CL11" t="str">
            <v>ｄ地域</v>
          </cell>
          <cell r="CM11">
            <v>6800</v>
          </cell>
          <cell r="CN11">
            <v>7500</v>
          </cell>
        </row>
        <row r="12">
          <cell r="A12" t="str">
            <v>25４歳以上児</v>
          </cell>
          <cell r="C12" t="str">
            <v>　21人
　　から
　25人
　　まで</v>
          </cell>
          <cell r="D12" t="str">
            <v>2号</v>
          </cell>
          <cell r="E12" t="str">
            <v>４歳以上児</v>
          </cell>
          <cell r="G12">
            <v>115680</v>
          </cell>
          <cell r="H12">
            <v>124500</v>
          </cell>
          <cell r="I12">
            <v>92190</v>
          </cell>
          <cell r="J12">
            <v>101010</v>
          </cell>
          <cell r="K12" t="str">
            <v>＋</v>
          </cell>
          <cell r="L12">
            <v>1130</v>
          </cell>
          <cell r="M12">
            <v>1210</v>
          </cell>
          <cell r="N12" t="str">
            <v>×</v>
          </cell>
          <cell r="O12" t="str">
            <v>（加算率（a）</v>
          </cell>
          <cell r="P12" t="str">
            <v>＋</v>
          </cell>
          <cell r="Q12" t="str">
            <v>加算率（b）</v>
          </cell>
          <cell r="R12" t="str">
            <v>＋</v>
          </cell>
          <cell r="S12">
            <v>2.8</v>
          </cell>
          <cell r="T12">
            <v>2.8</v>
          </cell>
          <cell r="U12">
            <v>900</v>
          </cell>
          <cell r="V12">
            <v>980</v>
          </cell>
          <cell r="W12" t="str">
            <v>×</v>
          </cell>
          <cell r="X12" t="str">
            <v>（加算率（a）</v>
          </cell>
          <cell r="Y12" t="str">
            <v>＋</v>
          </cell>
          <cell r="Z12" t="str">
            <v>加算率（b）</v>
          </cell>
          <cell r="AA12" t="str">
            <v>＋</v>
          </cell>
          <cell r="AB12">
            <v>2.7</v>
          </cell>
          <cell r="AC12">
            <v>2.7</v>
          </cell>
          <cell r="AD12" t="str">
            <v>＋</v>
          </cell>
          <cell r="AE12">
            <v>8820</v>
          </cell>
          <cell r="AF12" t="str">
            <v>＋</v>
          </cell>
          <cell r="AG12">
            <v>80</v>
          </cell>
          <cell r="AH12" t="str">
            <v>×</v>
          </cell>
          <cell r="AI12" t="str">
            <v>（加算率（a）</v>
          </cell>
          <cell r="AJ12" t="str">
            <v>＋</v>
          </cell>
          <cell r="AK12" t="str">
            <v>加算率（b）</v>
          </cell>
          <cell r="AL12" t="str">
            <v>＋</v>
          </cell>
          <cell r="AM12">
            <v>2.8</v>
          </cell>
          <cell r="AN12" t="str">
            <v>）</v>
          </cell>
          <cell r="AO12" t="str">
            <v>＋</v>
          </cell>
          <cell r="AP12">
            <v>3530</v>
          </cell>
          <cell r="AQ12" t="str">
            <v>＋</v>
          </cell>
          <cell r="AR12">
            <v>30</v>
          </cell>
          <cell r="AS12" t="str">
            <v>×</v>
          </cell>
          <cell r="AT12" t="str">
            <v>（加算率（a）</v>
          </cell>
          <cell r="AU12" t="str">
            <v>＋</v>
          </cell>
          <cell r="AV12" t="str">
            <v>加算率（b）</v>
          </cell>
          <cell r="AW12" t="str">
            <v>＋</v>
          </cell>
          <cell r="AX12">
            <v>3.7</v>
          </cell>
          <cell r="BW12" t="str">
            <v>＋</v>
          </cell>
          <cell r="BX12">
            <v>26480</v>
          </cell>
          <cell r="BZ12" t="str">
            <v>＋</v>
          </cell>
          <cell r="CA12">
            <v>180</v>
          </cell>
          <cell r="CB12" t="str">
            <v>×</v>
          </cell>
          <cell r="CC12" t="str">
            <v>（加算率（a）</v>
          </cell>
          <cell r="CD12" t="str">
            <v>＋</v>
          </cell>
          <cell r="CE12" t="str">
            <v>加算率（b）</v>
          </cell>
          <cell r="CF12" t="str">
            <v>＋</v>
          </cell>
          <cell r="CG12">
            <v>6.6</v>
          </cell>
          <cell r="CH12" t="str">
            <v>＋</v>
          </cell>
          <cell r="CI12">
            <v>7500</v>
          </cell>
          <cell r="CJ12">
            <v>7800</v>
          </cell>
          <cell r="CK12" t="str">
            <v>＋</v>
          </cell>
          <cell r="CL12" t="str">
            <v>ａ地域</v>
          </cell>
          <cell r="CM12">
            <v>12900</v>
          </cell>
          <cell r="CN12">
            <v>14400</v>
          </cell>
          <cell r="CO12" t="str">
            <v>＋</v>
          </cell>
          <cell r="CP12">
            <v>21180</v>
          </cell>
          <cell r="CQ12" t="str">
            <v>＋</v>
          </cell>
          <cell r="CR12">
            <v>210</v>
          </cell>
          <cell r="CS12" t="str">
            <v>×</v>
          </cell>
          <cell r="CT12" t="str">
            <v>（加算率（a）</v>
          </cell>
          <cell r="CU12" t="str">
            <v>＋</v>
          </cell>
          <cell r="CV12" t="str">
            <v>加算率（b）</v>
          </cell>
          <cell r="CW12" t="str">
            <v>＋</v>
          </cell>
          <cell r="CX12">
            <v>2.7</v>
          </cell>
          <cell r="CY12" t="str">
            <v>×加配人数</v>
          </cell>
          <cell r="CZ12" t="str">
            <v>＋</v>
          </cell>
          <cell r="DA12">
            <v>4900</v>
          </cell>
          <cell r="DD12" t="str">
            <v>－</v>
          </cell>
          <cell r="DE12">
            <v>23260</v>
          </cell>
          <cell r="DF12" t="str">
            <v>＋</v>
          </cell>
          <cell r="DG12">
            <v>230</v>
          </cell>
          <cell r="DH12" t="str">
            <v>×</v>
          </cell>
          <cell r="DI12" t="str">
            <v>（加算率（a）</v>
          </cell>
          <cell r="DJ12" t="str">
            <v>＋</v>
          </cell>
          <cell r="DK12" t="str">
            <v>加算率（b）</v>
          </cell>
          <cell r="DL12" t="str">
            <v>＋</v>
          </cell>
          <cell r="DM12">
            <v>1.9</v>
          </cell>
          <cell r="DN12" t="str">
            <v>－</v>
          </cell>
          <cell r="DO12" t="str">
            <v>(⑥＋⑦＋⑧＋⑨＋⑩＋⑫)</v>
          </cell>
          <cell r="DP12" t="str">
            <v>(⑥＋⑦＋⑧＋⑨＋⑩＋⑫)</v>
          </cell>
          <cell r="DQ12" t="str">
            <v>(⑥＋⑦＋⑧＋⑨＋⑩＋⑫)</v>
          </cell>
          <cell r="DR12" t="str">
            <v>(⑥＋⑦＋⑧＋⑨＋⑩＋⑫)</v>
          </cell>
        </row>
        <row r="13">
          <cell r="A13" t="str">
            <v>25３歳児</v>
          </cell>
          <cell r="E13" t="str">
            <v>３歳児</v>
          </cell>
          <cell r="G13">
            <v>124500</v>
          </cell>
          <cell r="H13">
            <v>195100</v>
          </cell>
          <cell r="I13">
            <v>101010</v>
          </cell>
          <cell r="J13">
            <v>171610</v>
          </cell>
          <cell r="K13" t="str">
            <v>＋</v>
          </cell>
          <cell r="L13">
            <v>1210</v>
          </cell>
          <cell r="M13">
            <v>1860</v>
          </cell>
          <cell r="N13" t="str">
            <v>×</v>
          </cell>
          <cell r="O13" t="str">
            <v>（加算率（a）</v>
          </cell>
          <cell r="P13" t="str">
            <v>＋</v>
          </cell>
          <cell r="Q13" t="str">
            <v>加算率（b）</v>
          </cell>
          <cell r="R13" t="str">
            <v>＋</v>
          </cell>
          <cell r="S13">
            <v>2.8</v>
          </cell>
          <cell r="T13">
            <v>2.7</v>
          </cell>
          <cell r="U13">
            <v>980</v>
          </cell>
          <cell r="V13">
            <v>1620</v>
          </cell>
          <cell r="W13" t="str">
            <v>×</v>
          </cell>
          <cell r="X13" t="str">
            <v>（加算率（a）</v>
          </cell>
          <cell r="Y13" t="str">
            <v>＋</v>
          </cell>
          <cell r="Z13" t="str">
            <v>加算率（b）</v>
          </cell>
          <cell r="AA13" t="str">
            <v>＋</v>
          </cell>
          <cell r="AB13">
            <v>2.7</v>
          </cell>
          <cell r="AC13">
            <v>2.7</v>
          </cell>
          <cell r="AD13" t="str">
            <v>＋</v>
          </cell>
          <cell r="AE13">
            <v>8820</v>
          </cell>
          <cell r="AF13" t="str">
            <v>＋</v>
          </cell>
          <cell r="AG13">
            <v>80</v>
          </cell>
          <cell r="AH13" t="str">
            <v>×</v>
          </cell>
          <cell r="AI13" t="str">
            <v>（加算率（a）</v>
          </cell>
          <cell r="AJ13" t="str">
            <v>＋</v>
          </cell>
          <cell r="AK13" t="str">
            <v>加算率（b）</v>
          </cell>
          <cell r="AL13" t="str">
            <v>＋</v>
          </cell>
          <cell r="AM13">
            <v>2.8</v>
          </cell>
          <cell r="BY13">
            <v>24600</v>
          </cell>
          <cell r="CL13" t="str">
            <v>ｂ地域</v>
          </cell>
          <cell r="CM13">
            <v>7100</v>
          </cell>
          <cell r="CN13">
            <v>7900</v>
          </cell>
        </row>
        <row r="14">
          <cell r="A14" t="str">
            <v>25１，２歳児</v>
          </cell>
          <cell r="D14" t="str">
            <v>3号</v>
          </cell>
          <cell r="E14" t="str">
            <v>１、２歳児</v>
          </cell>
          <cell r="G14">
            <v>195100</v>
          </cell>
          <cell r="H14">
            <v>283350</v>
          </cell>
          <cell r="I14">
            <v>171610</v>
          </cell>
          <cell r="J14">
            <v>259860</v>
          </cell>
          <cell r="K14" t="str">
            <v>＋</v>
          </cell>
          <cell r="L14">
            <v>1860</v>
          </cell>
          <cell r="M14">
            <v>2740</v>
          </cell>
          <cell r="N14" t="str">
            <v>×</v>
          </cell>
          <cell r="O14" t="str">
            <v>（加算率（a）</v>
          </cell>
          <cell r="P14" t="str">
            <v>＋</v>
          </cell>
          <cell r="Q14" t="str">
            <v>加算率（b）</v>
          </cell>
          <cell r="R14" t="str">
            <v>＋</v>
          </cell>
          <cell r="S14">
            <v>2.7</v>
          </cell>
          <cell r="T14">
            <v>2.7</v>
          </cell>
          <cell r="U14">
            <v>1620</v>
          </cell>
          <cell r="V14">
            <v>2500</v>
          </cell>
          <cell r="W14" t="str">
            <v>×</v>
          </cell>
          <cell r="X14" t="str">
            <v>（加算率（a）</v>
          </cell>
          <cell r="Y14" t="str">
            <v>＋</v>
          </cell>
          <cell r="Z14" t="str">
            <v>加算率（b）</v>
          </cell>
          <cell r="AA14" t="str">
            <v>＋</v>
          </cell>
          <cell r="AB14">
            <v>2.7</v>
          </cell>
          <cell r="AC14">
            <v>2.7</v>
          </cell>
          <cell r="AY14" t="str">
            <v>＋</v>
          </cell>
          <cell r="AZ14">
            <v>17650</v>
          </cell>
          <cell r="BA14" t="str">
            <v>＋</v>
          </cell>
          <cell r="BB14">
            <v>170</v>
          </cell>
          <cell r="BC14" t="str">
            <v>×</v>
          </cell>
          <cell r="BD14" t="str">
            <v>（加算率（a）</v>
          </cell>
          <cell r="BE14" t="str">
            <v>＋</v>
          </cell>
          <cell r="BF14" t="str">
            <v>加算率（b）</v>
          </cell>
          <cell r="BG14" t="str">
            <v>＋</v>
          </cell>
          <cell r="BH14">
            <v>2.6</v>
          </cell>
          <cell r="BW14" t="str">
            <v>＋</v>
          </cell>
          <cell r="BX14">
            <v>24600</v>
          </cell>
          <cell r="CL14" t="str">
            <v>ｃ地域</v>
          </cell>
          <cell r="CM14">
            <v>6200</v>
          </cell>
          <cell r="CN14">
            <v>6900</v>
          </cell>
          <cell r="DO14">
            <v>0.01</v>
          </cell>
          <cell r="DP14">
            <v>0.03</v>
          </cell>
          <cell r="DQ14">
            <v>0.04</v>
          </cell>
          <cell r="DR14">
            <v>0.05</v>
          </cell>
        </row>
        <row r="15">
          <cell r="A15" t="str">
            <v>25乳児</v>
          </cell>
          <cell r="E15" t="str">
            <v>乳児</v>
          </cell>
          <cell r="G15">
            <v>283350</v>
          </cell>
          <cell r="I15">
            <v>259860</v>
          </cell>
          <cell r="K15" t="str">
            <v>＋</v>
          </cell>
          <cell r="L15">
            <v>2740</v>
          </cell>
          <cell r="N15" t="str">
            <v>×</v>
          </cell>
          <cell r="O15" t="str">
            <v>（加算率（a）</v>
          </cell>
          <cell r="P15" t="str">
            <v>＋</v>
          </cell>
          <cell r="Q15" t="str">
            <v>加算率（b）</v>
          </cell>
          <cell r="R15" t="str">
            <v>＋</v>
          </cell>
          <cell r="S15">
            <v>2.7</v>
          </cell>
          <cell r="U15">
            <v>2500</v>
          </cell>
          <cell r="W15" t="str">
            <v>×</v>
          </cell>
          <cell r="X15" t="str">
            <v>（加算率（a）</v>
          </cell>
          <cell r="Y15" t="str">
            <v>＋</v>
          </cell>
          <cell r="Z15" t="str">
            <v>加算率（b）</v>
          </cell>
          <cell r="AA15" t="str">
            <v>＋</v>
          </cell>
          <cell r="AB15">
            <v>2.7</v>
          </cell>
          <cell r="CL15" t="str">
            <v>ｄ地域</v>
          </cell>
          <cell r="CM15">
            <v>5500</v>
          </cell>
          <cell r="CN15">
            <v>6200</v>
          </cell>
        </row>
        <row r="16">
          <cell r="A16" t="str">
            <v>30４歳以上児</v>
          </cell>
          <cell r="C16" t="str">
            <v>　26人
　　から
　30人
　　まで</v>
          </cell>
          <cell r="D16" t="str">
            <v>2号</v>
          </cell>
          <cell r="E16" t="str">
            <v>４歳以上児</v>
          </cell>
          <cell r="G16">
            <v>100240</v>
          </cell>
          <cell r="H16">
            <v>109060</v>
          </cell>
          <cell r="I16">
            <v>80660</v>
          </cell>
          <cell r="J16">
            <v>89480</v>
          </cell>
          <cell r="K16" t="str">
            <v>＋</v>
          </cell>
          <cell r="L16">
            <v>980</v>
          </cell>
          <cell r="M16">
            <v>1060</v>
          </cell>
          <cell r="N16" t="str">
            <v>×</v>
          </cell>
          <cell r="O16" t="str">
            <v>（加算率（a）</v>
          </cell>
          <cell r="P16" t="str">
            <v>＋</v>
          </cell>
          <cell r="Q16" t="str">
            <v>加算率（b）</v>
          </cell>
          <cell r="R16" t="str">
            <v>＋</v>
          </cell>
          <cell r="S16">
            <v>2.8</v>
          </cell>
          <cell r="T16">
            <v>2.8</v>
          </cell>
          <cell r="U16">
            <v>780</v>
          </cell>
          <cell r="V16">
            <v>860</v>
          </cell>
          <cell r="W16" t="str">
            <v>×</v>
          </cell>
          <cell r="X16" t="str">
            <v>（加算率（a）</v>
          </cell>
          <cell r="Y16" t="str">
            <v>＋</v>
          </cell>
          <cell r="Z16" t="str">
            <v>加算率（b）</v>
          </cell>
          <cell r="AA16" t="str">
            <v>＋</v>
          </cell>
          <cell r="AB16">
            <v>2.7</v>
          </cell>
          <cell r="AC16">
            <v>2.7</v>
          </cell>
          <cell r="AD16" t="str">
            <v>＋</v>
          </cell>
          <cell r="AE16">
            <v>8820</v>
          </cell>
          <cell r="AF16" t="str">
            <v>＋</v>
          </cell>
          <cell r="AG16">
            <v>80</v>
          </cell>
          <cell r="AH16" t="str">
            <v>×</v>
          </cell>
          <cell r="AI16" t="str">
            <v>（加算率（a）</v>
          </cell>
          <cell r="AJ16" t="str">
            <v>＋</v>
          </cell>
          <cell r="AK16" t="str">
            <v>加算率（b）</v>
          </cell>
          <cell r="AL16" t="str">
            <v>＋</v>
          </cell>
          <cell r="AM16">
            <v>2.8</v>
          </cell>
          <cell r="AN16" t="str">
            <v>）</v>
          </cell>
          <cell r="AO16" t="str">
            <v>＋</v>
          </cell>
          <cell r="AP16">
            <v>3530</v>
          </cell>
          <cell r="AQ16" t="str">
            <v>＋</v>
          </cell>
          <cell r="AR16">
            <v>30</v>
          </cell>
          <cell r="AS16" t="str">
            <v>×</v>
          </cell>
          <cell r="AT16" t="str">
            <v>（加算率（a）</v>
          </cell>
          <cell r="AU16" t="str">
            <v>＋</v>
          </cell>
          <cell r="AV16" t="str">
            <v>加算率（b）</v>
          </cell>
          <cell r="AW16" t="str">
            <v>＋</v>
          </cell>
          <cell r="AX16">
            <v>3.7</v>
          </cell>
          <cell r="BW16" t="str">
            <v>＋</v>
          </cell>
          <cell r="BX16">
            <v>23310</v>
          </cell>
          <cell r="BZ16" t="str">
            <v>＋</v>
          </cell>
          <cell r="CA16">
            <v>150</v>
          </cell>
          <cell r="CB16" t="str">
            <v>×</v>
          </cell>
          <cell r="CC16" t="str">
            <v>（加算率（a）</v>
          </cell>
          <cell r="CD16" t="str">
            <v>＋</v>
          </cell>
          <cell r="CE16" t="str">
            <v>加算率（b）</v>
          </cell>
          <cell r="CF16" t="str">
            <v>＋</v>
          </cell>
          <cell r="CG16">
            <v>6.6</v>
          </cell>
          <cell r="CH16" t="str">
            <v>＋</v>
          </cell>
          <cell r="CI16">
            <v>6200</v>
          </cell>
          <cell r="CJ16">
            <v>6800</v>
          </cell>
          <cell r="CK16" t="str">
            <v>＋</v>
          </cell>
          <cell r="CL16" t="str">
            <v>ａ地域</v>
          </cell>
          <cell r="CM16">
            <v>10900</v>
          </cell>
          <cell r="CN16">
            <v>12200</v>
          </cell>
          <cell r="CO16" t="str">
            <v>＋</v>
          </cell>
          <cell r="CP16">
            <v>17650</v>
          </cell>
          <cell r="CQ16" t="str">
            <v>＋</v>
          </cell>
          <cell r="CR16">
            <v>170</v>
          </cell>
          <cell r="CS16" t="str">
            <v>×</v>
          </cell>
          <cell r="CT16" t="str">
            <v>（加算率（a）</v>
          </cell>
          <cell r="CU16" t="str">
            <v>＋</v>
          </cell>
          <cell r="CV16" t="str">
            <v>加算率（b）</v>
          </cell>
          <cell r="CW16" t="str">
            <v>＋</v>
          </cell>
          <cell r="CX16">
            <v>2.8</v>
          </cell>
          <cell r="CY16" t="str">
            <v>×加配人数</v>
          </cell>
          <cell r="CZ16" t="str">
            <v>＋</v>
          </cell>
          <cell r="DA16">
            <v>4900</v>
          </cell>
          <cell r="DD16" t="str">
            <v>－</v>
          </cell>
          <cell r="DE16">
            <v>19380</v>
          </cell>
          <cell r="DF16" t="str">
            <v>＋</v>
          </cell>
          <cell r="DG16">
            <v>190</v>
          </cell>
          <cell r="DH16" t="str">
            <v>×</v>
          </cell>
          <cell r="DI16" t="str">
            <v>（加算率（a）</v>
          </cell>
          <cell r="DJ16" t="str">
            <v>＋</v>
          </cell>
          <cell r="DK16" t="str">
            <v>加算率（b）</v>
          </cell>
          <cell r="DL16" t="str">
            <v>＋</v>
          </cell>
          <cell r="DM16">
            <v>1.9</v>
          </cell>
          <cell r="DN16" t="str">
            <v>－</v>
          </cell>
          <cell r="DO16" t="str">
            <v>(⑥＋⑦＋⑧＋⑨＋⑩＋⑫)</v>
          </cell>
          <cell r="DP16" t="str">
            <v>(⑥＋⑦＋⑧＋⑨＋⑩＋⑫)</v>
          </cell>
          <cell r="DQ16" t="str">
            <v>(⑥＋⑦＋⑧＋⑨＋⑩＋⑫)</v>
          </cell>
          <cell r="DR16" t="str">
            <v>(⑥＋⑦＋⑧＋⑨＋⑩＋⑫)</v>
          </cell>
        </row>
        <row r="17">
          <cell r="A17" t="str">
            <v>30３歳児</v>
          </cell>
          <cell r="E17" t="str">
            <v>３歳児</v>
          </cell>
          <cell r="G17">
            <v>109060</v>
          </cell>
          <cell r="H17">
            <v>179660</v>
          </cell>
          <cell r="I17">
            <v>89480</v>
          </cell>
          <cell r="J17">
            <v>160080</v>
          </cell>
          <cell r="K17" t="str">
            <v>＋</v>
          </cell>
          <cell r="L17">
            <v>1060</v>
          </cell>
          <cell r="M17">
            <v>1700</v>
          </cell>
          <cell r="N17" t="str">
            <v>×</v>
          </cell>
          <cell r="O17" t="str">
            <v>（加算率（a）</v>
          </cell>
          <cell r="P17" t="str">
            <v>＋</v>
          </cell>
          <cell r="Q17" t="str">
            <v>加算率（b）</v>
          </cell>
          <cell r="R17" t="str">
            <v>＋</v>
          </cell>
          <cell r="S17">
            <v>2.8</v>
          </cell>
          <cell r="T17">
            <v>2.7</v>
          </cell>
          <cell r="U17">
            <v>860</v>
          </cell>
          <cell r="V17">
            <v>1500</v>
          </cell>
          <cell r="W17" t="str">
            <v>×</v>
          </cell>
          <cell r="X17" t="str">
            <v>（加算率（a）</v>
          </cell>
          <cell r="Y17" t="str">
            <v>＋</v>
          </cell>
          <cell r="Z17" t="str">
            <v>加算率（b）</v>
          </cell>
          <cell r="AA17" t="str">
            <v>＋</v>
          </cell>
          <cell r="AB17">
            <v>2.7</v>
          </cell>
          <cell r="AC17">
            <v>2.7</v>
          </cell>
          <cell r="AD17" t="str">
            <v>＋</v>
          </cell>
          <cell r="AE17">
            <v>8820</v>
          </cell>
          <cell r="AF17" t="str">
            <v>＋</v>
          </cell>
          <cell r="AG17">
            <v>80</v>
          </cell>
          <cell r="AH17" t="str">
            <v>×</v>
          </cell>
          <cell r="AI17" t="str">
            <v>（加算率（a）</v>
          </cell>
          <cell r="AJ17" t="str">
            <v>＋</v>
          </cell>
          <cell r="AK17" t="str">
            <v>加算率（b）</v>
          </cell>
          <cell r="AL17" t="str">
            <v>＋</v>
          </cell>
          <cell r="AM17">
            <v>2.8</v>
          </cell>
          <cell r="BY17">
            <v>21440</v>
          </cell>
          <cell r="CL17" t="str">
            <v>ｂ地域</v>
          </cell>
          <cell r="CM17">
            <v>6000</v>
          </cell>
          <cell r="CN17">
            <v>6700</v>
          </cell>
        </row>
        <row r="18">
          <cell r="A18" t="str">
            <v>30１，２歳児</v>
          </cell>
          <cell r="D18" t="str">
            <v>3号</v>
          </cell>
          <cell r="E18" t="str">
            <v>１、２歳児</v>
          </cell>
          <cell r="G18">
            <v>179660</v>
          </cell>
          <cell r="H18">
            <v>267910</v>
          </cell>
          <cell r="I18">
            <v>160080</v>
          </cell>
          <cell r="J18">
            <v>248330</v>
          </cell>
          <cell r="K18" t="str">
            <v>＋</v>
          </cell>
          <cell r="L18">
            <v>1700</v>
          </cell>
          <cell r="M18">
            <v>2580</v>
          </cell>
          <cell r="N18" t="str">
            <v>×</v>
          </cell>
          <cell r="O18" t="str">
            <v>（加算率（a）</v>
          </cell>
          <cell r="P18" t="str">
            <v>＋</v>
          </cell>
          <cell r="Q18" t="str">
            <v>加算率（b）</v>
          </cell>
          <cell r="R18" t="str">
            <v>＋</v>
          </cell>
          <cell r="S18">
            <v>2.7</v>
          </cell>
          <cell r="T18">
            <v>2.7</v>
          </cell>
          <cell r="U18">
            <v>1500</v>
          </cell>
          <cell r="V18">
            <v>2380</v>
          </cell>
          <cell r="W18" t="str">
            <v>×</v>
          </cell>
          <cell r="X18" t="str">
            <v>（加算率（a）</v>
          </cell>
          <cell r="Y18" t="str">
            <v>＋</v>
          </cell>
          <cell r="Z18" t="str">
            <v>加算率（b）</v>
          </cell>
          <cell r="AA18" t="str">
            <v>＋</v>
          </cell>
          <cell r="AB18">
            <v>2.7</v>
          </cell>
          <cell r="AC18">
            <v>2.7</v>
          </cell>
          <cell r="AY18" t="str">
            <v>＋</v>
          </cell>
          <cell r="AZ18">
            <v>17650</v>
          </cell>
          <cell r="BA18" t="str">
            <v>＋</v>
          </cell>
          <cell r="BB18">
            <v>170</v>
          </cell>
          <cell r="BC18" t="str">
            <v>×</v>
          </cell>
          <cell r="BD18" t="str">
            <v>（加算率（a）</v>
          </cell>
          <cell r="BE18" t="str">
            <v>＋</v>
          </cell>
          <cell r="BF18" t="str">
            <v>加算率（b）</v>
          </cell>
          <cell r="BG18" t="str">
            <v>＋</v>
          </cell>
          <cell r="BH18">
            <v>2.6</v>
          </cell>
          <cell r="BW18" t="str">
            <v>＋</v>
          </cell>
          <cell r="BX18">
            <v>21440</v>
          </cell>
          <cell r="CA18">
            <v>0</v>
          </cell>
          <cell r="CL18" t="str">
            <v>ｃ地域</v>
          </cell>
          <cell r="CM18">
            <v>5200</v>
          </cell>
          <cell r="CN18">
            <v>5800</v>
          </cell>
          <cell r="DO18">
            <v>0.01</v>
          </cell>
          <cell r="DP18">
            <v>0.03</v>
          </cell>
          <cell r="DQ18">
            <v>0.04</v>
          </cell>
          <cell r="DR18">
            <v>0.05</v>
          </cell>
        </row>
        <row r="19">
          <cell r="A19" t="str">
            <v>30乳児</v>
          </cell>
          <cell r="E19" t="str">
            <v>乳児</v>
          </cell>
          <cell r="G19">
            <v>267910</v>
          </cell>
          <cell r="I19">
            <v>248330</v>
          </cell>
          <cell r="K19" t="str">
            <v>＋</v>
          </cell>
          <cell r="L19">
            <v>2580</v>
          </cell>
          <cell r="N19" t="str">
            <v>×</v>
          </cell>
          <cell r="O19" t="str">
            <v>（加算率（a）</v>
          </cell>
          <cell r="P19" t="str">
            <v>＋</v>
          </cell>
          <cell r="Q19" t="str">
            <v>加算率（b）</v>
          </cell>
          <cell r="R19" t="str">
            <v>＋</v>
          </cell>
          <cell r="S19">
            <v>2.7</v>
          </cell>
          <cell r="U19">
            <v>2380</v>
          </cell>
          <cell r="W19" t="str">
            <v>×</v>
          </cell>
          <cell r="X19" t="str">
            <v>（加算率（a）</v>
          </cell>
          <cell r="Y19" t="str">
            <v>＋</v>
          </cell>
          <cell r="Z19" t="str">
            <v>加算率（b）</v>
          </cell>
          <cell r="AA19" t="str">
            <v>＋</v>
          </cell>
          <cell r="AB19">
            <v>2.7</v>
          </cell>
          <cell r="CL19" t="str">
            <v>ｄ地域</v>
          </cell>
          <cell r="CM19">
            <v>4700</v>
          </cell>
          <cell r="CN19">
            <v>5200</v>
          </cell>
        </row>
        <row r="20">
          <cell r="A20" t="str">
            <v>35４歳以上児</v>
          </cell>
          <cell r="C20" t="str">
            <v>　31人
　　から
　35人
　　まで</v>
          </cell>
          <cell r="D20" t="str">
            <v>2号</v>
          </cell>
          <cell r="E20" t="str">
            <v>４歳以上児</v>
          </cell>
          <cell r="G20">
            <v>88730</v>
          </cell>
          <cell r="H20">
            <v>97550</v>
          </cell>
          <cell r="I20">
            <v>71960</v>
          </cell>
          <cell r="J20">
            <v>80780</v>
          </cell>
          <cell r="K20" t="str">
            <v>＋</v>
          </cell>
          <cell r="L20">
            <v>860</v>
          </cell>
          <cell r="M20">
            <v>940</v>
          </cell>
          <cell r="N20" t="str">
            <v>×</v>
          </cell>
          <cell r="O20" t="str">
            <v>（加算率（a）</v>
          </cell>
          <cell r="P20" t="str">
            <v>＋</v>
          </cell>
          <cell r="Q20" t="str">
            <v>加算率（b）</v>
          </cell>
          <cell r="R20" t="str">
            <v>＋</v>
          </cell>
          <cell r="S20">
            <v>2.8</v>
          </cell>
          <cell r="T20">
            <v>2.8</v>
          </cell>
          <cell r="U20">
            <v>690</v>
          </cell>
          <cell r="V20">
            <v>770</v>
          </cell>
          <cell r="W20" t="str">
            <v>×</v>
          </cell>
          <cell r="X20" t="str">
            <v>（加算率（a）</v>
          </cell>
          <cell r="Y20" t="str">
            <v>＋</v>
          </cell>
          <cell r="Z20" t="str">
            <v>加算率（b）</v>
          </cell>
          <cell r="AA20" t="str">
            <v>＋</v>
          </cell>
          <cell r="AB20">
            <v>2.7</v>
          </cell>
          <cell r="AC20">
            <v>2.7</v>
          </cell>
          <cell r="AD20" t="str">
            <v>＋</v>
          </cell>
          <cell r="AE20">
            <v>8820</v>
          </cell>
          <cell r="AF20" t="str">
            <v>＋</v>
          </cell>
          <cell r="AG20">
            <v>80</v>
          </cell>
          <cell r="AH20" t="str">
            <v>×</v>
          </cell>
          <cell r="AI20" t="str">
            <v>（加算率（a）</v>
          </cell>
          <cell r="AJ20" t="str">
            <v>＋</v>
          </cell>
          <cell r="AK20" t="str">
            <v>加算率（b）</v>
          </cell>
          <cell r="AL20" t="str">
            <v>＋</v>
          </cell>
          <cell r="AM20">
            <v>2.8</v>
          </cell>
          <cell r="AN20" t="str">
            <v>）</v>
          </cell>
          <cell r="AO20" t="str">
            <v>＋</v>
          </cell>
          <cell r="AP20">
            <v>3530</v>
          </cell>
          <cell r="AQ20" t="str">
            <v>＋</v>
          </cell>
          <cell r="AR20">
            <v>30</v>
          </cell>
          <cell r="AS20" t="str">
            <v>×</v>
          </cell>
          <cell r="AT20" t="str">
            <v>（加算率（a）</v>
          </cell>
          <cell r="AU20" t="str">
            <v>＋</v>
          </cell>
          <cell r="AV20" t="str">
            <v>加算率（b）</v>
          </cell>
          <cell r="AW20" t="str">
            <v>＋</v>
          </cell>
          <cell r="AX20">
            <v>3.7</v>
          </cell>
          <cell r="BW20" t="str">
            <v>＋</v>
          </cell>
          <cell r="BX20">
            <v>21060</v>
          </cell>
          <cell r="BZ20" t="str">
            <v>＋</v>
          </cell>
          <cell r="CA20">
            <v>130</v>
          </cell>
          <cell r="CB20" t="str">
            <v>×</v>
          </cell>
          <cell r="CC20" t="str">
            <v>（加算率（a）</v>
          </cell>
          <cell r="CD20" t="str">
            <v>＋</v>
          </cell>
          <cell r="CE20" t="str">
            <v>加算率（b）</v>
          </cell>
          <cell r="CF20" t="str">
            <v>＋</v>
          </cell>
          <cell r="CG20">
            <v>6.5</v>
          </cell>
          <cell r="CH20" t="str">
            <v>＋</v>
          </cell>
          <cell r="CI20">
            <v>6200</v>
          </cell>
          <cell r="CJ20">
            <v>5900</v>
          </cell>
          <cell r="CK20" t="str">
            <v>＋</v>
          </cell>
          <cell r="CL20" t="str">
            <v>ａ地域</v>
          </cell>
          <cell r="CM20">
            <v>10200</v>
          </cell>
          <cell r="CN20">
            <v>11400</v>
          </cell>
          <cell r="CO20" t="str">
            <v>＋</v>
          </cell>
          <cell r="CP20">
            <v>15120</v>
          </cell>
          <cell r="CQ20" t="str">
            <v>＋</v>
          </cell>
          <cell r="CR20">
            <v>150</v>
          </cell>
          <cell r="CS20" t="str">
            <v>×</v>
          </cell>
          <cell r="CT20" t="str">
            <v>（加算率（a）</v>
          </cell>
          <cell r="CU20" t="str">
            <v>＋</v>
          </cell>
          <cell r="CV20" t="str">
            <v>加算率（b）</v>
          </cell>
          <cell r="CW20" t="str">
            <v>＋</v>
          </cell>
          <cell r="CX20">
            <v>2.7</v>
          </cell>
          <cell r="CY20" t="str">
            <v>×加配人数</v>
          </cell>
          <cell r="CZ20" t="str">
            <v>＋</v>
          </cell>
          <cell r="DA20">
            <v>4900</v>
          </cell>
          <cell r="DD20" t="str">
            <v>－</v>
          </cell>
          <cell r="DE20">
            <v>16610</v>
          </cell>
          <cell r="DF20" t="str">
            <v>＋</v>
          </cell>
          <cell r="DG20">
            <v>160</v>
          </cell>
          <cell r="DH20" t="str">
            <v>×</v>
          </cell>
          <cell r="DI20" t="str">
            <v>（加算率（a）</v>
          </cell>
          <cell r="DJ20" t="str">
            <v>＋</v>
          </cell>
          <cell r="DK20" t="str">
            <v>加算率（b）</v>
          </cell>
          <cell r="DL20" t="str">
            <v>＋</v>
          </cell>
          <cell r="DM20">
            <v>2</v>
          </cell>
          <cell r="DN20" t="str">
            <v>－</v>
          </cell>
          <cell r="DO20" t="str">
            <v>(⑥＋⑦＋⑧＋⑨＋⑩＋⑫)</v>
          </cell>
          <cell r="DP20" t="str">
            <v>(⑥＋⑦＋⑧＋⑨＋⑩＋⑫)</v>
          </cell>
          <cell r="DQ20" t="str">
            <v>(⑥＋⑦＋⑧＋⑨＋⑩＋⑫)</v>
          </cell>
          <cell r="DR20" t="str">
            <v>(⑥＋⑦＋⑧＋⑨＋⑩＋⑫)</v>
          </cell>
        </row>
        <row r="21">
          <cell r="A21" t="str">
            <v>35３歳児</v>
          </cell>
          <cell r="E21" t="str">
            <v>３歳児</v>
          </cell>
          <cell r="G21">
            <v>97550</v>
          </cell>
          <cell r="H21">
            <v>168150</v>
          </cell>
          <cell r="I21">
            <v>80780</v>
          </cell>
          <cell r="J21">
            <v>151380</v>
          </cell>
          <cell r="K21" t="str">
            <v>＋</v>
          </cell>
          <cell r="L21">
            <v>940</v>
          </cell>
          <cell r="M21">
            <v>1580</v>
          </cell>
          <cell r="N21" t="str">
            <v>×</v>
          </cell>
          <cell r="O21" t="str">
            <v>（加算率（a）</v>
          </cell>
          <cell r="P21" t="str">
            <v>＋</v>
          </cell>
          <cell r="Q21" t="str">
            <v>加算率（b）</v>
          </cell>
          <cell r="R21" t="str">
            <v>＋</v>
          </cell>
          <cell r="S21">
            <v>2.8</v>
          </cell>
          <cell r="T21">
            <v>2.7</v>
          </cell>
          <cell r="U21">
            <v>770</v>
          </cell>
          <cell r="V21">
            <v>1410</v>
          </cell>
          <cell r="W21" t="str">
            <v>×</v>
          </cell>
          <cell r="X21" t="str">
            <v>（加算率（a）</v>
          </cell>
          <cell r="Y21" t="str">
            <v>＋</v>
          </cell>
          <cell r="Z21" t="str">
            <v>加算率（b）</v>
          </cell>
          <cell r="AA21" t="str">
            <v>＋</v>
          </cell>
          <cell r="AB21">
            <v>2.7</v>
          </cell>
          <cell r="AC21">
            <v>2.6</v>
          </cell>
          <cell r="AD21" t="str">
            <v>＋</v>
          </cell>
          <cell r="AE21">
            <v>8820</v>
          </cell>
          <cell r="AF21" t="str">
            <v>＋</v>
          </cell>
          <cell r="AG21">
            <v>80</v>
          </cell>
          <cell r="AH21" t="str">
            <v>×</v>
          </cell>
          <cell r="AI21" t="str">
            <v>（加算率（a）</v>
          </cell>
          <cell r="AJ21" t="str">
            <v>＋</v>
          </cell>
          <cell r="AK21" t="str">
            <v>加算率（b）</v>
          </cell>
          <cell r="AL21" t="str">
            <v>＋</v>
          </cell>
          <cell r="AM21">
            <v>2.8</v>
          </cell>
          <cell r="BY21">
            <v>19180</v>
          </cell>
          <cell r="CL21" t="str">
            <v>ｂ地域</v>
          </cell>
          <cell r="CM21">
            <v>5600</v>
          </cell>
          <cell r="CN21">
            <v>6200</v>
          </cell>
        </row>
        <row r="22">
          <cell r="A22" t="str">
            <v>35１，２歳児</v>
          </cell>
          <cell r="D22" t="str">
            <v>3号</v>
          </cell>
          <cell r="E22" t="str">
            <v>１、２歳児</v>
          </cell>
          <cell r="G22">
            <v>168150</v>
          </cell>
          <cell r="H22">
            <v>256400</v>
          </cell>
          <cell r="I22">
            <v>151380</v>
          </cell>
          <cell r="J22">
            <v>239630</v>
          </cell>
          <cell r="K22" t="str">
            <v>＋</v>
          </cell>
          <cell r="L22">
            <v>1580</v>
          </cell>
          <cell r="M22">
            <v>2460</v>
          </cell>
          <cell r="N22" t="str">
            <v>×</v>
          </cell>
          <cell r="O22" t="str">
            <v>（加算率（a）</v>
          </cell>
          <cell r="P22" t="str">
            <v>＋</v>
          </cell>
          <cell r="Q22" t="str">
            <v>加算率（b）</v>
          </cell>
          <cell r="R22" t="str">
            <v>＋</v>
          </cell>
          <cell r="S22">
            <v>2.7</v>
          </cell>
          <cell r="T22">
            <v>2.7</v>
          </cell>
          <cell r="U22">
            <v>1410</v>
          </cell>
          <cell r="V22">
            <v>2290</v>
          </cell>
          <cell r="W22" t="str">
            <v>×</v>
          </cell>
          <cell r="X22" t="str">
            <v>（加算率（a）</v>
          </cell>
          <cell r="Y22" t="str">
            <v>＋</v>
          </cell>
          <cell r="Z22" t="str">
            <v>加算率（b）</v>
          </cell>
          <cell r="AA22" t="str">
            <v>＋</v>
          </cell>
          <cell r="AB22">
            <v>2.6</v>
          </cell>
          <cell r="AC22">
            <v>2.7</v>
          </cell>
          <cell r="AY22" t="str">
            <v>＋</v>
          </cell>
          <cell r="AZ22">
            <v>17650</v>
          </cell>
          <cell r="BA22" t="str">
            <v>＋</v>
          </cell>
          <cell r="BB22">
            <v>170</v>
          </cell>
          <cell r="BC22" t="str">
            <v>×</v>
          </cell>
          <cell r="BD22" t="str">
            <v>（加算率（a）</v>
          </cell>
          <cell r="BE22" t="str">
            <v>＋</v>
          </cell>
          <cell r="BF22" t="str">
            <v>加算率（b）</v>
          </cell>
          <cell r="BG22" t="str">
            <v>＋</v>
          </cell>
          <cell r="BH22">
            <v>2.6</v>
          </cell>
          <cell r="BW22" t="str">
            <v>＋</v>
          </cell>
          <cell r="BX22">
            <v>19180</v>
          </cell>
          <cell r="CL22" t="str">
            <v>ｃ地域</v>
          </cell>
          <cell r="CM22">
            <v>4900</v>
          </cell>
          <cell r="CN22">
            <v>5400</v>
          </cell>
          <cell r="DO22">
            <v>0.01</v>
          </cell>
          <cell r="DP22">
            <v>0.03</v>
          </cell>
          <cell r="DQ22">
            <v>0.04</v>
          </cell>
          <cell r="DR22">
            <v>0.05</v>
          </cell>
        </row>
        <row r="23">
          <cell r="A23" t="str">
            <v>35乳児</v>
          </cell>
          <cell r="E23" t="str">
            <v>乳児</v>
          </cell>
          <cell r="G23">
            <v>256400</v>
          </cell>
          <cell r="I23">
            <v>239630</v>
          </cell>
          <cell r="K23" t="str">
            <v>＋</v>
          </cell>
          <cell r="L23">
            <v>2460</v>
          </cell>
          <cell r="N23" t="str">
            <v>×</v>
          </cell>
          <cell r="O23" t="str">
            <v>（加算率（a）</v>
          </cell>
          <cell r="P23" t="str">
            <v>＋</v>
          </cell>
          <cell r="Q23" t="str">
            <v>加算率（b）</v>
          </cell>
          <cell r="R23" t="str">
            <v>＋</v>
          </cell>
          <cell r="S23">
            <v>2.7</v>
          </cell>
          <cell r="U23">
            <v>2290</v>
          </cell>
          <cell r="W23" t="str">
            <v>×</v>
          </cell>
          <cell r="X23" t="str">
            <v>（加算率（a）</v>
          </cell>
          <cell r="Y23" t="str">
            <v>＋</v>
          </cell>
          <cell r="Z23" t="str">
            <v>加算率（b）</v>
          </cell>
          <cell r="AA23" t="str">
            <v>＋</v>
          </cell>
          <cell r="AB23">
            <v>2.7</v>
          </cell>
          <cell r="CL23" t="str">
            <v>ｄ地域</v>
          </cell>
          <cell r="CM23">
            <v>4400</v>
          </cell>
          <cell r="CN23">
            <v>4900</v>
          </cell>
        </row>
        <row r="24">
          <cell r="A24" t="str">
            <v>40４歳以上児</v>
          </cell>
          <cell r="C24" t="str">
            <v>　36人
　　から
　40人
　　まで</v>
          </cell>
          <cell r="D24" t="str">
            <v>2号</v>
          </cell>
          <cell r="E24" t="str">
            <v>４歳以上児</v>
          </cell>
          <cell r="G24">
            <v>81370</v>
          </cell>
          <cell r="H24">
            <v>90190</v>
          </cell>
          <cell r="I24">
            <v>66690</v>
          </cell>
          <cell r="J24">
            <v>75510</v>
          </cell>
          <cell r="K24" t="str">
            <v>＋</v>
          </cell>
          <cell r="L24">
            <v>790</v>
          </cell>
          <cell r="M24">
            <v>870</v>
          </cell>
          <cell r="N24" t="str">
            <v>×</v>
          </cell>
          <cell r="O24" t="str">
            <v>（加算率（a）</v>
          </cell>
          <cell r="P24" t="str">
            <v>＋</v>
          </cell>
          <cell r="Q24" t="str">
            <v>加算率（b）</v>
          </cell>
          <cell r="R24" t="str">
            <v>＋</v>
          </cell>
          <cell r="S24">
            <v>2.7</v>
          </cell>
          <cell r="T24">
            <v>2.7</v>
          </cell>
          <cell r="U24">
            <v>640</v>
          </cell>
          <cell r="V24">
            <v>720</v>
          </cell>
          <cell r="W24" t="str">
            <v>×</v>
          </cell>
          <cell r="X24" t="str">
            <v>（加算率（a）</v>
          </cell>
          <cell r="Y24" t="str">
            <v>＋</v>
          </cell>
          <cell r="Z24" t="str">
            <v>加算率（b）</v>
          </cell>
          <cell r="AA24" t="str">
            <v>＋</v>
          </cell>
          <cell r="AB24">
            <v>2.7</v>
          </cell>
          <cell r="AC24">
            <v>2.7</v>
          </cell>
          <cell r="AD24" t="str">
            <v>＋</v>
          </cell>
          <cell r="AE24">
            <v>8820</v>
          </cell>
          <cell r="AF24" t="str">
            <v>＋</v>
          </cell>
          <cell r="AG24">
            <v>80</v>
          </cell>
          <cell r="AH24" t="str">
            <v>×</v>
          </cell>
          <cell r="AI24" t="str">
            <v>（加算率（a）</v>
          </cell>
          <cell r="AJ24" t="str">
            <v>＋</v>
          </cell>
          <cell r="AK24" t="str">
            <v>加算率（b）</v>
          </cell>
          <cell r="AL24" t="str">
            <v>＋</v>
          </cell>
          <cell r="AM24">
            <v>2.8</v>
          </cell>
          <cell r="AN24" t="str">
            <v>）</v>
          </cell>
          <cell r="AO24" t="str">
            <v>＋</v>
          </cell>
          <cell r="AP24">
            <v>3530</v>
          </cell>
          <cell r="AQ24" t="str">
            <v>＋</v>
          </cell>
          <cell r="AR24">
            <v>30</v>
          </cell>
          <cell r="AS24" t="str">
            <v>×</v>
          </cell>
          <cell r="AT24" t="str">
            <v>（加算率（a）</v>
          </cell>
          <cell r="AU24" t="str">
            <v>＋</v>
          </cell>
          <cell r="AV24" t="str">
            <v>加算率（b）</v>
          </cell>
          <cell r="AW24" t="str">
            <v>＋</v>
          </cell>
          <cell r="AX24">
            <v>3.7</v>
          </cell>
          <cell r="BW24" t="str">
            <v>＋</v>
          </cell>
          <cell r="BX24">
            <v>19360</v>
          </cell>
          <cell r="BZ24" t="str">
            <v>＋</v>
          </cell>
          <cell r="CA24">
            <v>110</v>
          </cell>
          <cell r="CB24" t="str">
            <v>×</v>
          </cell>
          <cell r="CC24" t="str">
            <v>（加算率（a）</v>
          </cell>
          <cell r="CD24" t="str">
            <v>＋</v>
          </cell>
          <cell r="CE24" t="str">
            <v>加算率（b）</v>
          </cell>
          <cell r="CF24" t="str">
            <v>＋</v>
          </cell>
          <cell r="CG24">
            <v>6.8</v>
          </cell>
          <cell r="CH24" t="str">
            <v>＋</v>
          </cell>
          <cell r="CI24">
            <v>5400</v>
          </cell>
          <cell r="CJ24">
            <v>6000</v>
          </cell>
          <cell r="CK24" t="str">
            <v>＋</v>
          </cell>
          <cell r="CL24" t="str">
            <v>ａ地域</v>
          </cell>
          <cell r="CM24">
            <v>9800</v>
          </cell>
          <cell r="CN24">
            <v>10900</v>
          </cell>
          <cell r="CO24" t="str">
            <v>＋</v>
          </cell>
          <cell r="CP24">
            <v>13230</v>
          </cell>
          <cell r="CQ24" t="str">
            <v>＋</v>
          </cell>
          <cell r="CR24">
            <v>130</v>
          </cell>
          <cell r="CS24" t="str">
            <v>×</v>
          </cell>
          <cell r="CT24" t="str">
            <v>（加算率（a）</v>
          </cell>
          <cell r="CU24" t="str">
            <v>＋</v>
          </cell>
          <cell r="CV24" t="str">
            <v>加算率（b）</v>
          </cell>
          <cell r="CW24" t="str">
            <v>＋</v>
          </cell>
          <cell r="CX24">
            <v>2.8</v>
          </cell>
          <cell r="CY24" t="str">
            <v>×加配人数</v>
          </cell>
          <cell r="CZ24" t="str">
            <v>＋</v>
          </cell>
          <cell r="DA24">
            <v>4900</v>
          </cell>
          <cell r="DD24" t="str">
            <v>－</v>
          </cell>
          <cell r="DE24">
            <v>14530</v>
          </cell>
          <cell r="DF24" t="str">
            <v>＋</v>
          </cell>
          <cell r="DG24">
            <v>140</v>
          </cell>
          <cell r="DH24" t="str">
            <v>×</v>
          </cell>
          <cell r="DI24" t="str">
            <v>（加算率（a）</v>
          </cell>
          <cell r="DJ24" t="str">
            <v>＋</v>
          </cell>
          <cell r="DK24" t="str">
            <v>加算率（b）</v>
          </cell>
          <cell r="DL24" t="str">
            <v>＋</v>
          </cell>
          <cell r="DM24">
            <v>2</v>
          </cell>
          <cell r="DN24" t="str">
            <v>－</v>
          </cell>
          <cell r="DO24" t="str">
            <v>(⑥＋⑦＋⑧＋⑨＋⑩＋⑫)</v>
          </cell>
          <cell r="DP24" t="str">
            <v>(⑥＋⑦＋⑧＋⑨＋⑩＋⑫)</v>
          </cell>
          <cell r="DQ24" t="str">
            <v>(⑥＋⑦＋⑧＋⑨＋⑩＋⑫)</v>
          </cell>
          <cell r="DR24" t="str">
            <v>(⑥＋⑦＋⑧＋⑨＋⑩＋⑫)</v>
          </cell>
        </row>
        <row r="25">
          <cell r="A25" t="str">
            <v>40３歳児</v>
          </cell>
          <cell r="E25" t="str">
            <v>３歳児</v>
          </cell>
          <cell r="G25">
            <v>90190</v>
          </cell>
          <cell r="H25">
            <v>160790</v>
          </cell>
          <cell r="I25">
            <v>75510</v>
          </cell>
          <cell r="J25">
            <v>146110</v>
          </cell>
          <cell r="K25" t="str">
            <v>＋</v>
          </cell>
          <cell r="L25">
            <v>870</v>
          </cell>
          <cell r="M25">
            <v>1510</v>
          </cell>
          <cell r="N25" t="str">
            <v>×</v>
          </cell>
          <cell r="O25" t="str">
            <v>（加算率（a）</v>
          </cell>
          <cell r="P25" t="str">
            <v>＋</v>
          </cell>
          <cell r="Q25" t="str">
            <v>加算率（b）</v>
          </cell>
          <cell r="R25" t="str">
            <v>＋</v>
          </cell>
          <cell r="S25">
            <v>2.7</v>
          </cell>
          <cell r="T25">
            <v>2.7</v>
          </cell>
          <cell r="U25">
            <v>720</v>
          </cell>
          <cell r="V25">
            <v>1350</v>
          </cell>
          <cell r="W25" t="str">
            <v>×</v>
          </cell>
          <cell r="X25" t="str">
            <v>（加算率（a）</v>
          </cell>
          <cell r="Y25" t="str">
            <v>＋</v>
          </cell>
          <cell r="Z25" t="str">
            <v>加算率（b）</v>
          </cell>
          <cell r="AA25" t="str">
            <v>＋</v>
          </cell>
          <cell r="AB25">
            <v>2.7</v>
          </cell>
          <cell r="AC25">
            <v>2.6</v>
          </cell>
          <cell r="AD25" t="str">
            <v>＋</v>
          </cell>
          <cell r="AE25">
            <v>8820</v>
          </cell>
          <cell r="AF25" t="str">
            <v>＋</v>
          </cell>
          <cell r="AG25">
            <v>80</v>
          </cell>
          <cell r="AH25" t="str">
            <v>×</v>
          </cell>
          <cell r="AI25" t="str">
            <v>（加算率（a）</v>
          </cell>
          <cell r="AJ25" t="str">
            <v>＋</v>
          </cell>
          <cell r="AK25" t="str">
            <v>加算率（b）</v>
          </cell>
          <cell r="AL25" t="str">
            <v>＋</v>
          </cell>
          <cell r="AM25">
            <v>2.8</v>
          </cell>
          <cell r="BY25">
            <v>17480</v>
          </cell>
          <cell r="CL25" t="str">
            <v>ｂ地域</v>
          </cell>
          <cell r="CM25">
            <v>5400</v>
          </cell>
          <cell r="CN25">
            <v>6000</v>
          </cell>
        </row>
        <row r="26">
          <cell r="A26" t="str">
            <v>40１，２歳児</v>
          </cell>
          <cell r="D26" t="str">
            <v>3号</v>
          </cell>
          <cell r="E26" t="str">
            <v>１、２歳児</v>
          </cell>
          <cell r="G26">
            <v>160790</v>
          </cell>
          <cell r="H26">
            <v>249040</v>
          </cell>
          <cell r="I26">
            <v>146110</v>
          </cell>
          <cell r="J26">
            <v>234360</v>
          </cell>
          <cell r="K26" t="str">
            <v>＋</v>
          </cell>
          <cell r="L26">
            <v>1510</v>
          </cell>
          <cell r="M26">
            <v>2390</v>
          </cell>
          <cell r="N26" t="str">
            <v>×</v>
          </cell>
          <cell r="O26" t="str">
            <v>（加算率（a）</v>
          </cell>
          <cell r="P26" t="str">
            <v>＋</v>
          </cell>
          <cell r="Q26" t="str">
            <v>加算率（b）</v>
          </cell>
          <cell r="R26" t="str">
            <v>＋</v>
          </cell>
          <cell r="S26">
            <v>2.7</v>
          </cell>
          <cell r="T26">
            <v>2.7</v>
          </cell>
          <cell r="U26">
            <v>1350</v>
          </cell>
          <cell r="V26">
            <v>2230</v>
          </cell>
          <cell r="W26" t="str">
            <v>×</v>
          </cell>
          <cell r="X26" t="str">
            <v>（加算率（a）</v>
          </cell>
          <cell r="Y26" t="str">
            <v>＋</v>
          </cell>
          <cell r="Z26" t="str">
            <v>加算率（b）</v>
          </cell>
          <cell r="AA26" t="str">
            <v>＋</v>
          </cell>
          <cell r="AB26">
            <v>2.6</v>
          </cell>
          <cell r="AC26">
            <v>2.7</v>
          </cell>
          <cell r="AY26" t="str">
            <v>＋</v>
          </cell>
          <cell r="AZ26">
            <v>17650</v>
          </cell>
          <cell r="BA26" t="str">
            <v>＋</v>
          </cell>
          <cell r="BB26">
            <v>170</v>
          </cell>
          <cell r="BC26" t="str">
            <v>×</v>
          </cell>
          <cell r="BD26" t="str">
            <v>（加算率（a）</v>
          </cell>
          <cell r="BE26" t="str">
            <v>＋</v>
          </cell>
          <cell r="BF26" t="str">
            <v>加算率（b）</v>
          </cell>
          <cell r="BG26" t="str">
            <v>＋</v>
          </cell>
          <cell r="BH26">
            <v>2.6</v>
          </cell>
          <cell r="BK26" t="str">
            <v>休日保育の年間延べ利用子ども数</v>
          </cell>
          <cell r="BM26" t="str">
            <v>休日保育の年間延べ利用子ども数</v>
          </cell>
          <cell r="BW26" t="str">
            <v>＋</v>
          </cell>
          <cell r="BX26">
            <v>17480</v>
          </cell>
          <cell r="CA26">
            <v>0</v>
          </cell>
          <cell r="CL26" t="str">
            <v>ｃ地域</v>
          </cell>
          <cell r="CM26">
            <v>4700</v>
          </cell>
          <cell r="CN26">
            <v>5200</v>
          </cell>
          <cell r="DO26">
            <v>0.01</v>
          </cell>
          <cell r="DP26">
            <v>0.03</v>
          </cell>
          <cell r="DQ26">
            <v>0.04</v>
          </cell>
          <cell r="DR26">
            <v>0.05</v>
          </cell>
        </row>
        <row r="27">
          <cell r="A27" t="str">
            <v>40乳児</v>
          </cell>
          <cell r="E27" t="str">
            <v>乳児</v>
          </cell>
          <cell r="G27">
            <v>249040</v>
          </cell>
          <cell r="I27">
            <v>234360</v>
          </cell>
          <cell r="K27" t="str">
            <v>＋</v>
          </cell>
          <cell r="L27">
            <v>2390</v>
          </cell>
          <cell r="N27" t="str">
            <v>×</v>
          </cell>
          <cell r="O27" t="str">
            <v>（加算率（a）</v>
          </cell>
          <cell r="P27" t="str">
            <v>＋</v>
          </cell>
          <cell r="Q27" t="str">
            <v>加算率（b）</v>
          </cell>
          <cell r="R27" t="str">
            <v>＋</v>
          </cell>
          <cell r="S27">
            <v>2.7</v>
          </cell>
          <cell r="U27">
            <v>2230</v>
          </cell>
          <cell r="W27" t="str">
            <v>×</v>
          </cell>
          <cell r="X27" t="str">
            <v>（加算率（a）</v>
          </cell>
          <cell r="Y27" t="str">
            <v>＋</v>
          </cell>
          <cell r="Z27" t="str">
            <v>加算率（b）</v>
          </cell>
          <cell r="AA27" t="str">
            <v>＋</v>
          </cell>
          <cell r="AB27">
            <v>2.7</v>
          </cell>
          <cell r="CL27" t="str">
            <v>ｄ地域</v>
          </cell>
          <cell r="CM27">
            <v>4200</v>
          </cell>
          <cell r="CN27">
            <v>4600</v>
          </cell>
        </row>
        <row r="28">
          <cell r="A28" t="str">
            <v>45４歳以上児</v>
          </cell>
          <cell r="C28" t="str">
            <v>　41人
　　から
　45人
　　まで</v>
          </cell>
          <cell r="D28" t="str">
            <v>2号</v>
          </cell>
          <cell r="E28" t="str">
            <v>４歳以上児</v>
          </cell>
          <cell r="G28">
            <v>83910</v>
          </cell>
          <cell r="H28">
            <v>92730</v>
          </cell>
          <cell r="I28">
            <v>70870</v>
          </cell>
          <cell r="J28">
            <v>79690</v>
          </cell>
          <cell r="K28" t="str">
            <v>＋</v>
          </cell>
          <cell r="L28">
            <v>810</v>
          </cell>
          <cell r="M28">
            <v>890</v>
          </cell>
          <cell r="N28" t="str">
            <v>×</v>
          </cell>
          <cell r="O28" t="str">
            <v>（加算率（a）</v>
          </cell>
          <cell r="P28" t="str">
            <v>＋</v>
          </cell>
          <cell r="Q28" t="str">
            <v>加算率（b）</v>
          </cell>
          <cell r="R28" t="str">
            <v>＋</v>
          </cell>
          <cell r="S28">
            <v>2.8</v>
          </cell>
          <cell r="T28">
            <v>2.8</v>
          </cell>
          <cell r="U28">
            <v>680</v>
          </cell>
          <cell r="V28">
            <v>760</v>
          </cell>
          <cell r="W28" t="str">
            <v>×</v>
          </cell>
          <cell r="X28" t="str">
            <v>（加算率（a）</v>
          </cell>
          <cell r="Y28" t="str">
            <v>＋</v>
          </cell>
          <cell r="Z28" t="str">
            <v>加算率（b）</v>
          </cell>
          <cell r="AA28" t="str">
            <v>＋</v>
          </cell>
          <cell r="AB28">
            <v>2.7</v>
          </cell>
          <cell r="AC28">
            <v>2.7</v>
          </cell>
          <cell r="AD28" t="str">
            <v>＋</v>
          </cell>
          <cell r="AE28">
            <v>8820</v>
          </cell>
          <cell r="AF28" t="str">
            <v>＋</v>
          </cell>
          <cell r="AG28">
            <v>80</v>
          </cell>
          <cell r="AH28" t="str">
            <v>×</v>
          </cell>
          <cell r="AI28" t="str">
            <v>（加算率（a）</v>
          </cell>
          <cell r="AJ28" t="str">
            <v>＋</v>
          </cell>
          <cell r="AK28" t="str">
            <v>加算率（b）</v>
          </cell>
          <cell r="AL28" t="str">
            <v>＋</v>
          </cell>
          <cell r="AM28">
            <v>2.8</v>
          </cell>
          <cell r="AN28" t="str">
            <v>）</v>
          </cell>
          <cell r="AO28" t="str">
            <v>＋</v>
          </cell>
          <cell r="AP28">
            <v>3530</v>
          </cell>
          <cell r="AQ28" t="str">
            <v>＋</v>
          </cell>
          <cell r="AR28">
            <v>30</v>
          </cell>
          <cell r="AS28" t="str">
            <v>×</v>
          </cell>
          <cell r="AT28" t="str">
            <v>（加算率（a）</v>
          </cell>
          <cell r="AU28" t="str">
            <v>＋</v>
          </cell>
          <cell r="AV28" t="str">
            <v>加算率（b）</v>
          </cell>
          <cell r="AW28" t="str">
            <v>＋</v>
          </cell>
          <cell r="AX28">
            <v>3.7</v>
          </cell>
          <cell r="BW28" t="str">
            <v>＋</v>
          </cell>
          <cell r="BX28">
            <v>18040</v>
          </cell>
          <cell r="BZ28" t="str">
            <v>＋</v>
          </cell>
          <cell r="CA28">
            <v>100</v>
          </cell>
          <cell r="CB28" t="str">
            <v>×</v>
          </cell>
          <cell r="CC28" t="str">
            <v>（加算率（a）</v>
          </cell>
          <cell r="CD28" t="str">
            <v>＋</v>
          </cell>
          <cell r="CE28" t="str">
            <v>加算率（b）</v>
          </cell>
          <cell r="CF28" t="str">
            <v>＋</v>
          </cell>
          <cell r="CG28">
            <v>6.6</v>
          </cell>
          <cell r="CH28" t="str">
            <v>＋</v>
          </cell>
          <cell r="CI28">
            <v>4800</v>
          </cell>
          <cell r="CJ28">
            <v>5300</v>
          </cell>
          <cell r="CK28" t="str">
            <v>＋</v>
          </cell>
          <cell r="CL28" t="str">
            <v>ａ地域</v>
          </cell>
          <cell r="CM28">
            <v>9200</v>
          </cell>
          <cell r="CN28">
            <v>10300</v>
          </cell>
          <cell r="CO28" t="str">
            <v>＋</v>
          </cell>
          <cell r="CP28">
            <v>11760</v>
          </cell>
          <cell r="CQ28" t="str">
            <v>＋</v>
          </cell>
          <cell r="CR28">
            <v>110</v>
          </cell>
          <cell r="CS28" t="str">
            <v>×</v>
          </cell>
          <cell r="CT28" t="str">
            <v>（加算率（a）</v>
          </cell>
          <cell r="CU28" t="str">
            <v>＋</v>
          </cell>
          <cell r="CV28" t="str">
            <v>加算率（b）</v>
          </cell>
          <cell r="CW28" t="str">
            <v>＋</v>
          </cell>
          <cell r="CX28">
            <v>2.9</v>
          </cell>
          <cell r="CY28" t="str">
            <v>×加配人数</v>
          </cell>
          <cell r="CZ28" t="str">
            <v>＋</v>
          </cell>
          <cell r="DA28">
            <v>4900</v>
          </cell>
          <cell r="DD28" t="str">
            <v>－</v>
          </cell>
          <cell r="DE28">
            <v>12920</v>
          </cell>
          <cell r="DF28" t="str">
            <v>＋</v>
          </cell>
          <cell r="DG28">
            <v>120</v>
          </cell>
          <cell r="DH28" t="str">
            <v>×</v>
          </cell>
          <cell r="DI28" t="str">
            <v>（加算率（a）</v>
          </cell>
          <cell r="DJ28" t="str">
            <v>＋</v>
          </cell>
          <cell r="DK28" t="str">
            <v>加算率（b）</v>
          </cell>
          <cell r="DL28" t="str">
            <v>＋</v>
          </cell>
          <cell r="DM28">
            <v>2</v>
          </cell>
          <cell r="DN28" t="str">
            <v>－</v>
          </cell>
          <cell r="DO28" t="str">
            <v>(⑥＋⑦＋⑧＋⑨＋⑩＋⑫)</v>
          </cell>
          <cell r="DP28" t="str">
            <v>(⑥＋⑦＋⑧＋⑨＋⑩＋⑫)</v>
          </cell>
          <cell r="DQ28" t="str">
            <v>(⑥＋⑦＋⑧＋⑨＋⑩＋⑫)</v>
          </cell>
          <cell r="DR28" t="str">
            <v>(⑥＋⑦＋⑧＋⑨＋⑩＋⑫)</v>
          </cell>
        </row>
        <row r="29">
          <cell r="A29" t="str">
            <v>45３歳児</v>
          </cell>
          <cell r="E29" t="str">
            <v>３歳児</v>
          </cell>
          <cell r="G29">
            <v>92730</v>
          </cell>
          <cell r="H29">
            <v>163330</v>
          </cell>
          <cell r="I29">
            <v>79690</v>
          </cell>
          <cell r="J29">
            <v>150290</v>
          </cell>
          <cell r="K29" t="str">
            <v>＋</v>
          </cell>
          <cell r="L29">
            <v>890</v>
          </cell>
          <cell r="M29">
            <v>1530</v>
          </cell>
          <cell r="N29" t="str">
            <v>×</v>
          </cell>
          <cell r="O29" t="str">
            <v>（加算率（a）</v>
          </cell>
          <cell r="P29" t="str">
            <v>＋</v>
          </cell>
          <cell r="Q29" t="str">
            <v>加算率（b）</v>
          </cell>
          <cell r="R29" t="str">
            <v>＋</v>
          </cell>
          <cell r="S29">
            <v>2.8</v>
          </cell>
          <cell r="T29">
            <v>2.7</v>
          </cell>
          <cell r="U29">
            <v>760</v>
          </cell>
          <cell r="V29">
            <v>1400</v>
          </cell>
          <cell r="W29" t="str">
            <v>×</v>
          </cell>
          <cell r="X29" t="str">
            <v>（加算率（a）</v>
          </cell>
          <cell r="Y29" t="str">
            <v>＋</v>
          </cell>
          <cell r="Z29" t="str">
            <v>加算率（b）</v>
          </cell>
          <cell r="AA29" t="str">
            <v>＋</v>
          </cell>
          <cell r="AB29">
            <v>2.7</v>
          </cell>
          <cell r="AC29">
            <v>2.6</v>
          </cell>
          <cell r="AD29" t="str">
            <v>＋</v>
          </cell>
          <cell r="AE29">
            <v>8820</v>
          </cell>
          <cell r="AF29" t="str">
            <v>＋</v>
          </cell>
          <cell r="AG29">
            <v>80</v>
          </cell>
          <cell r="AH29" t="str">
            <v>×</v>
          </cell>
          <cell r="AI29" t="str">
            <v>（加算率（a）</v>
          </cell>
          <cell r="AJ29" t="str">
            <v>＋</v>
          </cell>
          <cell r="AK29" t="str">
            <v>加算率（b）</v>
          </cell>
          <cell r="AL29" t="str">
            <v>＋</v>
          </cell>
          <cell r="AM29">
            <v>2.8</v>
          </cell>
          <cell r="BK29" t="str">
            <v>　 　　 ～　210人</v>
          </cell>
          <cell r="BM29" t="str">
            <v>　 　　 ～　210人</v>
          </cell>
          <cell r="BY29">
            <v>16170</v>
          </cell>
          <cell r="CL29" t="str">
            <v>ｂ地域</v>
          </cell>
          <cell r="CM29">
            <v>5100</v>
          </cell>
          <cell r="CN29">
            <v>5600</v>
          </cell>
        </row>
        <row r="30">
          <cell r="A30" t="str">
            <v>45１，２歳児</v>
          </cell>
          <cell r="D30" t="str">
            <v>3号</v>
          </cell>
          <cell r="E30" t="str">
            <v>１、２歳児</v>
          </cell>
          <cell r="G30">
            <v>163330</v>
          </cell>
          <cell r="H30">
            <v>251580</v>
          </cell>
          <cell r="I30">
            <v>150290</v>
          </cell>
          <cell r="J30">
            <v>238540</v>
          </cell>
          <cell r="K30" t="str">
            <v>＋</v>
          </cell>
          <cell r="L30">
            <v>1530</v>
          </cell>
          <cell r="M30">
            <v>2410</v>
          </cell>
          <cell r="N30" t="str">
            <v>×</v>
          </cell>
          <cell r="O30" t="str">
            <v>（加算率（a）</v>
          </cell>
          <cell r="P30" t="str">
            <v>＋</v>
          </cell>
          <cell r="Q30" t="str">
            <v>加算率（b）</v>
          </cell>
          <cell r="R30" t="str">
            <v>＋</v>
          </cell>
          <cell r="S30">
            <v>2.7</v>
          </cell>
          <cell r="T30">
            <v>2.7</v>
          </cell>
          <cell r="U30">
            <v>1400</v>
          </cell>
          <cell r="V30">
            <v>2280</v>
          </cell>
          <cell r="W30" t="str">
            <v>×</v>
          </cell>
          <cell r="X30" t="str">
            <v>（加算率（a）</v>
          </cell>
          <cell r="Y30" t="str">
            <v>＋</v>
          </cell>
          <cell r="Z30" t="str">
            <v>加算率（b）</v>
          </cell>
          <cell r="AA30" t="str">
            <v>＋</v>
          </cell>
          <cell r="AB30">
            <v>2.6</v>
          </cell>
          <cell r="AC30">
            <v>2.7</v>
          </cell>
          <cell r="AY30" t="str">
            <v>＋</v>
          </cell>
          <cell r="AZ30">
            <v>17650</v>
          </cell>
          <cell r="BA30" t="str">
            <v>＋</v>
          </cell>
          <cell r="BB30">
            <v>170</v>
          </cell>
          <cell r="BC30" t="str">
            <v>×</v>
          </cell>
          <cell r="BD30" t="str">
            <v>（加算率（a）</v>
          </cell>
          <cell r="BE30" t="str">
            <v>＋</v>
          </cell>
          <cell r="BF30" t="str">
            <v>加算率（b）</v>
          </cell>
          <cell r="BG30" t="str">
            <v>＋</v>
          </cell>
          <cell r="BH30">
            <v>2.6</v>
          </cell>
          <cell r="BK30">
            <v>296000</v>
          </cell>
          <cell r="BM30">
            <v>2960</v>
          </cell>
          <cell r="BN30" t="str">
            <v>×</v>
          </cell>
          <cell r="BO30" t="str">
            <v>（加算率（a）</v>
          </cell>
          <cell r="BP30" t="str">
            <v>＋</v>
          </cell>
          <cell r="BQ30" t="str">
            <v>加算率（b）</v>
          </cell>
          <cell r="BR30" t="str">
            <v>＋</v>
          </cell>
          <cell r="BS30">
            <v>1.9</v>
          </cell>
          <cell r="BW30" t="str">
            <v>＋</v>
          </cell>
          <cell r="BX30">
            <v>16170</v>
          </cell>
          <cell r="CL30" t="str">
            <v>ｃ地域</v>
          </cell>
          <cell r="CM30">
            <v>4400</v>
          </cell>
          <cell r="CN30">
            <v>4900</v>
          </cell>
          <cell r="DO30">
            <v>0.01</v>
          </cell>
          <cell r="DP30">
            <v>0.03</v>
          </cell>
          <cell r="DQ30">
            <v>0.04</v>
          </cell>
          <cell r="DR30">
            <v>0.05</v>
          </cell>
        </row>
        <row r="31">
          <cell r="A31" t="str">
            <v>45乳児</v>
          </cell>
          <cell r="E31" t="str">
            <v>乳児</v>
          </cell>
          <cell r="G31">
            <v>251580</v>
          </cell>
          <cell r="I31">
            <v>238540</v>
          </cell>
          <cell r="K31" t="str">
            <v>＋</v>
          </cell>
          <cell r="L31">
            <v>2410</v>
          </cell>
          <cell r="N31" t="str">
            <v>×</v>
          </cell>
          <cell r="O31" t="str">
            <v>（加算率（a）</v>
          </cell>
          <cell r="P31" t="str">
            <v>＋</v>
          </cell>
          <cell r="Q31" t="str">
            <v>加算率（b）</v>
          </cell>
          <cell r="R31" t="str">
            <v>＋</v>
          </cell>
          <cell r="S31">
            <v>2.7</v>
          </cell>
          <cell r="U31">
            <v>2280</v>
          </cell>
          <cell r="W31" t="str">
            <v>×</v>
          </cell>
          <cell r="X31" t="str">
            <v>（加算率（a）</v>
          </cell>
          <cell r="Y31" t="str">
            <v>＋</v>
          </cell>
          <cell r="Z31" t="str">
            <v>加算率（b）</v>
          </cell>
          <cell r="AA31" t="str">
            <v>＋</v>
          </cell>
          <cell r="AB31">
            <v>2.7</v>
          </cell>
          <cell r="CL31" t="str">
            <v>ｄ地域</v>
          </cell>
          <cell r="CM31">
            <v>3900</v>
          </cell>
          <cell r="CN31">
            <v>4400</v>
          </cell>
        </row>
        <row r="32">
          <cell r="A32" t="str">
            <v>50４歳以上児</v>
          </cell>
          <cell r="C32" t="str">
            <v>　46人
　　から
　50人
　　まで</v>
          </cell>
          <cell r="D32" t="str">
            <v>2号</v>
          </cell>
          <cell r="E32" t="str">
            <v>４歳以上児</v>
          </cell>
          <cell r="G32">
            <v>76650</v>
          </cell>
          <cell r="H32">
            <v>85470</v>
          </cell>
          <cell r="I32">
            <v>64910</v>
          </cell>
          <cell r="J32">
            <v>73730</v>
          </cell>
          <cell r="K32" t="str">
            <v>＋</v>
          </cell>
          <cell r="L32">
            <v>740</v>
          </cell>
          <cell r="M32">
            <v>820</v>
          </cell>
          <cell r="N32" t="str">
            <v>×</v>
          </cell>
          <cell r="O32" t="str">
            <v>（加算率（a）</v>
          </cell>
          <cell r="P32" t="str">
            <v>＋</v>
          </cell>
          <cell r="Q32" t="str">
            <v>加算率（b）</v>
          </cell>
          <cell r="R32" t="str">
            <v>＋</v>
          </cell>
          <cell r="S32">
            <v>2.8</v>
          </cell>
          <cell r="T32">
            <v>2.8</v>
          </cell>
          <cell r="U32">
            <v>620</v>
          </cell>
          <cell r="V32">
            <v>700</v>
          </cell>
          <cell r="W32" t="str">
            <v>×</v>
          </cell>
          <cell r="X32" t="str">
            <v>（加算率（a）</v>
          </cell>
          <cell r="Y32" t="str">
            <v>＋</v>
          </cell>
          <cell r="Z32" t="str">
            <v>加算率（b）</v>
          </cell>
          <cell r="AA32" t="str">
            <v>＋</v>
          </cell>
          <cell r="AB32">
            <v>2.7</v>
          </cell>
          <cell r="AC32">
            <v>2.7</v>
          </cell>
          <cell r="AD32" t="str">
            <v>＋</v>
          </cell>
          <cell r="AE32">
            <v>8820</v>
          </cell>
          <cell r="AF32" t="str">
            <v>＋</v>
          </cell>
          <cell r="AG32">
            <v>80</v>
          </cell>
          <cell r="AH32" t="str">
            <v>×</v>
          </cell>
          <cell r="AI32" t="str">
            <v>（加算率（a）</v>
          </cell>
          <cell r="AJ32" t="str">
            <v>＋</v>
          </cell>
          <cell r="AK32" t="str">
            <v>加算率（b）</v>
          </cell>
          <cell r="AL32" t="str">
            <v>＋</v>
          </cell>
          <cell r="AM32">
            <v>2.8</v>
          </cell>
          <cell r="AN32" t="str">
            <v>）</v>
          </cell>
          <cell r="AO32" t="str">
            <v>＋</v>
          </cell>
          <cell r="AP32">
            <v>3530</v>
          </cell>
          <cell r="AQ32" t="str">
            <v>＋</v>
          </cell>
          <cell r="AR32">
            <v>30</v>
          </cell>
          <cell r="AS32" t="str">
            <v>×</v>
          </cell>
          <cell r="AT32" t="str">
            <v>（加算率（a）</v>
          </cell>
          <cell r="AU32" t="str">
            <v>＋</v>
          </cell>
          <cell r="AV32" t="str">
            <v>加算率（b）</v>
          </cell>
          <cell r="AW32" t="str">
            <v>＋</v>
          </cell>
          <cell r="AX32">
            <v>3.7</v>
          </cell>
          <cell r="BK32" t="str">
            <v>　 211人～　279人</v>
          </cell>
          <cell r="BM32" t="str">
            <v>　 211人～　279人</v>
          </cell>
          <cell r="BW32" t="str">
            <v>＋</v>
          </cell>
          <cell r="BX32">
            <v>16990</v>
          </cell>
          <cell r="BZ32" t="str">
            <v>＋</v>
          </cell>
          <cell r="CA32">
            <v>90</v>
          </cell>
          <cell r="CB32" t="str">
            <v>×</v>
          </cell>
          <cell r="CC32" t="str">
            <v>（加算率（a）</v>
          </cell>
          <cell r="CD32" t="str">
            <v>＋</v>
          </cell>
          <cell r="CE32" t="str">
            <v>加算率（b）</v>
          </cell>
          <cell r="CF32" t="str">
            <v>＋</v>
          </cell>
          <cell r="CG32">
            <v>6.6</v>
          </cell>
          <cell r="CH32" t="str">
            <v>＋</v>
          </cell>
          <cell r="CI32">
            <v>4900</v>
          </cell>
          <cell r="CJ32">
            <v>5400</v>
          </cell>
          <cell r="CK32" t="str">
            <v>＋</v>
          </cell>
          <cell r="CL32" t="str">
            <v>ａ地域</v>
          </cell>
          <cell r="CM32">
            <v>8800</v>
          </cell>
          <cell r="CN32">
            <v>9800</v>
          </cell>
          <cell r="CO32" t="str">
            <v>＋</v>
          </cell>
          <cell r="CP32">
            <v>10590</v>
          </cell>
          <cell r="CQ32" t="str">
            <v>＋</v>
          </cell>
          <cell r="CR32">
            <v>100</v>
          </cell>
          <cell r="CS32" t="str">
            <v>×</v>
          </cell>
          <cell r="CT32" t="str">
            <v>（加算率（a）</v>
          </cell>
          <cell r="CU32" t="str">
            <v>＋</v>
          </cell>
          <cell r="CV32" t="str">
            <v>加算率（b）</v>
          </cell>
          <cell r="CW32" t="str">
            <v>＋</v>
          </cell>
          <cell r="CX32">
            <v>2.9</v>
          </cell>
          <cell r="CY32" t="str">
            <v>×加配人数</v>
          </cell>
          <cell r="CZ32" t="str">
            <v>＋</v>
          </cell>
          <cell r="DA32">
            <v>4900</v>
          </cell>
          <cell r="DD32" t="str">
            <v>－</v>
          </cell>
          <cell r="DE32">
            <v>11630</v>
          </cell>
          <cell r="DF32" t="str">
            <v>＋</v>
          </cell>
          <cell r="DG32">
            <v>110</v>
          </cell>
          <cell r="DH32" t="str">
            <v>×</v>
          </cell>
          <cell r="DI32" t="str">
            <v>（加算率（a）</v>
          </cell>
          <cell r="DJ32" t="str">
            <v>＋</v>
          </cell>
          <cell r="DK32" t="str">
            <v>加算率（b）</v>
          </cell>
          <cell r="DL32" t="str">
            <v>＋</v>
          </cell>
          <cell r="DM32">
            <v>2</v>
          </cell>
          <cell r="DN32" t="str">
            <v>－</v>
          </cell>
          <cell r="DO32" t="str">
            <v>(⑥＋⑦＋⑧＋⑨＋⑩＋⑫)</v>
          </cell>
          <cell r="DP32" t="str">
            <v>(⑥＋⑦＋⑧＋⑨＋⑩＋⑫)</v>
          </cell>
          <cell r="DQ32" t="str">
            <v>(⑥＋⑦＋⑧＋⑨＋⑩＋⑫)</v>
          </cell>
          <cell r="DR32" t="str">
            <v>(⑥＋⑦＋⑧＋⑨＋⑩＋⑫)</v>
          </cell>
        </row>
        <row r="33">
          <cell r="A33" t="str">
            <v>50３歳児</v>
          </cell>
          <cell r="E33" t="str">
            <v>３歳児</v>
          </cell>
          <cell r="G33">
            <v>85470</v>
          </cell>
          <cell r="H33">
            <v>156070</v>
          </cell>
          <cell r="I33">
            <v>73730</v>
          </cell>
          <cell r="J33">
            <v>144330</v>
          </cell>
          <cell r="K33" t="str">
            <v>＋</v>
          </cell>
          <cell r="L33">
            <v>820</v>
          </cell>
          <cell r="M33">
            <v>1460</v>
          </cell>
          <cell r="N33" t="str">
            <v>×</v>
          </cell>
          <cell r="O33" t="str">
            <v>（加算率（a）</v>
          </cell>
          <cell r="P33" t="str">
            <v>＋</v>
          </cell>
          <cell r="Q33" t="str">
            <v>加算率（b）</v>
          </cell>
          <cell r="R33" t="str">
            <v>＋</v>
          </cell>
          <cell r="S33">
            <v>2.8</v>
          </cell>
          <cell r="T33">
            <v>2.7</v>
          </cell>
          <cell r="U33">
            <v>700</v>
          </cell>
          <cell r="V33">
            <v>1340</v>
          </cell>
          <cell r="W33" t="str">
            <v>×</v>
          </cell>
          <cell r="X33" t="str">
            <v>（加算率（a）</v>
          </cell>
          <cell r="Y33" t="str">
            <v>＋</v>
          </cell>
          <cell r="Z33" t="str">
            <v>加算率（b）</v>
          </cell>
          <cell r="AA33" t="str">
            <v>＋</v>
          </cell>
          <cell r="AB33">
            <v>2.7</v>
          </cell>
          <cell r="AC33">
            <v>2.6</v>
          </cell>
          <cell r="AD33" t="str">
            <v>＋</v>
          </cell>
          <cell r="AE33">
            <v>8820</v>
          </cell>
          <cell r="AF33" t="str">
            <v>＋</v>
          </cell>
          <cell r="AG33">
            <v>80</v>
          </cell>
          <cell r="AH33" t="str">
            <v>×</v>
          </cell>
          <cell r="AI33" t="str">
            <v>（加算率（a）</v>
          </cell>
          <cell r="AJ33" t="str">
            <v>＋</v>
          </cell>
          <cell r="AK33" t="str">
            <v>加算率（b）</v>
          </cell>
          <cell r="AL33" t="str">
            <v>＋</v>
          </cell>
          <cell r="AM33">
            <v>2.8</v>
          </cell>
          <cell r="BK33">
            <v>317200</v>
          </cell>
          <cell r="BM33">
            <v>3170</v>
          </cell>
          <cell r="BN33" t="str">
            <v>×</v>
          </cell>
          <cell r="BO33" t="str">
            <v>（加算率（a）</v>
          </cell>
          <cell r="BP33" t="str">
            <v>＋</v>
          </cell>
          <cell r="BQ33" t="str">
            <v>加算率（b）</v>
          </cell>
          <cell r="BR33" t="str">
            <v>＋</v>
          </cell>
          <cell r="BS33">
            <v>1.7</v>
          </cell>
          <cell r="BY33">
            <v>15110</v>
          </cell>
          <cell r="CL33" t="str">
            <v>ｂ地域</v>
          </cell>
          <cell r="CM33">
            <v>4800</v>
          </cell>
          <cell r="CN33">
            <v>5400</v>
          </cell>
        </row>
        <row r="34">
          <cell r="A34" t="str">
            <v>50１，２歳児</v>
          </cell>
          <cell r="D34" t="str">
            <v>3号</v>
          </cell>
          <cell r="E34" t="str">
            <v>１、２歳児</v>
          </cell>
          <cell r="G34">
            <v>156070</v>
          </cell>
          <cell r="H34">
            <v>244320</v>
          </cell>
          <cell r="I34">
            <v>144330</v>
          </cell>
          <cell r="J34">
            <v>232580</v>
          </cell>
          <cell r="K34" t="str">
            <v>＋</v>
          </cell>
          <cell r="L34">
            <v>1460</v>
          </cell>
          <cell r="M34">
            <v>2340</v>
          </cell>
          <cell r="N34" t="str">
            <v>×</v>
          </cell>
          <cell r="O34" t="str">
            <v>（加算率（a）</v>
          </cell>
          <cell r="P34" t="str">
            <v>＋</v>
          </cell>
          <cell r="Q34" t="str">
            <v>加算率（b）</v>
          </cell>
          <cell r="R34" t="str">
            <v>＋</v>
          </cell>
          <cell r="S34">
            <v>2.7</v>
          </cell>
          <cell r="T34">
            <v>2.7</v>
          </cell>
          <cell r="U34">
            <v>1340</v>
          </cell>
          <cell r="V34">
            <v>2220</v>
          </cell>
          <cell r="W34" t="str">
            <v>×</v>
          </cell>
          <cell r="X34" t="str">
            <v>（加算率（a）</v>
          </cell>
          <cell r="Y34" t="str">
            <v>＋</v>
          </cell>
          <cell r="Z34" t="str">
            <v>加算率（b）</v>
          </cell>
          <cell r="AA34" t="str">
            <v>＋</v>
          </cell>
          <cell r="AB34">
            <v>2.6</v>
          </cell>
          <cell r="AC34">
            <v>2.7</v>
          </cell>
          <cell r="AY34" t="str">
            <v>＋</v>
          </cell>
          <cell r="AZ34">
            <v>17650</v>
          </cell>
          <cell r="BA34" t="str">
            <v>＋</v>
          </cell>
          <cell r="BB34">
            <v>170</v>
          </cell>
          <cell r="BC34" t="str">
            <v>×</v>
          </cell>
          <cell r="BD34" t="str">
            <v>（加算率（a）</v>
          </cell>
          <cell r="BE34" t="str">
            <v>＋</v>
          </cell>
          <cell r="BF34" t="str">
            <v>加算率（b）</v>
          </cell>
          <cell r="BG34" t="str">
            <v>＋</v>
          </cell>
          <cell r="BH34">
            <v>2.6</v>
          </cell>
          <cell r="BW34" t="str">
            <v>＋</v>
          </cell>
          <cell r="BX34">
            <v>15110</v>
          </cell>
          <cell r="CA34">
            <v>0</v>
          </cell>
          <cell r="CL34" t="str">
            <v>ｃ地域</v>
          </cell>
          <cell r="CM34">
            <v>4200</v>
          </cell>
          <cell r="CN34">
            <v>4700</v>
          </cell>
          <cell r="DO34">
            <v>0.01</v>
          </cell>
          <cell r="DP34">
            <v>0.03</v>
          </cell>
          <cell r="DQ34">
            <v>0.04</v>
          </cell>
          <cell r="DR34">
            <v>0.05</v>
          </cell>
        </row>
        <row r="35">
          <cell r="A35" t="str">
            <v>50乳児</v>
          </cell>
          <cell r="E35" t="str">
            <v>乳児</v>
          </cell>
          <cell r="G35">
            <v>244320</v>
          </cell>
          <cell r="I35">
            <v>232580</v>
          </cell>
          <cell r="K35" t="str">
            <v>＋</v>
          </cell>
          <cell r="L35">
            <v>2340</v>
          </cell>
          <cell r="N35" t="str">
            <v>×</v>
          </cell>
          <cell r="O35" t="str">
            <v>（加算率（a）</v>
          </cell>
          <cell r="P35" t="str">
            <v>＋</v>
          </cell>
          <cell r="Q35" t="str">
            <v>加算率（b）</v>
          </cell>
          <cell r="R35" t="str">
            <v>＋</v>
          </cell>
          <cell r="S35">
            <v>2.7</v>
          </cell>
          <cell r="U35">
            <v>2220</v>
          </cell>
          <cell r="W35" t="str">
            <v>×</v>
          </cell>
          <cell r="X35" t="str">
            <v>（加算率（a）</v>
          </cell>
          <cell r="Y35" t="str">
            <v>＋</v>
          </cell>
          <cell r="Z35" t="str">
            <v>加算率（b）</v>
          </cell>
          <cell r="AA35" t="str">
            <v>＋</v>
          </cell>
          <cell r="AB35">
            <v>2.7</v>
          </cell>
          <cell r="BK35" t="str">
            <v>　 280人～　349人</v>
          </cell>
          <cell r="BM35" t="str">
            <v>　 280人～　349人</v>
          </cell>
          <cell r="CL35" t="str">
            <v>ｄ地域</v>
          </cell>
          <cell r="CM35">
            <v>3800</v>
          </cell>
          <cell r="CN35">
            <v>4200</v>
          </cell>
        </row>
        <row r="36">
          <cell r="A36" t="str">
            <v>55４歳以上児</v>
          </cell>
          <cell r="C36" t="str">
            <v>　51人
　　から
　55人
　　まで</v>
          </cell>
          <cell r="D36" t="str">
            <v>2号</v>
          </cell>
          <cell r="E36" t="str">
            <v>４歳以上児</v>
          </cell>
          <cell r="G36">
            <v>71380</v>
          </cell>
          <cell r="H36">
            <v>80200</v>
          </cell>
          <cell r="I36">
            <v>60700</v>
          </cell>
          <cell r="J36">
            <v>69520</v>
          </cell>
          <cell r="K36" t="str">
            <v>＋</v>
          </cell>
          <cell r="L36">
            <v>690</v>
          </cell>
          <cell r="M36">
            <v>770</v>
          </cell>
          <cell r="N36" t="str">
            <v>×</v>
          </cell>
          <cell r="O36" t="str">
            <v>（加算率（a）</v>
          </cell>
          <cell r="P36" t="str">
            <v>＋</v>
          </cell>
          <cell r="Q36" t="str">
            <v>加算率（b）</v>
          </cell>
          <cell r="R36" t="str">
            <v>＋</v>
          </cell>
          <cell r="S36">
            <v>2.8</v>
          </cell>
          <cell r="T36">
            <v>2.8</v>
          </cell>
          <cell r="U36">
            <v>580</v>
          </cell>
          <cell r="V36">
            <v>660</v>
          </cell>
          <cell r="W36" t="str">
            <v>×</v>
          </cell>
          <cell r="X36" t="str">
            <v>（加算率（a）</v>
          </cell>
          <cell r="Y36" t="str">
            <v>＋</v>
          </cell>
          <cell r="Z36" t="str">
            <v>加算率（b）</v>
          </cell>
          <cell r="AA36" t="str">
            <v>＋</v>
          </cell>
          <cell r="AB36">
            <v>2.7</v>
          </cell>
          <cell r="AC36">
            <v>2.7</v>
          </cell>
          <cell r="AD36" t="str">
            <v>＋</v>
          </cell>
          <cell r="AE36">
            <v>8820</v>
          </cell>
          <cell r="AF36" t="str">
            <v>＋</v>
          </cell>
          <cell r="AG36">
            <v>80</v>
          </cell>
          <cell r="AH36" t="str">
            <v>×</v>
          </cell>
          <cell r="AI36" t="str">
            <v>（加算率（a）</v>
          </cell>
          <cell r="AJ36" t="str">
            <v>＋</v>
          </cell>
          <cell r="AK36" t="str">
            <v>加算率（b）</v>
          </cell>
          <cell r="AL36" t="str">
            <v>＋</v>
          </cell>
          <cell r="AM36">
            <v>2.8</v>
          </cell>
          <cell r="AN36" t="str">
            <v>）</v>
          </cell>
          <cell r="AO36" t="str">
            <v>＋</v>
          </cell>
          <cell r="AP36">
            <v>3530</v>
          </cell>
          <cell r="AQ36" t="str">
            <v>＋</v>
          </cell>
          <cell r="AR36">
            <v>30</v>
          </cell>
          <cell r="AS36" t="str">
            <v>×</v>
          </cell>
          <cell r="AT36" t="str">
            <v>（加算率（a）</v>
          </cell>
          <cell r="AU36" t="str">
            <v>＋</v>
          </cell>
          <cell r="AV36" t="str">
            <v>加算率（b）</v>
          </cell>
          <cell r="AW36" t="str">
            <v>＋</v>
          </cell>
          <cell r="AX36">
            <v>3.7</v>
          </cell>
          <cell r="BK36">
            <v>359800</v>
          </cell>
          <cell r="BM36">
            <v>3590</v>
          </cell>
          <cell r="BN36" t="str">
            <v>×</v>
          </cell>
          <cell r="BO36" t="str">
            <v>（加算率（a）</v>
          </cell>
          <cell r="BP36" t="str">
            <v>＋</v>
          </cell>
          <cell r="BQ36" t="str">
            <v>加算率（b）</v>
          </cell>
          <cell r="BR36" t="str">
            <v>＋</v>
          </cell>
          <cell r="BS36">
            <v>1.8</v>
          </cell>
          <cell r="BW36" t="str">
            <v>＋</v>
          </cell>
          <cell r="BX36">
            <v>16130</v>
          </cell>
          <cell r="BZ36" t="str">
            <v>＋</v>
          </cell>
          <cell r="CA36">
            <v>80</v>
          </cell>
          <cell r="CB36" t="str">
            <v>×</v>
          </cell>
          <cell r="CC36" t="str">
            <v>（加算率（a）</v>
          </cell>
          <cell r="CD36" t="str">
            <v>＋</v>
          </cell>
          <cell r="CE36" t="str">
            <v>加算率（b）</v>
          </cell>
          <cell r="CF36" t="str">
            <v>＋</v>
          </cell>
          <cell r="CG36">
            <v>6.8</v>
          </cell>
          <cell r="CH36" t="str">
            <v>＋</v>
          </cell>
          <cell r="CI36">
            <v>4500</v>
          </cell>
          <cell r="CJ36">
            <v>4900</v>
          </cell>
          <cell r="CK36" t="str">
            <v>＋</v>
          </cell>
          <cell r="CL36" t="str">
            <v>ａ地域</v>
          </cell>
          <cell r="CM36">
            <v>8000</v>
          </cell>
          <cell r="CN36">
            <v>8900</v>
          </cell>
          <cell r="CO36" t="str">
            <v>＋</v>
          </cell>
          <cell r="CP36">
            <v>9620</v>
          </cell>
          <cell r="CQ36" t="str">
            <v>＋</v>
          </cell>
          <cell r="CR36">
            <v>90</v>
          </cell>
          <cell r="CS36" t="str">
            <v>×</v>
          </cell>
          <cell r="CT36" t="str">
            <v>（加算率（a）</v>
          </cell>
          <cell r="CU36" t="str">
            <v>＋</v>
          </cell>
          <cell r="CV36" t="str">
            <v>加算率（b）</v>
          </cell>
          <cell r="CW36" t="str">
            <v>＋</v>
          </cell>
          <cell r="CX36">
            <v>2.9</v>
          </cell>
          <cell r="CY36" t="str">
            <v>×加配人数</v>
          </cell>
          <cell r="CZ36" t="str">
            <v>＋</v>
          </cell>
          <cell r="DA36">
            <v>4900</v>
          </cell>
          <cell r="DD36" t="str">
            <v>－</v>
          </cell>
          <cell r="DE36">
            <v>10570</v>
          </cell>
          <cell r="DF36" t="str">
            <v>＋</v>
          </cell>
          <cell r="DG36">
            <v>100</v>
          </cell>
          <cell r="DH36" t="str">
            <v>×</v>
          </cell>
          <cell r="DI36" t="str">
            <v>（加算率（a）</v>
          </cell>
          <cell r="DJ36" t="str">
            <v>＋</v>
          </cell>
          <cell r="DK36" t="str">
            <v>加算率（b）</v>
          </cell>
          <cell r="DL36" t="str">
            <v>＋</v>
          </cell>
          <cell r="DM36">
            <v>2</v>
          </cell>
          <cell r="DN36" t="str">
            <v>－</v>
          </cell>
          <cell r="DO36" t="str">
            <v>(⑥＋⑦＋⑧＋⑨＋⑩＋⑫)</v>
          </cell>
          <cell r="DP36" t="str">
            <v>(⑥＋⑦＋⑧＋⑨＋⑩＋⑫)</v>
          </cell>
          <cell r="DQ36" t="str">
            <v>(⑥＋⑦＋⑧＋⑨＋⑩＋⑫)</v>
          </cell>
          <cell r="DR36" t="str">
            <v>(⑥＋⑦＋⑧＋⑨＋⑩＋⑫)</v>
          </cell>
        </row>
        <row r="37">
          <cell r="A37" t="str">
            <v>55３歳児</v>
          </cell>
          <cell r="E37" t="str">
            <v>３歳児</v>
          </cell>
          <cell r="G37">
            <v>80200</v>
          </cell>
          <cell r="H37">
            <v>150800</v>
          </cell>
          <cell r="I37">
            <v>69520</v>
          </cell>
          <cell r="J37">
            <v>140120</v>
          </cell>
          <cell r="K37" t="str">
            <v>＋</v>
          </cell>
          <cell r="L37">
            <v>770</v>
          </cell>
          <cell r="M37">
            <v>1400</v>
          </cell>
          <cell r="N37" t="str">
            <v>×</v>
          </cell>
          <cell r="O37" t="str">
            <v>（加算率（a）</v>
          </cell>
          <cell r="P37" t="str">
            <v>＋</v>
          </cell>
          <cell r="Q37" t="str">
            <v>加算率（b）</v>
          </cell>
          <cell r="R37" t="str">
            <v>＋</v>
          </cell>
          <cell r="S37">
            <v>2.8</v>
          </cell>
          <cell r="T37">
            <v>2.7</v>
          </cell>
          <cell r="U37">
            <v>660</v>
          </cell>
          <cell r="V37">
            <v>1290</v>
          </cell>
          <cell r="W37" t="str">
            <v>×</v>
          </cell>
          <cell r="X37" t="str">
            <v>（加算率（a）</v>
          </cell>
          <cell r="Y37" t="str">
            <v>＋</v>
          </cell>
          <cell r="Z37" t="str">
            <v>加算率（b）</v>
          </cell>
          <cell r="AA37" t="str">
            <v>＋</v>
          </cell>
          <cell r="AB37">
            <v>2.7</v>
          </cell>
          <cell r="AC37">
            <v>2.7</v>
          </cell>
          <cell r="AD37" t="str">
            <v>＋</v>
          </cell>
          <cell r="AE37">
            <v>8820</v>
          </cell>
          <cell r="AF37" t="str">
            <v>＋</v>
          </cell>
          <cell r="AG37">
            <v>80</v>
          </cell>
          <cell r="AH37" t="str">
            <v>×</v>
          </cell>
          <cell r="AI37" t="str">
            <v>（加算率（a）</v>
          </cell>
          <cell r="AJ37" t="str">
            <v>＋</v>
          </cell>
          <cell r="AK37" t="str">
            <v>加算率（b）</v>
          </cell>
          <cell r="AL37" t="str">
            <v>＋</v>
          </cell>
          <cell r="AM37">
            <v>2.8</v>
          </cell>
          <cell r="BY37">
            <v>14250</v>
          </cell>
          <cell r="CL37" t="str">
            <v>ｂ地域</v>
          </cell>
          <cell r="CM37">
            <v>4400</v>
          </cell>
          <cell r="CN37">
            <v>4900</v>
          </cell>
        </row>
        <row r="38">
          <cell r="A38" t="str">
            <v>55１，２歳児</v>
          </cell>
          <cell r="D38" t="str">
            <v>3号</v>
          </cell>
          <cell r="E38" t="str">
            <v>１、２歳児</v>
          </cell>
          <cell r="G38">
            <v>150800</v>
          </cell>
          <cell r="H38">
            <v>239050</v>
          </cell>
          <cell r="I38">
            <v>140120</v>
          </cell>
          <cell r="J38">
            <v>228370</v>
          </cell>
          <cell r="K38" t="str">
            <v>＋</v>
          </cell>
          <cell r="L38">
            <v>1400</v>
          </cell>
          <cell r="M38">
            <v>2280</v>
          </cell>
          <cell r="N38" t="str">
            <v>×</v>
          </cell>
          <cell r="O38" t="str">
            <v>（加算率（a）</v>
          </cell>
          <cell r="P38" t="str">
            <v>＋</v>
          </cell>
          <cell r="Q38" t="str">
            <v>加算率（b）</v>
          </cell>
          <cell r="R38" t="str">
            <v>＋</v>
          </cell>
          <cell r="S38">
            <v>2.7</v>
          </cell>
          <cell r="T38">
            <v>2.7</v>
          </cell>
          <cell r="U38">
            <v>1290</v>
          </cell>
          <cell r="V38">
            <v>2170</v>
          </cell>
          <cell r="W38" t="str">
            <v>×</v>
          </cell>
          <cell r="X38" t="str">
            <v>（加算率（a）</v>
          </cell>
          <cell r="Y38" t="str">
            <v>＋</v>
          </cell>
          <cell r="Z38" t="str">
            <v>加算率（b）</v>
          </cell>
          <cell r="AA38" t="str">
            <v>＋</v>
          </cell>
          <cell r="AB38">
            <v>2.7</v>
          </cell>
          <cell r="AC38">
            <v>2.7</v>
          </cell>
          <cell r="AY38" t="str">
            <v>＋</v>
          </cell>
          <cell r="AZ38">
            <v>17650</v>
          </cell>
          <cell r="BA38" t="str">
            <v>＋</v>
          </cell>
          <cell r="BB38">
            <v>170</v>
          </cell>
          <cell r="BC38" t="str">
            <v>×</v>
          </cell>
          <cell r="BD38" t="str">
            <v>（加算率（a）</v>
          </cell>
          <cell r="BE38" t="str">
            <v>＋</v>
          </cell>
          <cell r="BF38" t="str">
            <v>加算率（b）</v>
          </cell>
          <cell r="BG38" t="str">
            <v>＋</v>
          </cell>
          <cell r="BH38">
            <v>2.6</v>
          </cell>
          <cell r="BK38" t="str">
            <v xml:space="preserve"> 　350人～　419人</v>
          </cell>
          <cell r="BM38" t="str">
            <v xml:space="preserve"> 　350人～　419人</v>
          </cell>
          <cell r="BW38" t="str">
            <v>＋</v>
          </cell>
          <cell r="BX38">
            <v>14250</v>
          </cell>
          <cell r="CL38" t="str">
            <v>ｃ地域</v>
          </cell>
          <cell r="CM38">
            <v>3800</v>
          </cell>
          <cell r="CN38">
            <v>4200</v>
          </cell>
          <cell r="DO38">
            <v>0.01</v>
          </cell>
          <cell r="DP38">
            <v>0.03</v>
          </cell>
          <cell r="DQ38">
            <v>0.04</v>
          </cell>
          <cell r="DR38">
            <v>0.05</v>
          </cell>
        </row>
        <row r="39">
          <cell r="A39" t="str">
            <v>55乳児</v>
          </cell>
          <cell r="E39" t="str">
            <v>乳児</v>
          </cell>
          <cell r="G39">
            <v>239050</v>
          </cell>
          <cell r="I39">
            <v>228370</v>
          </cell>
          <cell r="K39" t="str">
            <v>＋</v>
          </cell>
          <cell r="L39">
            <v>2280</v>
          </cell>
          <cell r="N39" t="str">
            <v>×</v>
          </cell>
          <cell r="O39" t="str">
            <v>（加算率（a）</v>
          </cell>
          <cell r="P39" t="str">
            <v>＋</v>
          </cell>
          <cell r="Q39" t="str">
            <v>加算率（b）</v>
          </cell>
          <cell r="R39" t="str">
            <v>＋</v>
          </cell>
          <cell r="S39">
            <v>2.7</v>
          </cell>
          <cell r="U39">
            <v>2170</v>
          </cell>
          <cell r="W39" t="str">
            <v>×</v>
          </cell>
          <cell r="X39" t="str">
            <v>（加算率（a）</v>
          </cell>
          <cell r="Y39" t="str">
            <v>＋</v>
          </cell>
          <cell r="Z39" t="str">
            <v>加算率（b）</v>
          </cell>
          <cell r="AA39" t="str">
            <v>＋</v>
          </cell>
          <cell r="AB39">
            <v>2.7</v>
          </cell>
          <cell r="BK39">
            <v>402400</v>
          </cell>
          <cell r="BM39">
            <v>4020</v>
          </cell>
          <cell r="BN39" t="str">
            <v>×</v>
          </cell>
          <cell r="BO39" t="str">
            <v>（加算率（a）</v>
          </cell>
          <cell r="BP39" t="str">
            <v>＋</v>
          </cell>
          <cell r="BQ39" t="str">
            <v>加算率（b）</v>
          </cell>
          <cell r="BR39" t="str">
            <v>＋</v>
          </cell>
          <cell r="BS39">
            <v>1.9</v>
          </cell>
          <cell r="CL39" t="str">
            <v>ｄ地域</v>
          </cell>
          <cell r="CM39">
            <v>3400</v>
          </cell>
          <cell r="CN39">
            <v>3800</v>
          </cell>
        </row>
        <row r="40">
          <cell r="A40" t="str">
            <v>60４歳以上児</v>
          </cell>
          <cell r="C40" t="str">
            <v>　56人
　　から
　60人
　　まで</v>
          </cell>
          <cell r="D40" t="str">
            <v>2号</v>
          </cell>
          <cell r="E40" t="str">
            <v>４歳以上児</v>
          </cell>
          <cell r="G40">
            <v>67170</v>
          </cell>
          <cell r="H40">
            <v>75990</v>
          </cell>
          <cell r="I40">
            <v>57380</v>
          </cell>
          <cell r="J40">
            <v>66200</v>
          </cell>
          <cell r="K40" t="str">
            <v>＋</v>
          </cell>
          <cell r="L40">
            <v>650</v>
          </cell>
          <cell r="M40">
            <v>730</v>
          </cell>
          <cell r="N40" t="str">
            <v>×</v>
          </cell>
          <cell r="O40" t="str">
            <v>（加算率（a）</v>
          </cell>
          <cell r="P40" t="str">
            <v>＋</v>
          </cell>
          <cell r="Q40" t="str">
            <v>加算率（b）</v>
          </cell>
          <cell r="R40" t="str">
            <v>＋</v>
          </cell>
          <cell r="S40">
            <v>2.7</v>
          </cell>
          <cell r="T40">
            <v>2.7</v>
          </cell>
          <cell r="U40">
            <v>550</v>
          </cell>
          <cell r="V40">
            <v>630</v>
          </cell>
          <cell r="W40" t="str">
            <v>×</v>
          </cell>
          <cell r="X40" t="str">
            <v>（加算率（a）</v>
          </cell>
          <cell r="Y40" t="str">
            <v>＋</v>
          </cell>
          <cell r="Z40" t="str">
            <v>加算率（b）</v>
          </cell>
          <cell r="AA40" t="str">
            <v>＋</v>
          </cell>
          <cell r="AB40">
            <v>2.7</v>
          </cell>
          <cell r="AC40">
            <v>2.7</v>
          </cell>
          <cell r="AD40" t="str">
            <v>＋</v>
          </cell>
          <cell r="AE40">
            <v>8820</v>
          </cell>
          <cell r="AF40" t="str">
            <v>＋</v>
          </cell>
          <cell r="AG40">
            <v>80</v>
          </cell>
          <cell r="AH40" t="str">
            <v>×</v>
          </cell>
          <cell r="AI40" t="str">
            <v>（加算率（a）</v>
          </cell>
          <cell r="AJ40" t="str">
            <v>＋</v>
          </cell>
          <cell r="AK40" t="str">
            <v>加算率（b）</v>
          </cell>
          <cell r="AL40" t="str">
            <v>＋</v>
          </cell>
          <cell r="AM40">
            <v>2.8</v>
          </cell>
          <cell r="AN40" t="str">
            <v>）</v>
          </cell>
          <cell r="AO40" t="str">
            <v>＋</v>
          </cell>
          <cell r="AP40">
            <v>3530</v>
          </cell>
          <cell r="AQ40" t="str">
            <v>＋</v>
          </cell>
          <cell r="AR40">
            <v>30</v>
          </cell>
          <cell r="AS40" t="str">
            <v>×</v>
          </cell>
          <cell r="AT40" t="str">
            <v>（加算率（a）</v>
          </cell>
          <cell r="AU40" t="str">
            <v>＋</v>
          </cell>
          <cell r="AV40" t="str">
            <v>加算率（b）</v>
          </cell>
          <cell r="AW40" t="str">
            <v>＋</v>
          </cell>
          <cell r="AX40">
            <v>3.7</v>
          </cell>
          <cell r="BW40" t="str">
            <v>＋</v>
          </cell>
          <cell r="BX40">
            <v>15410</v>
          </cell>
          <cell r="BZ40" t="str">
            <v>＋</v>
          </cell>
          <cell r="CA40">
            <v>70</v>
          </cell>
          <cell r="CB40" t="str">
            <v>×</v>
          </cell>
          <cell r="CC40" t="str">
            <v>（加算率（a）</v>
          </cell>
          <cell r="CD40" t="str">
            <v>＋</v>
          </cell>
          <cell r="CE40" t="str">
            <v>加算率（b）</v>
          </cell>
          <cell r="CF40" t="str">
            <v>＋</v>
          </cell>
          <cell r="CG40">
            <v>7.1</v>
          </cell>
          <cell r="CH40" t="str">
            <v>＋</v>
          </cell>
          <cell r="CI40">
            <v>4100</v>
          </cell>
          <cell r="CJ40">
            <v>4500</v>
          </cell>
          <cell r="CK40" t="str">
            <v>＋</v>
          </cell>
          <cell r="CL40" t="str">
            <v>ａ地域</v>
          </cell>
          <cell r="CM40">
            <v>7200</v>
          </cell>
          <cell r="CN40">
            <v>8100</v>
          </cell>
          <cell r="CO40" t="str">
            <v>＋</v>
          </cell>
          <cell r="CP40">
            <v>8820</v>
          </cell>
          <cell r="CQ40" t="str">
            <v>＋</v>
          </cell>
          <cell r="CR40">
            <v>80</v>
          </cell>
          <cell r="CS40" t="str">
            <v>×</v>
          </cell>
          <cell r="CT40" t="str">
            <v>（加算率（a）</v>
          </cell>
          <cell r="CU40" t="str">
            <v>＋</v>
          </cell>
          <cell r="CV40" t="str">
            <v>加算率（b）</v>
          </cell>
          <cell r="CW40" t="str">
            <v>＋</v>
          </cell>
          <cell r="CX40">
            <v>3</v>
          </cell>
          <cell r="CY40" t="str">
            <v>×加配人数</v>
          </cell>
          <cell r="CZ40" t="str">
            <v>＋</v>
          </cell>
          <cell r="DA40">
            <v>4900</v>
          </cell>
          <cell r="DD40" t="str">
            <v>－</v>
          </cell>
          <cell r="DE40">
            <v>9690</v>
          </cell>
          <cell r="DF40" t="str">
            <v>＋</v>
          </cell>
          <cell r="DG40">
            <v>90</v>
          </cell>
          <cell r="DH40" t="str">
            <v>×</v>
          </cell>
          <cell r="DI40" t="str">
            <v>（加算率（a）</v>
          </cell>
          <cell r="DJ40" t="str">
            <v>＋</v>
          </cell>
          <cell r="DK40" t="str">
            <v>加算率（b）</v>
          </cell>
          <cell r="DL40" t="str">
            <v>＋</v>
          </cell>
          <cell r="DM40">
            <v>2</v>
          </cell>
          <cell r="DN40" t="str">
            <v>－</v>
          </cell>
          <cell r="DO40" t="str">
            <v>(⑥＋⑦＋⑧＋⑨＋⑩＋⑫)</v>
          </cell>
          <cell r="DP40" t="str">
            <v>(⑥＋⑦＋⑧＋⑨＋⑩＋⑫)</v>
          </cell>
          <cell r="DQ40" t="str">
            <v>(⑥＋⑦＋⑧＋⑨＋⑩＋⑫)</v>
          </cell>
          <cell r="DR40" t="str">
            <v>(⑥＋⑦＋⑧＋⑨＋⑩＋⑫)</v>
          </cell>
        </row>
        <row r="41">
          <cell r="A41" t="str">
            <v>60３歳児</v>
          </cell>
          <cell r="E41" t="str">
            <v>３歳児</v>
          </cell>
          <cell r="G41">
            <v>75990</v>
          </cell>
          <cell r="H41">
            <v>146590</v>
          </cell>
          <cell r="I41">
            <v>66200</v>
          </cell>
          <cell r="J41">
            <v>136800</v>
          </cell>
          <cell r="K41" t="str">
            <v>＋</v>
          </cell>
          <cell r="L41">
            <v>730</v>
          </cell>
          <cell r="M41">
            <v>1340</v>
          </cell>
          <cell r="N41" t="str">
            <v>×</v>
          </cell>
          <cell r="O41" t="str">
            <v>（加算率（a）</v>
          </cell>
          <cell r="P41" t="str">
            <v>＋</v>
          </cell>
          <cell r="Q41" t="str">
            <v>加算率（b）</v>
          </cell>
          <cell r="R41" t="str">
            <v>＋</v>
          </cell>
          <cell r="S41">
            <v>2.7</v>
          </cell>
          <cell r="T41">
            <v>2.7</v>
          </cell>
          <cell r="U41">
            <v>630</v>
          </cell>
          <cell r="V41">
            <v>1240</v>
          </cell>
          <cell r="W41" t="str">
            <v>×</v>
          </cell>
          <cell r="X41" t="str">
            <v>（加算率（a）</v>
          </cell>
          <cell r="Y41" t="str">
            <v>＋</v>
          </cell>
          <cell r="Z41" t="str">
            <v>加算率（b）</v>
          </cell>
          <cell r="AA41" t="str">
            <v>＋</v>
          </cell>
          <cell r="AB41">
            <v>2.7</v>
          </cell>
          <cell r="AC41">
            <v>2.7</v>
          </cell>
          <cell r="AD41" t="str">
            <v>＋</v>
          </cell>
          <cell r="AE41">
            <v>8820</v>
          </cell>
          <cell r="AF41" t="str">
            <v>＋</v>
          </cell>
          <cell r="AG41">
            <v>80</v>
          </cell>
          <cell r="AH41" t="str">
            <v>×</v>
          </cell>
          <cell r="AI41" t="str">
            <v>（加算率（a）</v>
          </cell>
          <cell r="AJ41" t="str">
            <v>＋</v>
          </cell>
          <cell r="AK41" t="str">
            <v>加算率（b）</v>
          </cell>
          <cell r="AL41" t="str">
            <v>＋</v>
          </cell>
          <cell r="AM41">
            <v>2.8</v>
          </cell>
          <cell r="BK41" t="str">
            <v>　 420人～　489人</v>
          </cell>
          <cell r="BM41" t="str">
            <v>　 420人～　489人</v>
          </cell>
          <cell r="BY41">
            <v>13530</v>
          </cell>
          <cell r="CI41" t="e">
            <v>#REF!</v>
          </cell>
          <cell r="CJ41" t="e">
            <v>#REF!</v>
          </cell>
          <cell r="CL41" t="str">
            <v>ｂ地域</v>
          </cell>
          <cell r="CM41">
            <v>4000</v>
          </cell>
          <cell r="CN41">
            <v>4400</v>
          </cell>
        </row>
        <row r="42">
          <cell r="A42" t="str">
            <v>60１，２歳児</v>
          </cell>
          <cell r="D42" t="str">
            <v>3号</v>
          </cell>
          <cell r="E42" t="str">
            <v>１、２歳児</v>
          </cell>
          <cell r="G42">
            <v>146590</v>
          </cell>
          <cell r="H42">
            <v>234840</v>
          </cell>
          <cell r="I42">
            <v>136800</v>
          </cell>
          <cell r="J42">
            <v>225050</v>
          </cell>
          <cell r="K42" t="str">
            <v>＋</v>
          </cell>
          <cell r="L42">
            <v>1340</v>
          </cell>
          <cell r="M42">
            <v>2220</v>
          </cell>
          <cell r="N42" t="str">
            <v>×</v>
          </cell>
          <cell r="O42" t="str">
            <v>（加算率（a）</v>
          </cell>
          <cell r="P42" t="str">
            <v>＋</v>
          </cell>
          <cell r="Q42" t="str">
            <v>加算率（b）</v>
          </cell>
          <cell r="R42" t="str">
            <v>＋</v>
          </cell>
          <cell r="S42">
            <v>2.7</v>
          </cell>
          <cell r="T42">
            <v>2.7</v>
          </cell>
          <cell r="U42">
            <v>1240</v>
          </cell>
          <cell r="V42">
            <v>2120</v>
          </cell>
          <cell r="W42" t="str">
            <v>×</v>
          </cell>
          <cell r="X42" t="str">
            <v>（加算率（a）</v>
          </cell>
          <cell r="Y42" t="str">
            <v>＋</v>
          </cell>
          <cell r="Z42" t="str">
            <v>加算率（b）</v>
          </cell>
          <cell r="AA42" t="str">
            <v>＋</v>
          </cell>
          <cell r="AB42">
            <v>2.7</v>
          </cell>
          <cell r="AC42">
            <v>2.7</v>
          </cell>
          <cell r="AY42" t="str">
            <v>＋</v>
          </cell>
          <cell r="AZ42">
            <v>17650</v>
          </cell>
          <cell r="BA42" t="str">
            <v>＋</v>
          </cell>
          <cell r="BB42">
            <v>170</v>
          </cell>
          <cell r="BC42" t="str">
            <v>×</v>
          </cell>
          <cell r="BD42" t="str">
            <v>（加算率（a）</v>
          </cell>
          <cell r="BE42" t="str">
            <v>＋</v>
          </cell>
          <cell r="BF42" t="str">
            <v>加算率（b）</v>
          </cell>
          <cell r="BG42" t="str">
            <v>＋</v>
          </cell>
          <cell r="BH42">
            <v>2.6</v>
          </cell>
          <cell r="BK42">
            <v>445000</v>
          </cell>
          <cell r="BM42">
            <v>4450</v>
          </cell>
          <cell r="BN42" t="str">
            <v>×</v>
          </cell>
          <cell r="BO42" t="str">
            <v>（加算率（a）</v>
          </cell>
          <cell r="BP42" t="str">
            <v>＋</v>
          </cell>
          <cell r="BQ42" t="str">
            <v>加算率（b）</v>
          </cell>
          <cell r="BR42" t="str">
            <v>＋</v>
          </cell>
          <cell r="BS42">
            <v>2</v>
          </cell>
          <cell r="BW42" t="str">
            <v>＋</v>
          </cell>
          <cell r="BX42">
            <v>13530</v>
          </cell>
          <cell r="CA42">
            <v>0</v>
          </cell>
          <cell r="CI42" t="e">
            <v>#REF!</v>
          </cell>
          <cell r="CJ42" t="e">
            <v>#REF!</v>
          </cell>
          <cell r="CL42" t="str">
            <v>ｃ地域</v>
          </cell>
          <cell r="CM42">
            <v>3500</v>
          </cell>
          <cell r="CN42">
            <v>3800</v>
          </cell>
          <cell r="DO42">
            <v>0.01</v>
          </cell>
          <cell r="DP42">
            <v>0.03</v>
          </cell>
          <cell r="DQ42">
            <v>0.04</v>
          </cell>
          <cell r="DR42">
            <v>0.05</v>
          </cell>
        </row>
        <row r="43">
          <cell r="A43" t="str">
            <v>60乳児</v>
          </cell>
          <cell r="E43" t="str">
            <v>乳児</v>
          </cell>
          <cell r="G43">
            <v>234840</v>
          </cell>
          <cell r="I43">
            <v>225050</v>
          </cell>
          <cell r="K43" t="str">
            <v>＋</v>
          </cell>
          <cell r="L43">
            <v>2220</v>
          </cell>
          <cell r="N43" t="str">
            <v>×</v>
          </cell>
          <cell r="O43" t="str">
            <v>（加算率（a）</v>
          </cell>
          <cell r="P43" t="str">
            <v>＋</v>
          </cell>
          <cell r="Q43" t="str">
            <v>加算率（b）</v>
          </cell>
          <cell r="R43" t="str">
            <v>＋</v>
          </cell>
          <cell r="S43">
            <v>2.7</v>
          </cell>
          <cell r="U43">
            <v>2120</v>
          </cell>
          <cell r="W43" t="str">
            <v>×</v>
          </cell>
          <cell r="X43" t="str">
            <v>（加算率（a）</v>
          </cell>
          <cell r="Y43" t="str">
            <v>＋</v>
          </cell>
          <cell r="Z43" t="str">
            <v>加算率（b）</v>
          </cell>
          <cell r="AA43" t="str">
            <v>＋</v>
          </cell>
          <cell r="AB43">
            <v>2.7</v>
          </cell>
          <cell r="CI43" t="e">
            <v>#REF!</v>
          </cell>
          <cell r="CJ43" t="e">
            <v>#REF!</v>
          </cell>
          <cell r="CL43" t="str">
            <v>ｄ地域</v>
          </cell>
          <cell r="CM43">
            <v>3100</v>
          </cell>
          <cell r="CN43">
            <v>3400</v>
          </cell>
        </row>
        <row r="44">
          <cell r="A44" t="str">
            <v>70４歳以上児</v>
          </cell>
          <cell r="C44" t="str">
            <v>　61人
　　から
　70人
　　まで</v>
          </cell>
          <cell r="D44" t="str">
            <v>2号</v>
          </cell>
          <cell r="E44" t="str">
            <v>４歳以上児</v>
          </cell>
          <cell r="G44">
            <v>60470</v>
          </cell>
          <cell r="H44">
            <v>69290</v>
          </cell>
          <cell r="I44">
            <v>52090</v>
          </cell>
          <cell r="J44">
            <v>60910</v>
          </cell>
          <cell r="K44" t="str">
            <v>＋</v>
          </cell>
          <cell r="L44">
            <v>580</v>
          </cell>
          <cell r="M44">
            <v>660</v>
          </cell>
          <cell r="N44" t="str">
            <v>×</v>
          </cell>
          <cell r="O44" t="str">
            <v>（加算率（a）</v>
          </cell>
          <cell r="P44" t="str">
            <v>＋</v>
          </cell>
          <cell r="Q44" t="str">
            <v>加算率（b）</v>
          </cell>
          <cell r="R44" t="str">
            <v>＋</v>
          </cell>
          <cell r="S44">
            <v>2.8</v>
          </cell>
          <cell r="T44">
            <v>2.8</v>
          </cell>
          <cell r="U44">
            <v>500</v>
          </cell>
          <cell r="V44">
            <v>580</v>
          </cell>
          <cell r="W44" t="str">
            <v>×</v>
          </cell>
          <cell r="X44" t="str">
            <v>（加算率（a）</v>
          </cell>
          <cell r="Y44" t="str">
            <v>＋</v>
          </cell>
          <cell r="Z44" t="str">
            <v>加算率（b）</v>
          </cell>
          <cell r="AA44" t="str">
            <v>＋</v>
          </cell>
          <cell r="AB44">
            <v>2.7</v>
          </cell>
          <cell r="AC44">
            <v>2.7</v>
          </cell>
          <cell r="AD44" t="str">
            <v>＋</v>
          </cell>
          <cell r="AE44">
            <v>8820</v>
          </cell>
          <cell r="AF44" t="str">
            <v>＋</v>
          </cell>
          <cell r="AG44">
            <v>80</v>
          </cell>
          <cell r="AH44" t="str">
            <v>×</v>
          </cell>
          <cell r="AI44" t="str">
            <v>（加算率（a）</v>
          </cell>
          <cell r="AJ44" t="str">
            <v>＋</v>
          </cell>
          <cell r="AK44" t="str">
            <v>加算率（b）</v>
          </cell>
          <cell r="AL44" t="str">
            <v>＋</v>
          </cell>
          <cell r="AM44">
            <v>2.8</v>
          </cell>
          <cell r="AN44" t="str">
            <v>）</v>
          </cell>
          <cell r="AO44" t="str">
            <v>＋</v>
          </cell>
          <cell r="AP44">
            <v>3530</v>
          </cell>
          <cell r="AQ44" t="str">
            <v>＋</v>
          </cell>
          <cell r="AR44">
            <v>30</v>
          </cell>
          <cell r="AS44" t="str">
            <v>×</v>
          </cell>
          <cell r="AT44" t="str">
            <v>（加算率（a）</v>
          </cell>
          <cell r="AU44" t="str">
            <v>＋</v>
          </cell>
          <cell r="AV44" t="str">
            <v>加算率（b）</v>
          </cell>
          <cell r="AW44" t="str">
            <v>＋</v>
          </cell>
          <cell r="AX44">
            <v>3.7</v>
          </cell>
          <cell r="BK44" t="str">
            <v xml:space="preserve"> 　490人～　559人</v>
          </cell>
          <cell r="BM44" t="str">
            <v xml:space="preserve"> 　490人～　559人</v>
          </cell>
          <cell r="BW44" t="str">
            <v>＋</v>
          </cell>
          <cell r="BX44">
            <v>14280</v>
          </cell>
          <cell r="BZ44" t="str">
            <v>＋</v>
          </cell>
          <cell r="CA44">
            <v>60</v>
          </cell>
          <cell r="CB44" t="str">
            <v>×</v>
          </cell>
          <cell r="CC44" t="str">
            <v>（加算率（a）</v>
          </cell>
          <cell r="CD44" t="str">
            <v>＋</v>
          </cell>
          <cell r="CE44" t="str">
            <v>加算率（b）</v>
          </cell>
          <cell r="CF44" t="str">
            <v>＋</v>
          </cell>
          <cell r="CG44">
            <v>7.1</v>
          </cell>
          <cell r="CH44" t="str">
            <v>＋</v>
          </cell>
          <cell r="CI44">
            <v>3500</v>
          </cell>
          <cell r="CJ44">
            <v>3900</v>
          </cell>
          <cell r="CK44" t="str">
            <v>＋</v>
          </cell>
          <cell r="CL44" t="str">
            <v>ａ地域</v>
          </cell>
          <cell r="CM44">
            <v>6300</v>
          </cell>
          <cell r="CN44">
            <v>7100</v>
          </cell>
          <cell r="CO44" t="str">
            <v>＋</v>
          </cell>
          <cell r="CP44">
            <v>7560</v>
          </cell>
          <cell r="CQ44" t="str">
            <v>＋</v>
          </cell>
          <cell r="CR44">
            <v>70</v>
          </cell>
          <cell r="CS44" t="str">
            <v>×</v>
          </cell>
          <cell r="CT44" t="str">
            <v>（加算率（a）</v>
          </cell>
          <cell r="CU44" t="str">
            <v>＋</v>
          </cell>
          <cell r="CV44" t="str">
            <v>加算率（b）</v>
          </cell>
          <cell r="CW44" t="str">
            <v>＋</v>
          </cell>
          <cell r="CX44">
            <v>2.9</v>
          </cell>
          <cell r="CY44" t="str">
            <v>×加配人数</v>
          </cell>
          <cell r="CZ44" t="str">
            <v>＋</v>
          </cell>
          <cell r="DA44">
            <v>4900</v>
          </cell>
          <cell r="DD44" t="str">
            <v>－</v>
          </cell>
          <cell r="DE44">
            <v>8300</v>
          </cell>
          <cell r="DF44" t="str">
            <v>＋</v>
          </cell>
          <cell r="DG44">
            <v>80</v>
          </cell>
          <cell r="DH44" t="str">
            <v>×</v>
          </cell>
          <cell r="DI44" t="str">
            <v>（加算率（a）</v>
          </cell>
          <cell r="DJ44" t="str">
            <v>＋</v>
          </cell>
          <cell r="DK44" t="str">
            <v>加算率（b）</v>
          </cell>
          <cell r="DL44" t="str">
            <v>＋</v>
          </cell>
          <cell r="DM44">
            <v>2</v>
          </cell>
          <cell r="DN44" t="str">
            <v>－</v>
          </cell>
          <cell r="DO44" t="str">
            <v>(⑥＋⑦＋⑧＋⑨＋⑩＋⑫)</v>
          </cell>
          <cell r="DP44" t="str">
            <v>(⑥＋⑦＋⑧＋⑨＋⑩＋⑫)</v>
          </cell>
          <cell r="DQ44" t="str">
            <v>(⑥＋⑦＋⑧＋⑨＋⑩＋⑫)</v>
          </cell>
          <cell r="DR44" t="str">
            <v>(⑥＋⑦＋⑧＋⑨＋⑩＋⑫)</v>
          </cell>
        </row>
        <row r="45">
          <cell r="A45" t="str">
            <v>70３歳児</v>
          </cell>
          <cell r="E45" t="str">
            <v>３歳児</v>
          </cell>
          <cell r="G45">
            <v>69290</v>
          </cell>
          <cell r="H45">
            <v>139890</v>
          </cell>
          <cell r="I45">
            <v>60910</v>
          </cell>
          <cell r="J45">
            <v>131510</v>
          </cell>
          <cell r="K45" t="str">
            <v>＋</v>
          </cell>
          <cell r="L45">
            <v>660</v>
          </cell>
          <cell r="M45">
            <v>1270</v>
          </cell>
          <cell r="N45" t="str">
            <v>×</v>
          </cell>
          <cell r="O45" t="str">
            <v>（加算率（a）</v>
          </cell>
          <cell r="P45" t="str">
            <v>＋</v>
          </cell>
          <cell r="Q45" t="str">
            <v>加算率（b）</v>
          </cell>
          <cell r="R45" t="str">
            <v>＋</v>
          </cell>
          <cell r="S45">
            <v>2.8</v>
          </cell>
          <cell r="T45">
            <v>2.7</v>
          </cell>
          <cell r="U45">
            <v>580</v>
          </cell>
          <cell r="V45">
            <v>1190</v>
          </cell>
          <cell r="W45" t="str">
            <v>×</v>
          </cell>
          <cell r="X45" t="str">
            <v>（加算率（a）</v>
          </cell>
          <cell r="Y45" t="str">
            <v>＋</v>
          </cell>
          <cell r="Z45" t="str">
            <v>加算率（b）</v>
          </cell>
          <cell r="AA45" t="str">
            <v>＋</v>
          </cell>
          <cell r="AB45">
            <v>2.7</v>
          </cell>
          <cell r="AC45">
            <v>2.7</v>
          </cell>
          <cell r="AD45" t="str">
            <v>＋</v>
          </cell>
          <cell r="AE45">
            <v>8820</v>
          </cell>
          <cell r="AF45" t="str">
            <v>＋</v>
          </cell>
          <cell r="AG45">
            <v>80</v>
          </cell>
          <cell r="AH45" t="str">
            <v>×</v>
          </cell>
          <cell r="AI45" t="str">
            <v>（加算率（a）</v>
          </cell>
          <cell r="AJ45" t="str">
            <v>＋</v>
          </cell>
          <cell r="AK45" t="str">
            <v>加算率（b）</v>
          </cell>
          <cell r="AL45" t="str">
            <v>＋</v>
          </cell>
          <cell r="AM45">
            <v>2.8</v>
          </cell>
          <cell r="BK45">
            <v>487600</v>
          </cell>
          <cell r="BM45">
            <v>4870</v>
          </cell>
          <cell r="BN45" t="str">
            <v>×</v>
          </cell>
          <cell r="BO45" t="str">
            <v>（加算率（a）</v>
          </cell>
          <cell r="BP45" t="str">
            <v>＋</v>
          </cell>
          <cell r="BQ45" t="str">
            <v>加算率（b）</v>
          </cell>
          <cell r="BR45" t="str">
            <v>＋</v>
          </cell>
          <cell r="BS45">
            <v>1.8</v>
          </cell>
          <cell r="BY45">
            <v>12400</v>
          </cell>
          <cell r="CI45" t="e">
            <v>#REF!</v>
          </cell>
          <cell r="CJ45" t="e">
            <v>#REF!</v>
          </cell>
          <cell r="CL45" t="str">
            <v>ｂ地域</v>
          </cell>
          <cell r="CM45">
            <v>3500</v>
          </cell>
          <cell r="CN45">
            <v>3900</v>
          </cell>
        </row>
        <row r="46">
          <cell r="A46" t="str">
            <v>70１，２歳児</v>
          </cell>
          <cell r="D46" t="str">
            <v>3号</v>
          </cell>
          <cell r="E46" t="str">
            <v>１、２歳児</v>
          </cell>
          <cell r="G46">
            <v>139890</v>
          </cell>
          <cell r="H46">
            <v>228140</v>
          </cell>
          <cell r="I46">
            <v>131510</v>
          </cell>
          <cell r="J46">
            <v>219760</v>
          </cell>
          <cell r="K46" t="str">
            <v>＋</v>
          </cell>
          <cell r="L46">
            <v>1270</v>
          </cell>
          <cell r="M46">
            <v>2150</v>
          </cell>
          <cell r="N46" t="str">
            <v>×</v>
          </cell>
          <cell r="O46" t="str">
            <v>（加算率（a）</v>
          </cell>
          <cell r="P46" t="str">
            <v>＋</v>
          </cell>
          <cell r="Q46" t="str">
            <v>加算率（b）</v>
          </cell>
          <cell r="R46" t="str">
            <v>＋</v>
          </cell>
          <cell r="S46">
            <v>2.7</v>
          </cell>
          <cell r="T46">
            <v>2.7</v>
          </cell>
          <cell r="U46">
            <v>1190</v>
          </cell>
          <cell r="V46">
            <v>2070</v>
          </cell>
          <cell r="W46" t="str">
            <v>×</v>
          </cell>
          <cell r="X46" t="str">
            <v>（加算率（a）</v>
          </cell>
          <cell r="Y46" t="str">
            <v>＋</v>
          </cell>
          <cell r="Z46" t="str">
            <v>加算率（b）</v>
          </cell>
          <cell r="AA46" t="str">
            <v>＋</v>
          </cell>
          <cell r="AB46">
            <v>2.7</v>
          </cell>
          <cell r="AC46">
            <v>2.7</v>
          </cell>
          <cell r="AY46" t="str">
            <v>＋</v>
          </cell>
          <cell r="AZ46">
            <v>17650</v>
          </cell>
          <cell r="BA46" t="str">
            <v>＋</v>
          </cell>
          <cell r="BB46">
            <v>170</v>
          </cell>
          <cell r="BC46" t="str">
            <v>×</v>
          </cell>
          <cell r="BD46" t="str">
            <v>（加算率（a）</v>
          </cell>
          <cell r="BE46" t="str">
            <v>＋</v>
          </cell>
          <cell r="BF46" t="str">
            <v>加算率（b）</v>
          </cell>
          <cell r="BG46" t="str">
            <v>＋</v>
          </cell>
          <cell r="BH46">
            <v>2.6</v>
          </cell>
          <cell r="BW46" t="str">
            <v>＋</v>
          </cell>
          <cell r="BX46">
            <v>12400</v>
          </cell>
          <cell r="CA46">
            <v>0</v>
          </cell>
          <cell r="CI46" t="e">
            <v>#REF!</v>
          </cell>
          <cell r="CJ46" t="e">
            <v>#REF!</v>
          </cell>
          <cell r="CL46" t="str">
            <v>ｃ地域</v>
          </cell>
          <cell r="CM46">
            <v>3000</v>
          </cell>
          <cell r="CN46">
            <v>3400</v>
          </cell>
          <cell r="DO46">
            <v>0.01</v>
          </cell>
          <cell r="DP46">
            <v>0.03</v>
          </cell>
          <cell r="DQ46">
            <v>0.04</v>
          </cell>
          <cell r="DR46">
            <v>0.05</v>
          </cell>
        </row>
        <row r="47">
          <cell r="A47" t="str">
            <v>70乳児</v>
          </cell>
          <cell r="E47" t="str">
            <v>乳児</v>
          </cell>
          <cell r="G47">
            <v>228140</v>
          </cell>
          <cell r="I47">
            <v>219760</v>
          </cell>
          <cell r="K47" t="str">
            <v>＋</v>
          </cell>
          <cell r="L47">
            <v>2150</v>
          </cell>
          <cell r="N47" t="str">
            <v>×</v>
          </cell>
          <cell r="O47" t="str">
            <v>（加算率（a）</v>
          </cell>
          <cell r="P47" t="str">
            <v>＋</v>
          </cell>
          <cell r="Q47" t="str">
            <v>加算率（b）</v>
          </cell>
          <cell r="R47" t="str">
            <v>＋</v>
          </cell>
          <cell r="S47">
            <v>2.7</v>
          </cell>
          <cell r="U47">
            <v>2070</v>
          </cell>
          <cell r="W47" t="str">
            <v>×</v>
          </cell>
          <cell r="X47" t="str">
            <v>（加算率（a）</v>
          </cell>
          <cell r="Y47" t="str">
            <v>＋</v>
          </cell>
          <cell r="Z47" t="str">
            <v>加算率（b）</v>
          </cell>
          <cell r="AA47" t="str">
            <v>＋</v>
          </cell>
          <cell r="AB47">
            <v>2.7</v>
          </cell>
          <cell r="BK47" t="str">
            <v>　 560人～　629人</v>
          </cell>
          <cell r="BM47" t="str">
            <v>　 560人～　629人</v>
          </cell>
          <cell r="CI47" t="e">
            <v>#REF!</v>
          </cell>
          <cell r="CJ47" t="e">
            <v>#REF!</v>
          </cell>
          <cell r="CL47" t="str">
            <v>ｄ地域</v>
          </cell>
          <cell r="CM47">
            <v>2700</v>
          </cell>
          <cell r="CN47">
            <v>3000</v>
          </cell>
        </row>
        <row r="48">
          <cell r="A48" t="str">
            <v>80４歳以上児</v>
          </cell>
          <cell r="C48" t="str">
            <v>　71人
　　から
　80人
　　まで</v>
          </cell>
          <cell r="D48" t="str">
            <v>2号</v>
          </cell>
          <cell r="E48" t="str">
            <v>４歳以上児</v>
          </cell>
          <cell r="G48">
            <v>55520</v>
          </cell>
          <cell r="H48">
            <v>64340</v>
          </cell>
          <cell r="I48">
            <v>48180</v>
          </cell>
          <cell r="J48">
            <v>57000</v>
          </cell>
          <cell r="K48" t="str">
            <v>＋</v>
          </cell>
          <cell r="L48">
            <v>530</v>
          </cell>
          <cell r="M48">
            <v>610</v>
          </cell>
          <cell r="N48" t="str">
            <v>×</v>
          </cell>
          <cell r="O48" t="str">
            <v>（加算率（a）</v>
          </cell>
          <cell r="P48" t="str">
            <v>＋</v>
          </cell>
          <cell r="Q48" t="str">
            <v>加算率（b）</v>
          </cell>
          <cell r="R48" t="str">
            <v>＋</v>
          </cell>
          <cell r="S48">
            <v>2.7</v>
          </cell>
          <cell r="T48">
            <v>2.8</v>
          </cell>
          <cell r="U48">
            <v>460</v>
          </cell>
          <cell r="V48">
            <v>540</v>
          </cell>
          <cell r="W48" t="str">
            <v>×</v>
          </cell>
          <cell r="X48" t="str">
            <v>（加算率（a）</v>
          </cell>
          <cell r="Y48" t="str">
            <v>＋</v>
          </cell>
          <cell r="Z48" t="str">
            <v>加算率（b）</v>
          </cell>
          <cell r="AA48" t="str">
            <v>＋</v>
          </cell>
          <cell r="AB48">
            <v>2.7</v>
          </cell>
          <cell r="AC48">
            <v>2.7</v>
          </cell>
          <cell r="AD48" t="str">
            <v>＋</v>
          </cell>
          <cell r="AE48">
            <v>8820</v>
          </cell>
          <cell r="AF48" t="str">
            <v>＋</v>
          </cell>
          <cell r="AG48">
            <v>80</v>
          </cell>
          <cell r="AH48" t="str">
            <v>×</v>
          </cell>
          <cell r="AI48" t="str">
            <v>（加算率（a）</v>
          </cell>
          <cell r="AJ48" t="str">
            <v>＋</v>
          </cell>
          <cell r="AK48" t="str">
            <v>加算率（b）</v>
          </cell>
          <cell r="AL48" t="str">
            <v>＋</v>
          </cell>
          <cell r="AM48">
            <v>2.8</v>
          </cell>
          <cell r="AN48" t="str">
            <v>）</v>
          </cell>
          <cell r="AO48" t="str">
            <v>＋</v>
          </cell>
          <cell r="AP48">
            <v>3530</v>
          </cell>
          <cell r="AQ48" t="str">
            <v>＋</v>
          </cell>
          <cell r="AR48">
            <v>30</v>
          </cell>
          <cell r="AS48" t="str">
            <v>×</v>
          </cell>
          <cell r="AT48" t="str">
            <v>（加算率（a）</v>
          </cell>
          <cell r="AU48" t="str">
            <v>＋</v>
          </cell>
          <cell r="AV48" t="str">
            <v>加算率（b）</v>
          </cell>
          <cell r="AW48" t="str">
            <v>＋</v>
          </cell>
          <cell r="AX48">
            <v>3.7</v>
          </cell>
          <cell r="BK48">
            <v>530200</v>
          </cell>
          <cell r="BM48">
            <v>5300</v>
          </cell>
          <cell r="BN48" t="str">
            <v>×</v>
          </cell>
          <cell r="BO48" t="str">
            <v>（加算率（a）</v>
          </cell>
          <cell r="BP48" t="str">
            <v>＋</v>
          </cell>
          <cell r="BQ48" t="str">
            <v>加算率（b）</v>
          </cell>
          <cell r="BR48" t="str">
            <v>＋</v>
          </cell>
          <cell r="BS48">
            <v>1.9</v>
          </cell>
          <cell r="BW48" t="str">
            <v>＋</v>
          </cell>
          <cell r="BX48">
            <v>13430</v>
          </cell>
          <cell r="BZ48" t="str">
            <v>＋</v>
          </cell>
          <cell r="CA48">
            <v>50</v>
          </cell>
          <cell r="CB48" t="str">
            <v>×</v>
          </cell>
          <cell r="CC48" t="str">
            <v>（加算率（a）</v>
          </cell>
          <cell r="CD48" t="str">
            <v>＋</v>
          </cell>
          <cell r="CE48" t="str">
            <v>加算率（b）</v>
          </cell>
          <cell r="CF48" t="str">
            <v>＋</v>
          </cell>
          <cell r="CG48">
            <v>7.4</v>
          </cell>
          <cell r="CH48" t="str">
            <v>＋</v>
          </cell>
          <cell r="CI48">
            <v>4000</v>
          </cell>
          <cell r="CJ48">
            <v>4400</v>
          </cell>
          <cell r="CK48" t="str">
            <v>＋</v>
          </cell>
          <cell r="CL48" t="str">
            <v>ａ地域</v>
          </cell>
          <cell r="CM48">
            <v>7100</v>
          </cell>
          <cell r="CN48">
            <v>7900</v>
          </cell>
          <cell r="CO48" t="str">
            <v>＋</v>
          </cell>
          <cell r="CP48">
            <v>6610</v>
          </cell>
          <cell r="CQ48" t="str">
            <v>＋</v>
          </cell>
          <cell r="CR48">
            <v>60</v>
          </cell>
          <cell r="CS48" t="str">
            <v>×</v>
          </cell>
          <cell r="CT48" t="str">
            <v>（加算率（a）</v>
          </cell>
          <cell r="CU48" t="str">
            <v>＋</v>
          </cell>
          <cell r="CV48" t="str">
            <v>加算率（b）</v>
          </cell>
          <cell r="CW48" t="str">
            <v>＋</v>
          </cell>
          <cell r="CX48">
            <v>3</v>
          </cell>
          <cell r="CY48" t="str">
            <v>×加配人数</v>
          </cell>
          <cell r="CZ48" t="str">
            <v>＋</v>
          </cell>
          <cell r="DA48">
            <v>4900</v>
          </cell>
          <cell r="DC48" t="str">
            <v>(⑥＋⑦)</v>
          </cell>
          <cell r="DD48" t="str">
            <v>－</v>
          </cell>
          <cell r="DE48">
            <v>7260</v>
          </cell>
          <cell r="DF48" t="str">
            <v>＋</v>
          </cell>
          <cell r="DG48">
            <v>70</v>
          </cell>
          <cell r="DH48" t="str">
            <v>×</v>
          </cell>
          <cell r="DI48" t="str">
            <v>（加算率（a）</v>
          </cell>
          <cell r="DJ48" t="str">
            <v>＋</v>
          </cell>
          <cell r="DK48" t="str">
            <v>加算率（b）</v>
          </cell>
          <cell r="DL48" t="str">
            <v>＋</v>
          </cell>
          <cell r="DM48">
            <v>2</v>
          </cell>
          <cell r="DN48" t="str">
            <v>－</v>
          </cell>
          <cell r="DO48" t="str">
            <v>(⑥＋⑦＋⑧＋⑨＋⑩＋⑫)</v>
          </cell>
          <cell r="DP48" t="str">
            <v>(⑥＋⑦＋⑧＋⑨＋⑩＋⑫)</v>
          </cell>
          <cell r="DQ48" t="str">
            <v>(⑥＋⑦＋⑧＋⑨＋⑩＋⑫)</v>
          </cell>
          <cell r="DR48" t="str">
            <v>(⑥＋⑦＋⑧＋⑨＋⑩＋⑫)</v>
          </cell>
        </row>
        <row r="49">
          <cell r="A49" t="str">
            <v>80３歳児</v>
          </cell>
          <cell r="E49" t="str">
            <v>３歳児</v>
          </cell>
          <cell r="G49">
            <v>64340</v>
          </cell>
          <cell r="H49">
            <v>134940</v>
          </cell>
          <cell r="I49">
            <v>57000</v>
          </cell>
          <cell r="J49">
            <v>127600</v>
          </cell>
          <cell r="K49" t="str">
            <v>＋</v>
          </cell>
          <cell r="L49">
            <v>610</v>
          </cell>
          <cell r="M49">
            <v>1220</v>
          </cell>
          <cell r="N49" t="str">
            <v>×</v>
          </cell>
          <cell r="O49" t="str">
            <v>（加算率（a）</v>
          </cell>
          <cell r="P49" t="str">
            <v>＋</v>
          </cell>
          <cell r="Q49" t="str">
            <v>加算率（b）</v>
          </cell>
          <cell r="R49" t="str">
            <v>＋</v>
          </cell>
          <cell r="S49">
            <v>2.8</v>
          </cell>
          <cell r="T49">
            <v>2.7</v>
          </cell>
          <cell r="U49">
            <v>540</v>
          </cell>
          <cell r="V49">
            <v>1150</v>
          </cell>
          <cell r="W49" t="str">
            <v>×</v>
          </cell>
          <cell r="X49" t="str">
            <v>（加算率（a）</v>
          </cell>
          <cell r="Y49" t="str">
            <v>＋</v>
          </cell>
          <cell r="Z49" t="str">
            <v>加算率（b）</v>
          </cell>
          <cell r="AA49" t="str">
            <v>＋</v>
          </cell>
          <cell r="AB49">
            <v>2.7</v>
          </cell>
          <cell r="AC49">
            <v>2.7</v>
          </cell>
          <cell r="AD49" t="str">
            <v>＋</v>
          </cell>
          <cell r="AE49">
            <v>8820</v>
          </cell>
          <cell r="AF49" t="str">
            <v>＋</v>
          </cell>
          <cell r="AG49">
            <v>80</v>
          </cell>
          <cell r="AH49" t="str">
            <v>×</v>
          </cell>
          <cell r="AI49" t="str">
            <v>（加算率（a）</v>
          </cell>
          <cell r="AJ49" t="str">
            <v>＋</v>
          </cell>
          <cell r="AK49" t="str">
            <v>加算率（b）</v>
          </cell>
          <cell r="AL49" t="str">
            <v>＋</v>
          </cell>
          <cell r="AM49">
            <v>2.8</v>
          </cell>
          <cell r="BV49" t="str">
            <v>各月初日の</v>
          </cell>
          <cell r="BY49">
            <v>11560</v>
          </cell>
          <cell r="CI49" t="e">
            <v>#REF!</v>
          </cell>
          <cell r="CJ49" t="e">
            <v>#REF!</v>
          </cell>
          <cell r="CL49" t="str">
            <v>ｂ地域</v>
          </cell>
          <cell r="CM49">
            <v>3900</v>
          </cell>
          <cell r="CN49">
            <v>4300</v>
          </cell>
        </row>
        <row r="50">
          <cell r="A50" t="str">
            <v>80１，２歳児</v>
          </cell>
          <cell r="D50" t="str">
            <v>3号</v>
          </cell>
          <cell r="E50" t="str">
            <v>１、２歳児</v>
          </cell>
          <cell r="G50">
            <v>134940</v>
          </cell>
          <cell r="H50">
            <v>223190</v>
          </cell>
          <cell r="I50">
            <v>127600</v>
          </cell>
          <cell r="J50">
            <v>215850</v>
          </cell>
          <cell r="K50" t="str">
            <v>＋</v>
          </cell>
          <cell r="L50">
            <v>1220</v>
          </cell>
          <cell r="M50">
            <v>2100</v>
          </cell>
          <cell r="N50" t="str">
            <v>×</v>
          </cell>
          <cell r="O50" t="str">
            <v>（加算率（a）</v>
          </cell>
          <cell r="P50" t="str">
            <v>＋</v>
          </cell>
          <cell r="Q50" t="str">
            <v>加算率（b）</v>
          </cell>
          <cell r="R50" t="str">
            <v>＋</v>
          </cell>
          <cell r="S50">
            <v>2.7</v>
          </cell>
          <cell r="T50">
            <v>2.7</v>
          </cell>
          <cell r="U50">
            <v>1150</v>
          </cell>
          <cell r="V50">
            <v>2030</v>
          </cell>
          <cell r="W50" t="str">
            <v>×</v>
          </cell>
          <cell r="X50" t="str">
            <v>（加算率（a）</v>
          </cell>
          <cell r="Y50" t="str">
            <v>＋</v>
          </cell>
          <cell r="Z50" t="str">
            <v>加算率（b）</v>
          </cell>
          <cell r="AA50" t="str">
            <v>＋</v>
          </cell>
          <cell r="AB50">
            <v>2.7</v>
          </cell>
          <cell r="AC50">
            <v>2.7</v>
          </cell>
          <cell r="AY50" t="str">
            <v>＋</v>
          </cell>
          <cell r="AZ50">
            <v>17650</v>
          </cell>
          <cell r="BA50" t="str">
            <v>＋</v>
          </cell>
          <cell r="BB50">
            <v>170</v>
          </cell>
          <cell r="BC50" t="str">
            <v>×</v>
          </cell>
          <cell r="BD50" t="str">
            <v>（加算率（a）</v>
          </cell>
          <cell r="BE50" t="str">
            <v>＋</v>
          </cell>
          <cell r="BF50" t="str">
            <v>加算率（b）</v>
          </cell>
          <cell r="BG50" t="str">
            <v>＋</v>
          </cell>
          <cell r="BH50">
            <v>2.6</v>
          </cell>
          <cell r="BK50" t="str">
            <v>　 630人～　699人</v>
          </cell>
          <cell r="BM50" t="str">
            <v>　 630人～　699人</v>
          </cell>
          <cell r="BV50" t="str">
            <v>利用子ども数</v>
          </cell>
          <cell r="BW50" t="str">
            <v>＋</v>
          </cell>
          <cell r="BX50">
            <v>11560</v>
          </cell>
          <cell r="CA50">
            <v>0</v>
          </cell>
          <cell r="CI50" t="e">
            <v>#REF!</v>
          </cell>
          <cell r="CJ50" t="e">
            <v>#REF!</v>
          </cell>
          <cell r="CL50" t="str">
            <v>ｃ地域</v>
          </cell>
          <cell r="CM50">
            <v>3400</v>
          </cell>
          <cell r="CN50">
            <v>3800</v>
          </cell>
          <cell r="DC50">
            <v>0.1</v>
          </cell>
          <cell r="DO50">
            <v>0.01</v>
          </cell>
          <cell r="DP50">
            <v>0.03</v>
          </cell>
          <cell r="DQ50">
            <v>0.04</v>
          </cell>
          <cell r="DR50">
            <v>0.05</v>
          </cell>
        </row>
        <row r="51">
          <cell r="A51" t="str">
            <v>80乳児</v>
          </cell>
          <cell r="E51" t="str">
            <v>乳児</v>
          </cell>
          <cell r="G51">
            <v>223190</v>
          </cell>
          <cell r="I51">
            <v>215850</v>
          </cell>
          <cell r="K51" t="str">
            <v>＋</v>
          </cell>
          <cell r="L51">
            <v>2100</v>
          </cell>
          <cell r="N51" t="str">
            <v>×</v>
          </cell>
          <cell r="O51" t="str">
            <v>（加算率（a）</v>
          </cell>
          <cell r="P51" t="str">
            <v>＋</v>
          </cell>
          <cell r="Q51" t="str">
            <v>加算率（b）</v>
          </cell>
          <cell r="R51" t="str">
            <v>＋</v>
          </cell>
          <cell r="S51">
            <v>2.7</v>
          </cell>
          <cell r="U51">
            <v>2030</v>
          </cell>
          <cell r="W51" t="str">
            <v>×</v>
          </cell>
          <cell r="X51" t="str">
            <v>（加算率（a）</v>
          </cell>
          <cell r="Y51" t="str">
            <v>＋</v>
          </cell>
          <cell r="Z51" t="str">
            <v>加算率（b）</v>
          </cell>
          <cell r="AA51" t="str">
            <v>＋</v>
          </cell>
          <cell r="AB51">
            <v>2.7</v>
          </cell>
          <cell r="BK51">
            <v>572700</v>
          </cell>
          <cell r="BM51">
            <v>5720</v>
          </cell>
          <cell r="BN51" t="str">
            <v>×</v>
          </cell>
          <cell r="BO51" t="str">
            <v>（加算率（a）</v>
          </cell>
          <cell r="BP51" t="str">
            <v>＋</v>
          </cell>
          <cell r="BQ51" t="str">
            <v>加算率（b）</v>
          </cell>
          <cell r="BR51" t="str">
            <v>＋</v>
          </cell>
          <cell r="BS51">
            <v>1.9</v>
          </cell>
          <cell r="CI51" t="e">
            <v>#REF!</v>
          </cell>
          <cell r="CJ51" t="e">
            <v>#REF!</v>
          </cell>
          <cell r="CL51" t="str">
            <v>ｄ地域</v>
          </cell>
          <cell r="CM51">
            <v>3000</v>
          </cell>
          <cell r="CN51">
            <v>3400</v>
          </cell>
        </row>
        <row r="52">
          <cell r="A52" t="str">
            <v>90４歳以上児</v>
          </cell>
          <cell r="C52" t="str">
            <v>　81人
　　から
　90人
　　まで</v>
          </cell>
          <cell r="D52" t="str">
            <v>2号</v>
          </cell>
          <cell r="E52" t="str">
            <v>４歳以上児</v>
          </cell>
          <cell r="G52">
            <v>51610</v>
          </cell>
          <cell r="H52">
            <v>60430</v>
          </cell>
          <cell r="I52">
            <v>45080</v>
          </cell>
          <cell r="J52">
            <v>53900</v>
          </cell>
          <cell r="K52" t="str">
            <v>＋</v>
          </cell>
          <cell r="L52">
            <v>490</v>
          </cell>
          <cell r="M52">
            <v>570</v>
          </cell>
          <cell r="N52" t="str">
            <v>×</v>
          </cell>
          <cell r="O52" t="str">
            <v>（加算率（a）</v>
          </cell>
          <cell r="P52" t="str">
            <v>＋</v>
          </cell>
          <cell r="Q52" t="str">
            <v>加算率（b）</v>
          </cell>
          <cell r="R52" t="str">
            <v>＋</v>
          </cell>
          <cell r="S52">
            <v>2.8</v>
          </cell>
          <cell r="T52">
            <v>2.8</v>
          </cell>
          <cell r="U52">
            <v>430</v>
          </cell>
          <cell r="V52">
            <v>510</v>
          </cell>
          <cell r="W52" t="str">
            <v>×</v>
          </cell>
          <cell r="X52" t="str">
            <v>（加算率（a）</v>
          </cell>
          <cell r="Y52" t="str">
            <v>＋</v>
          </cell>
          <cell r="Z52" t="str">
            <v>加算率（b）</v>
          </cell>
          <cell r="AA52" t="str">
            <v>＋</v>
          </cell>
          <cell r="AB52">
            <v>2.7</v>
          </cell>
          <cell r="AC52">
            <v>2.7</v>
          </cell>
          <cell r="AD52" t="str">
            <v>＋</v>
          </cell>
          <cell r="AE52">
            <v>8820</v>
          </cell>
          <cell r="AF52" t="str">
            <v>＋</v>
          </cell>
          <cell r="AG52">
            <v>80</v>
          </cell>
          <cell r="AH52" t="str">
            <v>×</v>
          </cell>
          <cell r="AI52" t="str">
            <v>（加算率（a）</v>
          </cell>
          <cell r="AJ52" t="str">
            <v>＋</v>
          </cell>
          <cell r="AK52" t="str">
            <v>加算率（b）</v>
          </cell>
          <cell r="AL52" t="str">
            <v>＋</v>
          </cell>
          <cell r="AM52">
            <v>2.8</v>
          </cell>
          <cell r="AN52" t="str">
            <v>）</v>
          </cell>
          <cell r="AO52" t="str">
            <v>＋</v>
          </cell>
          <cell r="AP52">
            <v>3530</v>
          </cell>
          <cell r="AQ52" t="str">
            <v>＋</v>
          </cell>
          <cell r="AR52">
            <v>30</v>
          </cell>
          <cell r="AS52" t="str">
            <v>×</v>
          </cell>
          <cell r="AT52" t="str">
            <v>（加算率（a）</v>
          </cell>
          <cell r="AU52" t="str">
            <v>＋</v>
          </cell>
          <cell r="AV52" t="str">
            <v>加算率（b）</v>
          </cell>
          <cell r="AW52" t="str">
            <v>＋</v>
          </cell>
          <cell r="AX52">
            <v>3.7</v>
          </cell>
          <cell r="BW52" t="str">
            <v>＋</v>
          </cell>
          <cell r="BX52">
            <v>12780</v>
          </cell>
          <cell r="BZ52" t="str">
            <v>＋</v>
          </cell>
          <cell r="CA52">
            <v>50</v>
          </cell>
          <cell r="CB52" t="str">
            <v>×</v>
          </cell>
          <cell r="CC52" t="str">
            <v>（加算率（a）</v>
          </cell>
          <cell r="CD52" t="str">
            <v>＋</v>
          </cell>
          <cell r="CE52" t="str">
            <v>加算率（b）</v>
          </cell>
          <cell r="CF52" t="str">
            <v>＋</v>
          </cell>
          <cell r="CG52">
            <v>6.6</v>
          </cell>
          <cell r="CH52" t="str">
            <v>＋</v>
          </cell>
          <cell r="CI52">
            <v>3500</v>
          </cell>
          <cell r="CJ52">
            <v>3900</v>
          </cell>
          <cell r="CK52" t="str">
            <v>＋</v>
          </cell>
          <cell r="CL52" t="str">
            <v>ａ地域</v>
          </cell>
          <cell r="CM52">
            <v>6300</v>
          </cell>
          <cell r="CN52">
            <v>7100</v>
          </cell>
          <cell r="CO52" t="str">
            <v>＋</v>
          </cell>
          <cell r="CP52">
            <v>5880</v>
          </cell>
          <cell r="CQ52" t="str">
            <v>＋</v>
          </cell>
          <cell r="CR52">
            <v>50</v>
          </cell>
          <cell r="CS52" t="str">
            <v>×</v>
          </cell>
          <cell r="CT52" t="str">
            <v>（加算率（a）</v>
          </cell>
          <cell r="CU52" t="str">
            <v>＋</v>
          </cell>
          <cell r="CV52" t="str">
            <v>加算率（b）</v>
          </cell>
          <cell r="CW52" t="str">
            <v>＋</v>
          </cell>
          <cell r="CX52">
            <v>3.2</v>
          </cell>
          <cell r="CY52" t="str">
            <v>×加配人数</v>
          </cell>
          <cell r="CZ52" t="str">
            <v>＋</v>
          </cell>
          <cell r="DA52">
            <v>4900</v>
          </cell>
          <cell r="DD52" t="str">
            <v>－</v>
          </cell>
          <cell r="DE52">
            <v>6460</v>
          </cell>
          <cell r="DF52" t="str">
            <v>＋</v>
          </cell>
          <cell r="DG52">
            <v>60</v>
          </cell>
          <cell r="DH52" t="str">
            <v>×</v>
          </cell>
          <cell r="DI52" t="str">
            <v>（加算率（a）</v>
          </cell>
          <cell r="DJ52" t="str">
            <v>＋</v>
          </cell>
          <cell r="DK52" t="str">
            <v>加算率（b）</v>
          </cell>
          <cell r="DL52" t="str">
            <v>＋</v>
          </cell>
          <cell r="DM52">
            <v>2</v>
          </cell>
          <cell r="DN52" t="str">
            <v>－</v>
          </cell>
          <cell r="DO52" t="str">
            <v>(⑥＋⑦＋⑧＋⑨＋⑩＋⑫)</v>
          </cell>
          <cell r="DP52" t="str">
            <v>(⑥＋⑦＋⑧＋⑨＋⑩＋⑫)</v>
          </cell>
          <cell r="DQ52" t="str">
            <v>(⑥＋⑦＋⑧＋⑨＋⑩＋⑫)</v>
          </cell>
          <cell r="DR52" t="str">
            <v>(⑥＋⑦＋⑧＋⑨＋⑩＋⑫)</v>
          </cell>
        </row>
        <row r="53">
          <cell r="A53" t="str">
            <v>90３歳児</v>
          </cell>
          <cell r="E53" t="str">
            <v>３歳児</v>
          </cell>
          <cell r="G53">
            <v>60430</v>
          </cell>
          <cell r="H53">
            <v>131030</v>
          </cell>
          <cell r="I53">
            <v>53900</v>
          </cell>
          <cell r="J53">
            <v>124500</v>
          </cell>
          <cell r="K53" t="str">
            <v>＋</v>
          </cell>
          <cell r="L53">
            <v>570</v>
          </cell>
          <cell r="M53">
            <v>1180</v>
          </cell>
          <cell r="N53" t="str">
            <v>×</v>
          </cell>
          <cell r="O53" t="str">
            <v>（加算率（a）</v>
          </cell>
          <cell r="P53" t="str">
            <v>＋</v>
          </cell>
          <cell r="Q53" t="str">
            <v>加算率（b）</v>
          </cell>
          <cell r="R53" t="str">
            <v>＋</v>
          </cell>
          <cell r="S53">
            <v>2.8</v>
          </cell>
          <cell r="T53">
            <v>2.7</v>
          </cell>
          <cell r="U53">
            <v>510</v>
          </cell>
          <cell r="V53">
            <v>1120</v>
          </cell>
          <cell r="W53" t="str">
            <v>×</v>
          </cell>
          <cell r="X53" t="str">
            <v>（加算率（a）</v>
          </cell>
          <cell r="Y53" t="str">
            <v>＋</v>
          </cell>
          <cell r="Z53" t="str">
            <v>加算率（b）</v>
          </cell>
          <cell r="AA53" t="str">
            <v>＋</v>
          </cell>
          <cell r="AB53">
            <v>2.7</v>
          </cell>
          <cell r="AC53">
            <v>2.7</v>
          </cell>
          <cell r="AD53" t="str">
            <v>＋</v>
          </cell>
          <cell r="AE53">
            <v>8820</v>
          </cell>
          <cell r="AF53" t="str">
            <v>＋</v>
          </cell>
          <cell r="AG53">
            <v>80</v>
          </cell>
          <cell r="AH53" t="str">
            <v>×</v>
          </cell>
          <cell r="AI53" t="str">
            <v>（加算率（a）</v>
          </cell>
          <cell r="AJ53" t="str">
            <v>＋</v>
          </cell>
          <cell r="AK53" t="str">
            <v>加算率（b）</v>
          </cell>
          <cell r="AL53" t="str">
            <v>＋</v>
          </cell>
          <cell r="AM53">
            <v>2.8</v>
          </cell>
          <cell r="BK53" t="str">
            <v xml:space="preserve"> 　700人～　769人</v>
          </cell>
          <cell r="BM53" t="str">
            <v xml:space="preserve"> 　700人～　769人</v>
          </cell>
          <cell r="BY53">
            <v>10900</v>
          </cell>
          <cell r="CI53" t="e">
            <v>#REF!</v>
          </cell>
          <cell r="CJ53" t="e">
            <v>#REF!</v>
          </cell>
          <cell r="CL53" t="str">
            <v>ｂ地域</v>
          </cell>
          <cell r="CM53">
            <v>3500</v>
          </cell>
          <cell r="CN53">
            <v>3900</v>
          </cell>
        </row>
        <row r="54">
          <cell r="A54" t="str">
            <v>90１，２歳児</v>
          </cell>
          <cell r="D54" t="str">
            <v>3号</v>
          </cell>
          <cell r="E54" t="str">
            <v>１、２歳児</v>
          </cell>
          <cell r="G54">
            <v>131030</v>
          </cell>
          <cell r="H54">
            <v>219280</v>
          </cell>
          <cell r="I54">
            <v>124500</v>
          </cell>
          <cell r="J54">
            <v>212750</v>
          </cell>
          <cell r="K54" t="str">
            <v>＋</v>
          </cell>
          <cell r="L54">
            <v>1180</v>
          </cell>
          <cell r="M54">
            <v>2060</v>
          </cell>
          <cell r="N54" t="str">
            <v>×</v>
          </cell>
          <cell r="O54" t="str">
            <v>（加算率（a）</v>
          </cell>
          <cell r="P54" t="str">
            <v>＋</v>
          </cell>
          <cell r="Q54" t="str">
            <v>加算率（b）</v>
          </cell>
          <cell r="R54" t="str">
            <v>＋</v>
          </cell>
          <cell r="S54">
            <v>2.7</v>
          </cell>
          <cell r="T54">
            <v>2.7</v>
          </cell>
          <cell r="U54">
            <v>1120</v>
          </cell>
          <cell r="V54">
            <v>2000</v>
          </cell>
          <cell r="W54" t="str">
            <v>×</v>
          </cell>
          <cell r="X54" t="str">
            <v>（加算率（a）</v>
          </cell>
          <cell r="Y54" t="str">
            <v>＋</v>
          </cell>
          <cell r="Z54" t="str">
            <v>加算率（b）</v>
          </cell>
          <cell r="AA54" t="str">
            <v>＋</v>
          </cell>
          <cell r="AB54">
            <v>2.7</v>
          </cell>
          <cell r="AC54">
            <v>2.7</v>
          </cell>
          <cell r="AY54" t="str">
            <v>＋</v>
          </cell>
          <cell r="AZ54">
            <v>17650</v>
          </cell>
          <cell r="BA54" t="str">
            <v>＋</v>
          </cell>
          <cell r="BB54">
            <v>170</v>
          </cell>
          <cell r="BC54" t="str">
            <v>×</v>
          </cell>
          <cell r="BD54" t="str">
            <v>（加算率（a）</v>
          </cell>
          <cell r="BE54" t="str">
            <v>＋</v>
          </cell>
          <cell r="BF54" t="str">
            <v>加算率（b）</v>
          </cell>
          <cell r="BG54" t="str">
            <v>＋</v>
          </cell>
          <cell r="BH54">
            <v>2.6</v>
          </cell>
          <cell r="BK54">
            <v>615300</v>
          </cell>
          <cell r="BM54">
            <v>6150</v>
          </cell>
          <cell r="BN54" t="str">
            <v>×</v>
          </cell>
          <cell r="BO54" t="str">
            <v>（加算率（a）</v>
          </cell>
          <cell r="BP54" t="str">
            <v>＋</v>
          </cell>
          <cell r="BQ54" t="str">
            <v>加算率（b）</v>
          </cell>
          <cell r="BR54" t="str">
            <v>＋</v>
          </cell>
          <cell r="BS54">
            <v>2</v>
          </cell>
          <cell r="BW54" t="str">
            <v>＋</v>
          </cell>
          <cell r="BX54">
            <v>10900</v>
          </cell>
          <cell r="CA54">
            <v>0</v>
          </cell>
          <cell r="CI54" t="e">
            <v>#REF!</v>
          </cell>
          <cell r="CJ54" t="e">
            <v>#REF!</v>
          </cell>
          <cell r="CL54" t="str">
            <v>ｃ地域</v>
          </cell>
          <cell r="CM54">
            <v>3000</v>
          </cell>
          <cell r="CN54">
            <v>3400</v>
          </cell>
          <cell r="DO54">
            <v>0.01</v>
          </cell>
          <cell r="DP54">
            <v>0.03</v>
          </cell>
          <cell r="DQ54">
            <v>0.04</v>
          </cell>
          <cell r="DR54">
            <v>0.05</v>
          </cell>
        </row>
        <row r="55">
          <cell r="A55" t="str">
            <v>90乳児</v>
          </cell>
          <cell r="E55" t="str">
            <v>乳児</v>
          </cell>
          <cell r="G55">
            <v>219280</v>
          </cell>
          <cell r="I55">
            <v>212750</v>
          </cell>
          <cell r="K55" t="str">
            <v>＋</v>
          </cell>
          <cell r="L55">
            <v>2060</v>
          </cell>
          <cell r="N55" t="str">
            <v>×</v>
          </cell>
          <cell r="O55" t="str">
            <v>（加算率（a）</v>
          </cell>
          <cell r="P55" t="str">
            <v>＋</v>
          </cell>
          <cell r="Q55" t="str">
            <v>加算率（b）</v>
          </cell>
          <cell r="R55" t="str">
            <v>＋</v>
          </cell>
          <cell r="S55">
            <v>2.7</v>
          </cell>
          <cell r="U55">
            <v>2000</v>
          </cell>
          <cell r="W55" t="str">
            <v>×</v>
          </cell>
          <cell r="X55" t="str">
            <v>（加算率（a）</v>
          </cell>
          <cell r="Y55" t="str">
            <v>＋</v>
          </cell>
          <cell r="Z55" t="str">
            <v>加算率（b）</v>
          </cell>
          <cell r="AA55" t="str">
            <v>＋</v>
          </cell>
          <cell r="AB55">
            <v>2.7</v>
          </cell>
          <cell r="CI55" t="e">
            <v>#REF!</v>
          </cell>
          <cell r="CJ55" t="e">
            <v>#REF!</v>
          </cell>
          <cell r="CL55" t="str">
            <v>ｄ地域</v>
          </cell>
          <cell r="CM55">
            <v>2700</v>
          </cell>
          <cell r="CN55">
            <v>3000</v>
          </cell>
        </row>
        <row r="56">
          <cell r="A56" t="str">
            <v>100４歳以上児</v>
          </cell>
          <cell r="C56" t="str">
            <v>　91人
　　から
　100人
　　まで</v>
          </cell>
          <cell r="D56" t="str">
            <v>2号</v>
          </cell>
          <cell r="E56" t="str">
            <v>４歳以上児</v>
          </cell>
          <cell r="G56">
            <v>44410</v>
          </cell>
          <cell r="H56">
            <v>53230</v>
          </cell>
          <cell r="I56">
            <v>38530</v>
          </cell>
          <cell r="J56">
            <v>47350</v>
          </cell>
          <cell r="K56" t="str">
            <v>＋</v>
          </cell>
          <cell r="L56">
            <v>420</v>
          </cell>
          <cell r="M56">
            <v>500</v>
          </cell>
          <cell r="N56" t="str">
            <v>×</v>
          </cell>
          <cell r="O56" t="str">
            <v>（加算率（a）</v>
          </cell>
          <cell r="P56" t="str">
            <v>＋</v>
          </cell>
          <cell r="Q56" t="str">
            <v>加算率（b）</v>
          </cell>
          <cell r="R56" t="str">
            <v>＋</v>
          </cell>
          <cell r="S56">
            <v>2.9</v>
          </cell>
          <cell r="T56">
            <v>2.9</v>
          </cell>
          <cell r="U56">
            <v>360</v>
          </cell>
          <cell r="V56">
            <v>440</v>
          </cell>
          <cell r="W56" t="str">
            <v>×</v>
          </cell>
          <cell r="X56" t="str">
            <v>（加算率（a）</v>
          </cell>
          <cell r="Y56" t="str">
            <v>＋</v>
          </cell>
          <cell r="Z56" t="str">
            <v>加算率（b）</v>
          </cell>
          <cell r="AA56" t="str">
            <v>＋</v>
          </cell>
          <cell r="AB56">
            <v>2.9</v>
          </cell>
          <cell r="AC56">
            <v>2.9</v>
          </cell>
          <cell r="AD56" t="str">
            <v>＋</v>
          </cell>
          <cell r="AE56">
            <v>8820</v>
          </cell>
          <cell r="AF56" t="str">
            <v>＋</v>
          </cell>
          <cell r="AG56">
            <v>80</v>
          </cell>
          <cell r="AH56" t="str">
            <v>×</v>
          </cell>
          <cell r="AI56" t="str">
            <v>（加算率（a）</v>
          </cell>
          <cell r="AJ56" t="str">
            <v>＋</v>
          </cell>
          <cell r="AK56" t="str">
            <v>加算率（b）</v>
          </cell>
          <cell r="AL56" t="str">
            <v>＋</v>
          </cell>
          <cell r="AM56">
            <v>2.8</v>
          </cell>
          <cell r="AN56" t="str">
            <v>）</v>
          </cell>
          <cell r="AO56" t="str">
            <v>＋</v>
          </cell>
          <cell r="AP56">
            <v>3530</v>
          </cell>
          <cell r="AQ56" t="str">
            <v>＋</v>
          </cell>
          <cell r="AR56">
            <v>30</v>
          </cell>
          <cell r="AS56" t="str">
            <v>×</v>
          </cell>
          <cell r="AT56" t="str">
            <v>（加算率（a）</v>
          </cell>
          <cell r="AU56" t="str">
            <v>＋</v>
          </cell>
          <cell r="AV56" t="str">
            <v>加算率（b）</v>
          </cell>
          <cell r="AW56" t="str">
            <v>＋</v>
          </cell>
          <cell r="AX56">
            <v>3.7</v>
          </cell>
          <cell r="BK56" t="str">
            <v xml:space="preserve"> 　770人～　839人</v>
          </cell>
          <cell r="BM56" t="str">
            <v xml:space="preserve"> 　770人～　839人</v>
          </cell>
          <cell r="CH56" t="str">
            <v>＋</v>
          </cell>
          <cell r="CI56">
            <v>3200</v>
          </cell>
          <cell r="CJ56">
            <v>3500</v>
          </cell>
          <cell r="CK56" t="str">
            <v>＋</v>
          </cell>
          <cell r="CL56" t="str">
            <v>ａ地域</v>
          </cell>
          <cell r="CM56">
            <v>5500</v>
          </cell>
          <cell r="CN56">
            <v>6200</v>
          </cell>
          <cell r="CO56" t="str">
            <v>＋</v>
          </cell>
          <cell r="CP56">
            <v>5290</v>
          </cell>
          <cell r="CQ56" t="str">
            <v>＋</v>
          </cell>
          <cell r="CR56">
            <v>50</v>
          </cell>
          <cell r="CS56" t="str">
            <v>×</v>
          </cell>
          <cell r="CT56" t="str">
            <v>（加算率（a）</v>
          </cell>
          <cell r="CU56" t="str">
            <v>＋</v>
          </cell>
          <cell r="CV56" t="str">
            <v>加算率（b）</v>
          </cell>
          <cell r="CW56" t="str">
            <v>＋</v>
          </cell>
          <cell r="CX56">
            <v>2.9</v>
          </cell>
          <cell r="CY56" t="str">
            <v>×加配人数</v>
          </cell>
          <cell r="CZ56" t="str">
            <v>＋</v>
          </cell>
          <cell r="DA56">
            <v>4900</v>
          </cell>
          <cell r="DD56" t="str">
            <v>－</v>
          </cell>
          <cell r="DE56">
            <v>5810</v>
          </cell>
          <cell r="DF56" t="str">
            <v>＋</v>
          </cell>
          <cell r="DG56">
            <v>50</v>
          </cell>
          <cell r="DH56" t="str">
            <v>×</v>
          </cell>
          <cell r="DI56" t="str">
            <v>（加算率（a）</v>
          </cell>
          <cell r="DJ56" t="str">
            <v>＋</v>
          </cell>
          <cell r="DK56" t="str">
            <v>加算率（b）</v>
          </cell>
          <cell r="DL56" t="str">
            <v>＋</v>
          </cell>
          <cell r="DM56">
            <v>2.2000000000000002</v>
          </cell>
          <cell r="DN56" t="str">
            <v>－</v>
          </cell>
          <cell r="DO56" t="str">
            <v>(⑥＋⑦＋⑧＋⑨＋⑩＋⑫)</v>
          </cell>
          <cell r="DP56" t="str">
            <v>(⑥＋⑦＋⑧＋⑨＋⑩＋⑫)</v>
          </cell>
          <cell r="DQ56" t="str">
            <v>(⑥＋⑦＋⑧＋⑨＋⑩＋⑫)</v>
          </cell>
          <cell r="DR56" t="str">
            <v>(⑥＋⑦＋⑧＋⑨＋⑩＋⑫)</v>
          </cell>
        </row>
        <row r="57">
          <cell r="A57" t="str">
            <v>100３歳児</v>
          </cell>
          <cell r="E57" t="str">
            <v>３歳児</v>
          </cell>
          <cell r="G57">
            <v>53230</v>
          </cell>
          <cell r="H57">
            <v>123830</v>
          </cell>
          <cell r="I57">
            <v>47350</v>
          </cell>
          <cell r="J57">
            <v>117950</v>
          </cell>
          <cell r="K57" t="str">
            <v>＋</v>
          </cell>
          <cell r="L57">
            <v>500</v>
          </cell>
          <cell r="M57">
            <v>1110</v>
          </cell>
          <cell r="N57" t="str">
            <v>×</v>
          </cell>
          <cell r="O57" t="str">
            <v>（加算率（a）</v>
          </cell>
          <cell r="P57" t="str">
            <v>＋</v>
          </cell>
          <cell r="Q57" t="str">
            <v>加算率（b）</v>
          </cell>
          <cell r="R57" t="str">
            <v>＋</v>
          </cell>
          <cell r="S57">
            <v>2.9</v>
          </cell>
          <cell r="T57">
            <v>2.8</v>
          </cell>
          <cell r="U57">
            <v>440</v>
          </cell>
          <cell r="V57">
            <v>1050</v>
          </cell>
          <cell r="W57" t="str">
            <v>×</v>
          </cell>
          <cell r="X57" t="str">
            <v>（加算率（a）</v>
          </cell>
          <cell r="Y57" t="str">
            <v>＋</v>
          </cell>
          <cell r="Z57" t="str">
            <v>加算率（b）</v>
          </cell>
          <cell r="AA57" t="str">
            <v>＋</v>
          </cell>
          <cell r="AB57">
            <v>2.9</v>
          </cell>
          <cell r="AC57">
            <v>2.8</v>
          </cell>
          <cell r="AD57" t="str">
            <v>＋</v>
          </cell>
          <cell r="AE57">
            <v>8820</v>
          </cell>
          <cell r="AF57" t="str">
            <v>＋</v>
          </cell>
          <cell r="AG57">
            <v>80</v>
          </cell>
          <cell r="AH57" t="str">
            <v>×</v>
          </cell>
          <cell r="AI57" t="str">
            <v>（加算率（a）</v>
          </cell>
          <cell r="AJ57" t="str">
            <v>＋</v>
          </cell>
          <cell r="AK57" t="str">
            <v>加算率（b）</v>
          </cell>
          <cell r="AL57" t="str">
            <v>＋</v>
          </cell>
          <cell r="AM57">
            <v>2.8</v>
          </cell>
          <cell r="BK57">
            <v>657900</v>
          </cell>
          <cell r="BM57">
            <v>6570</v>
          </cell>
          <cell r="BN57" t="str">
            <v>×</v>
          </cell>
          <cell r="BO57" t="str">
            <v>（加算率（a）</v>
          </cell>
          <cell r="BP57" t="str">
            <v>＋</v>
          </cell>
          <cell r="BQ57" t="str">
            <v>加算率（b）</v>
          </cell>
          <cell r="BR57" t="str">
            <v>＋</v>
          </cell>
          <cell r="BS57">
            <v>1.8</v>
          </cell>
          <cell r="CI57" t="e">
            <v>#REF!</v>
          </cell>
          <cell r="CJ57" t="e">
            <v>#REF!</v>
          </cell>
          <cell r="CL57" t="str">
            <v>ｂ地域</v>
          </cell>
          <cell r="CM57">
            <v>3000</v>
          </cell>
          <cell r="CN57">
            <v>3400</v>
          </cell>
        </row>
        <row r="58">
          <cell r="A58" t="str">
            <v>100１，２歳児</v>
          </cell>
          <cell r="D58" t="str">
            <v>3号</v>
          </cell>
          <cell r="E58" t="str">
            <v>１、２歳児</v>
          </cell>
          <cell r="G58">
            <v>123830</v>
          </cell>
          <cell r="H58">
            <v>212080</v>
          </cell>
          <cell r="I58">
            <v>117950</v>
          </cell>
          <cell r="J58">
            <v>206200</v>
          </cell>
          <cell r="K58" t="str">
            <v>＋</v>
          </cell>
          <cell r="L58">
            <v>1110</v>
          </cell>
          <cell r="M58">
            <v>1990</v>
          </cell>
          <cell r="N58" t="str">
            <v>×</v>
          </cell>
          <cell r="O58" t="str">
            <v>（加算率（a）</v>
          </cell>
          <cell r="P58" t="str">
            <v>＋</v>
          </cell>
          <cell r="Q58" t="str">
            <v>加算率（b）</v>
          </cell>
          <cell r="R58" t="str">
            <v>＋</v>
          </cell>
          <cell r="S58">
            <v>2.8</v>
          </cell>
          <cell r="T58">
            <v>2.8</v>
          </cell>
          <cell r="U58">
            <v>1050</v>
          </cell>
          <cell r="V58">
            <v>1930</v>
          </cell>
          <cell r="W58" t="str">
            <v>×</v>
          </cell>
          <cell r="X58" t="str">
            <v>（加算率（a）</v>
          </cell>
          <cell r="Y58" t="str">
            <v>＋</v>
          </cell>
          <cell r="Z58" t="str">
            <v>加算率（b）</v>
          </cell>
          <cell r="AA58" t="str">
            <v>＋</v>
          </cell>
          <cell r="AB58">
            <v>2.8</v>
          </cell>
          <cell r="AC58">
            <v>2.8</v>
          </cell>
          <cell r="AY58" t="str">
            <v>＋</v>
          </cell>
          <cell r="AZ58">
            <v>17650</v>
          </cell>
          <cell r="BA58" t="str">
            <v>＋</v>
          </cell>
          <cell r="BB58">
            <v>170</v>
          </cell>
          <cell r="BC58" t="str">
            <v>×</v>
          </cell>
          <cell r="BD58" t="str">
            <v>（加算率（a）</v>
          </cell>
          <cell r="BE58" t="str">
            <v>＋</v>
          </cell>
          <cell r="BF58" t="str">
            <v>加算率（b）</v>
          </cell>
          <cell r="BG58" t="str">
            <v>＋</v>
          </cell>
          <cell r="BH58">
            <v>2.6</v>
          </cell>
          <cell r="CI58" t="e">
            <v>#REF!</v>
          </cell>
          <cell r="CJ58" t="e">
            <v>#REF!</v>
          </cell>
          <cell r="CL58" t="str">
            <v>ｃ地域</v>
          </cell>
          <cell r="CM58">
            <v>2600</v>
          </cell>
          <cell r="CN58">
            <v>2900</v>
          </cell>
          <cell r="DO58">
            <v>0.01</v>
          </cell>
          <cell r="DP58">
            <v>0.03</v>
          </cell>
          <cell r="DQ58">
            <v>0.04</v>
          </cell>
          <cell r="DR58">
            <v>0.05</v>
          </cell>
        </row>
        <row r="59">
          <cell r="A59" t="str">
            <v>100乳児</v>
          </cell>
          <cell r="E59" t="str">
            <v>乳児</v>
          </cell>
          <cell r="G59">
            <v>212080</v>
          </cell>
          <cell r="I59">
            <v>206200</v>
          </cell>
          <cell r="K59" t="str">
            <v>＋</v>
          </cell>
          <cell r="L59">
            <v>1990</v>
          </cell>
          <cell r="N59" t="str">
            <v>×</v>
          </cell>
          <cell r="O59" t="str">
            <v>（加算率（a）</v>
          </cell>
          <cell r="P59" t="str">
            <v>＋</v>
          </cell>
          <cell r="Q59" t="str">
            <v>加算率（b）</v>
          </cell>
          <cell r="R59" t="str">
            <v>＋</v>
          </cell>
          <cell r="S59">
            <v>2.8</v>
          </cell>
          <cell r="U59">
            <v>1930</v>
          </cell>
          <cell r="W59" t="str">
            <v>×</v>
          </cell>
          <cell r="X59" t="str">
            <v>（加算率（a）</v>
          </cell>
          <cell r="Y59" t="str">
            <v>＋</v>
          </cell>
          <cell r="Z59" t="str">
            <v>加算率（b）</v>
          </cell>
          <cell r="AA59" t="str">
            <v>＋</v>
          </cell>
          <cell r="AB59">
            <v>2.8</v>
          </cell>
          <cell r="BK59" t="str">
            <v>　 840人～　909人</v>
          </cell>
          <cell r="BM59" t="str">
            <v>　 840人～　909人</v>
          </cell>
          <cell r="CI59" t="e">
            <v>#REF!</v>
          </cell>
          <cell r="CJ59" t="e">
            <v>#REF!</v>
          </cell>
          <cell r="CL59" t="str">
            <v>ｄ地域</v>
          </cell>
          <cell r="CM59">
            <v>2400</v>
          </cell>
          <cell r="CN59">
            <v>2600</v>
          </cell>
        </row>
        <row r="60">
          <cell r="A60" t="str">
            <v>110４歳以上児</v>
          </cell>
          <cell r="C60" t="str">
            <v>　101人
　　から
　110人
　　まで</v>
          </cell>
          <cell r="D60" t="str">
            <v>2号</v>
          </cell>
          <cell r="E60" t="str">
            <v>４歳以上児</v>
          </cell>
          <cell r="G60">
            <v>42260</v>
          </cell>
          <cell r="H60">
            <v>51080</v>
          </cell>
          <cell r="I60">
            <v>36920</v>
          </cell>
          <cell r="J60">
            <v>45740</v>
          </cell>
          <cell r="K60" t="str">
            <v>＋</v>
          </cell>
          <cell r="L60">
            <v>400</v>
          </cell>
          <cell r="M60">
            <v>480</v>
          </cell>
          <cell r="N60" t="str">
            <v>×</v>
          </cell>
          <cell r="O60" t="str">
            <v>（加算率（a）</v>
          </cell>
          <cell r="P60" t="str">
            <v>＋</v>
          </cell>
          <cell r="Q60" t="str">
            <v>加算率（b）</v>
          </cell>
          <cell r="R60" t="str">
            <v>＋</v>
          </cell>
          <cell r="S60">
            <v>2.9</v>
          </cell>
          <cell r="T60">
            <v>2.9</v>
          </cell>
          <cell r="U60">
            <v>340</v>
          </cell>
          <cell r="V60">
            <v>420</v>
          </cell>
          <cell r="W60" t="str">
            <v>×</v>
          </cell>
          <cell r="X60" t="str">
            <v>（加算率（a）</v>
          </cell>
          <cell r="Y60" t="str">
            <v>＋</v>
          </cell>
          <cell r="Z60" t="str">
            <v>加算率（b）</v>
          </cell>
          <cell r="AA60" t="str">
            <v>＋</v>
          </cell>
          <cell r="AB60">
            <v>2.9</v>
          </cell>
          <cell r="AC60">
            <v>2.9</v>
          </cell>
          <cell r="AD60" t="str">
            <v>＋</v>
          </cell>
          <cell r="AE60">
            <v>8820</v>
          </cell>
          <cell r="AF60" t="str">
            <v>＋</v>
          </cell>
          <cell r="AG60">
            <v>80</v>
          </cell>
          <cell r="AH60" t="str">
            <v>×</v>
          </cell>
          <cell r="AI60" t="str">
            <v>（加算率（a）</v>
          </cell>
          <cell r="AJ60" t="str">
            <v>＋</v>
          </cell>
          <cell r="AK60" t="str">
            <v>加算率（b）</v>
          </cell>
          <cell r="AL60" t="str">
            <v>＋</v>
          </cell>
          <cell r="AM60">
            <v>2.8</v>
          </cell>
          <cell r="AN60" t="str">
            <v>）</v>
          </cell>
          <cell r="AO60" t="str">
            <v>＋</v>
          </cell>
          <cell r="AP60">
            <v>3530</v>
          </cell>
          <cell r="AQ60" t="str">
            <v>＋</v>
          </cell>
          <cell r="AR60">
            <v>30</v>
          </cell>
          <cell r="AS60" t="str">
            <v>×</v>
          </cell>
          <cell r="AT60" t="str">
            <v>（加算率（a）</v>
          </cell>
          <cell r="AU60" t="str">
            <v>＋</v>
          </cell>
          <cell r="AV60" t="str">
            <v>加算率（b）</v>
          </cell>
          <cell r="AW60" t="str">
            <v>＋</v>
          </cell>
          <cell r="AX60">
            <v>3.7</v>
          </cell>
          <cell r="BK60">
            <v>700500</v>
          </cell>
          <cell r="BM60">
            <v>7000</v>
          </cell>
          <cell r="BN60" t="str">
            <v>×</v>
          </cell>
          <cell r="BO60" t="str">
            <v>（加算率（a）</v>
          </cell>
          <cell r="BP60" t="str">
            <v>＋</v>
          </cell>
          <cell r="BQ60" t="str">
            <v>加算率（b）</v>
          </cell>
          <cell r="BR60" t="str">
            <v>＋</v>
          </cell>
          <cell r="BS60">
            <v>1.9</v>
          </cell>
          <cell r="CH60" t="str">
            <v>＋</v>
          </cell>
          <cell r="CI60">
            <v>3500</v>
          </cell>
          <cell r="CJ60">
            <v>3800</v>
          </cell>
          <cell r="CK60" t="str">
            <v>＋</v>
          </cell>
          <cell r="CL60" t="str">
            <v>ａ地域</v>
          </cell>
          <cell r="CM60">
            <v>6100</v>
          </cell>
          <cell r="CN60">
            <v>6800</v>
          </cell>
          <cell r="CO60" t="str">
            <v>＋</v>
          </cell>
          <cell r="CP60">
            <v>4810</v>
          </cell>
          <cell r="CQ60" t="str">
            <v>＋</v>
          </cell>
          <cell r="CR60">
            <v>40</v>
          </cell>
          <cell r="CS60" t="str">
            <v>×</v>
          </cell>
          <cell r="CT60" t="str">
            <v>（加算率（a）</v>
          </cell>
          <cell r="CU60" t="str">
            <v>＋</v>
          </cell>
          <cell r="CV60" t="str">
            <v>加算率（b）</v>
          </cell>
          <cell r="CW60" t="str">
            <v>＋</v>
          </cell>
          <cell r="CX60">
            <v>3.3</v>
          </cell>
          <cell r="CY60" t="str">
            <v>×加配人数</v>
          </cell>
          <cell r="CZ60" t="str">
            <v>＋</v>
          </cell>
          <cell r="DA60">
            <v>4900</v>
          </cell>
          <cell r="DD60" t="str">
            <v>－</v>
          </cell>
          <cell r="DE60">
            <v>5280</v>
          </cell>
          <cell r="DF60" t="str">
            <v>＋</v>
          </cell>
          <cell r="DG60">
            <v>50</v>
          </cell>
          <cell r="DH60" t="str">
            <v>×</v>
          </cell>
          <cell r="DI60" t="str">
            <v>（加算率（a）</v>
          </cell>
          <cell r="DJ60" t="str">
            <v>＋</v>
          </cell>
          <cell r="DK60" t="str">
            <v>加算率（b）</v>
          </cell>
          <cell r="DL60" t="str">
            <v>＋</v>
          </cell>
          <cell r="DM60">
            <v>2</v>
          </cell>
          <cell r="DN60" t="str">
            <v>－</v>
          </cell>
          <cell r="DO60" t="str">
            <v>(⑥＋⑦＋⑧＋⑨＋⑩＋⑫)</v>
          </cell>
          <cell r="DP60" t="str">
            <v>(⑥＋⑦＋⑧＋⑨＋⑩＋⑫)</v>
          </cell>
          <cell r="DQ60" t="str">
            <v>(⑥＋⑦＋⑧＋⑨＋⑩＋⑫)</v>
          </cell>
          <cell r="DR60" t="str">
            <v>(⑥＋⑦＋⑧＋⑨＋⑩＋⑫)</v>
          </cell>
        </row>
        <row r="61">
          <cell r="A61" t="str">
            <v>110３歳児</v>
          </cell>
          <cell r="E61" t="str">
            <v>３歳児</v>
          </cell>
          <cell r="G61">
            <v>51080</v>
          </cell>
          <cell r="H61">
            <v>121680</v>
          </cell>
          <cell r="I61">
            <v>45740</v>
          </cell>
          <cell r="J61">
            <v>116340</v>
          </cell>
          <cell r="K61" t="str">
            <v>＋</v>
          </cell>
          <cell r="L61">
            <v>480</v>
          </cell>
          <cell r="M61">
            <v>1090</v>
          </cell>
          <cell r="N61" t="str">
            <v>×</v>
          </cell>
          <cell r="O61" t="str">
            <v>（加算率（a）</v>
          </cell>
          <cell r="P61" t="str">
            <v>＋</v>
          </cell>
          <cell r="Q61" t="str">
            <v>加算率（b）</v>
          </cell>
          <cell r="R61" t="str">
            <v>＋</v>
          </cell>
          <cell r="S61">
            <v>2.9</v>
          </cell>
          <cell r="T61">
            <v>2.8</v>
          </cell>
          <cell r="U61">
            <v>420</v>
          </cell>
          <cell r="V61">
            <v>1040</v>
          </cell>
          <cell r="W61" t="str">
            <v>×</v>
          </cell>
          <cell r="X61" t="str">
            <v>（加算率（a）</v>
          </cell>
          <cell r="Y61" t="str">
            <v>＋</v>
          </cell>
          <cell r="Z61" t="str">
            <v>加算率（b）</v>
          </cell>
          <cell r="AA61" t="str">
            <v>＋</v>
          </cell>
          <cell r="AB61">
            <v>2.9</v>
          </cell>
          <cell r="AC61">
            <v>2.8</v>
          </cell>
          <cell r="AD61" t="str">
            <v>＋</v>
          </cell>
          <cell r="AE61">
            <v>8820</v>
          </cell>
          <cell r="AF61" t="str">
            <v>＋</v>
          </cell>
          <cell r="AG61">
            <v>80</v>
          </cell>
          <cell r="AH61" t="str">
            <v>×</v>
          </cell>
          <cell r="AI61" t="str">
            <v>（加算率（a）</v>
          </cell>
          <cell r="AJ61" t="str">
            <v>＋</v>
          </cell>
          <cell r="AK61" t="str">
            <v>加算率（b）</v>
          </cell>
          <cell r="AL61" t="str">
            <v>＋</v>
          </cell>
          <cell r="AM61">
            <v>2.8</v>
          </cell>
          <cell r="CI61" t="e">
            <v>#REF!</v>
          </cell>
          <cell r="CJ61" t="e">
            <v>#REF!</v>
          </cell>
          <cell r="CL61" t="str">
            <v>ｂ地域</v>
          </cell>
          <cell r="CM61">
            <v>3300</v>
          </cell>
          <cell r="CN61">
            <v>3700</v>
          </cell>
        </row>
        <row r="62">
          <cell r="A62" t="str">
            <v>110１，２歳児</v>
          </cell>
          <cell r="D62" t="str">
            <v>3号</v>
          </cell>
          <cell r="E62" t="str">
            <v>１、２歳児</v>
          </cell>
          <cell r="G62">
            <v>121680</v>
          </cell>
          <cell r="H62">
            <v>209930</v>
          </cell>
          <cell r="I62">
            <v>116340</v>
          </cell>
          <cell r="J62">
            <v>204590</v>
          </cell>
          <cell r="K62" t="str">
            <v>＋</v>
          </cell>
          <cell r="L62">
            <v>1090</v>
          </cell>
          <cell r="M62">
            <v>1970</v>
          </cell>
          <cell r="N62" t="str">
            <v>×</v>
          </cell>
          <cell r="O62" t="str">
            <v>（加算率（a）</v>
          </cell>
          <cell r="P62" t="str">
            <v>＋</v>
          </cell>
          <cell r="Q62" t="str">
            <v>加算率（b）</v>
          </cell>
          <cell r="R62" t="str">
            <v>＋</v>
          </cell>
          <cell r="S62">
            <v>2.8</v>
          </cell>
          <cell r="T62">
            <v>2.8</v>
          </cell>
          <cell r="U62">
            <v>1040</v>
          </cell>
          <cell r="V62">
            <v>1920</v>
          </cell>
          <cell r="W62" t="str">
            <v>×</v>
          </cell>
          <cell r="X62" t="str">
            <v>（加算率（a）</v>
          </cell>
          <cell r="Y62" t="str">
            <v>＋</v>
          </cell>
          <cell r="Z62" t="str">
            <v>加算率（b）</v>
          </cell>
          <cell r="AA62" t="str">
            <v>＋</v>
          </cell>
          <cell r="AB62">
            <v>2.8</v>
          </cell>
          <cell r="AC62">
            <v>2.8</v>
          </cell>
          <cell r="AY62" t="str">
            <v>＋</v>
          </cell>
          <cell r="AZ62">
            <v>17650</v>
          </cell>
          <cell r="BA62" t="str">
            <v>＋</v>
          </cell>
          <cell r="BB62">
            <v>170</v>
          </cell>
          <cell r="BC62" t="str">
            <v>×</v>
          </cell>
          <cell r="BD62" t="str">
            <v>（加算率（a）</v>
          </cell>
          <cell r="BE62" t="str">
            <v>＋</v>
          </cell>
          <cell r="BF62" t="str">
            <v>加算率（b）</v>
          </cell>
          <cell r="BG62" t="str">
            <v>＋</v>
          </cell>
          <cell r="BH62">
            <v>2.6</v>
          </cell>
          <cell r="BK62" t="str">
            <v xml:space="preserve"> 　910人～　979人</v>
          </cell>
          <cell r="BM62" t="str">
            <v xml:space="preserve"> 　910人～　979人</v>
          </cell>
          <cell r="CI62" t="e">
            <v>#REF!</v>
          </cell>
          <cell r="CJ62" t="e">
            <v>#REF!</v>
          </cell>
          <cell r="CL62" t="str">
            <v>ｃ地域</v>
          </cell>
          <cell r="CM62">
            <v>2900</v>
          </cell>
          <cell r="CN62">
            <v>3200</v>
          </cell>
          <cell r="DO62">
            <v>0.01</v>
          </cell>
          <cell r="DP62">
            <v>0.03</v>
          </cell>
          <cell r="DQ62">
            <v>0.04</v>
          </cell>
          <cell r="DR62">
            <v>0.05</v>
          </cell>
        </row>
        <row r="63">
          <cell r="A63" t="str">
            <v>110乳児</v>
          </cell>
          <cell r="E63" t="str">
            <v>乳児</v>
          </cell>
          <cell r="G63">
            <v>209930</v>
          </cell>
          <cell r="I63">
            <v>204590</v>
          </cell>
          <cell r="K63" t="str">
            <v>＋</v>
          </cell>
          <cell r="L63">
            <v>1970</v>
          </cell>
          <cell r="N63" t="str">
            <v>×</v>
          </cell>
          <cell r="O63" t="str">
            <v>（加算率（a）</v>
          </cell>
          <cell r="P63" t="str">
            <v>＋</v>
          </cell>
          <cell r="Q63" t="str">
            <v>加算率（b）</v>
          </cell>
          <cell r="R63" t="str">
            <v>＋</v>
          </cell>
          <cell r="S63">
            <v>2.8</v>
          </cell>
          <cell r="U63">
            <v>1920</v>
          </cell>
          <cell r="W63" t="str">
            <v>×</v>
          </cell>
          <cell r="X63" t="str">
            <v>（加算率（a）</v>
          </cell>
          <cell r="Y63" t="str">
            <v>＋</v>
          </cell>
          <cell r="Z63" t="str">
            <v>加算率（b）</v>
          </cell>
          <cell r="AA63" t="str">
            <v>＋</v>
          </cell>
          <cell r="AB63">
            <v>2.8</v>
          </cell>
          <cell r="BK63">
            <v>743100</v>
          </cell>
          <cell r="BM63">
            <v>7430</v>
          </cell>
          <cell r="BN63" t="str">
            <v>×</v>
          </cell>
          <cell r="BO63" t="str">
            <v>（加算率（a）</v>
          </cell>
          <cell r="BP63" t="str">
            <v>＋</v>
          </cell>
          <cell r="BQ63" t="str">
            <v>加算率（b）</v>
          </cell>
          <cell r="BR63" t="str">
            <v>＋</v>
          </cell>
          <cell r="BS63">
            <v>1.9</v>
          </cell>
          <cell r="CI63" t="e">
            <v>#REF!</v>
          </cell>
          <cell r="CJ63" t="e">
            <v>#REF!</v>
          </cell>
          <cell r="CL63" t="str">
            <v>ｄ地域</v>
          </cell>
          <cell r="CM63">
            <v>2600</v>
          </cell>
          <cell r="CN63">
            <v>2900</v>
          </cell>
        </row>
        <row r="64">
          <cell r="A64" t="str">
            <v>120４歳以上児</v>
          </cell>
          <cell r="C64" t="str">
            <v>　111人
　　から
　120人
　　まで</v>
          </cell>
          <cell r="D64" t="str">
            <v>2号</v>
          </cell>
          <cell r="E64" t="str">
            <v>４歳以上児</v>
          </cell>
          <cell r="G64">
            <v>40430</v>
          </cell>
          <cell r="H64">
            <v>49250</v>
          </cell>
          <cell r="I64">
            <v>35540</v>
          </cell>
          <cell r="J64">
            <v>44360</v>
          </cell>
          <cell r="K64" t="str">
            <v>＋</v>
          </cell>
          <cell r="L64">
            <v>380</v>
          </cell>
          <cell r="M64">
            <v>460</v>
          </cell>
          <cell r="N64" t="str">
            <v>×</v>
          </cell>
          <cell r="O64" t="str">
            <v>（加算率（a）</v>
          </cell>
          <cell r="P64" t="str">
            <v>＋</v>
          </cell>
          <cell r="Q64" t="str">
            <v>加算率（b）</v>
          </cell>
          <cell r="R64" t="str">
            <v>＋</v>
          </cell>
          <cell r="S64">
            <v>2.9</v>
          </cell>
          <cell r="T64">
            <v>2.9</v>
          </cell>
          <cell r="U64">
            <v>330</v>
          </cell>
          <cell r="V64">
            <v>410</v>
          </cell>
          <cell r="W64" t="str">
            <v>×</v>
          </cell>
          <cell r="X64" t="str">
            <v>（加算率（a）</v>
          </cell>
          <cell r="Y64" t="str">
            <v>＋</v>
          </cell>
          <cell r="Z64" t="str">
            <v>加算率（b）</v>
          </cell>
          <cell r="AA64" t="str">
            <v>＋</v>
          </cell>
          <cell r="AB64">
            <v>2.9</v>
          </cell>
          <cell r="AC64">
            <v>2.8</v>
          </cell>
          <cell r="AD64" t="str">
            <v>＋</v>
          </cell>
          <cell r="AE64">
            <v>8820</v>
          </cell>
          <cell r="AF64" t="str">
            <v>＋</v>
          </cell>
          <cell r="AG64">
            <v>80</v>
          </cell>
          <cell r="AH64" t="str">
            <v>×</v>
          </cell>
          <cell r="AI64" t="str">
            <v>（加算率（a）</v>
          </cell>
          <cell r="AJ64" t="str">
            <v>＋</v>
          </cell>
          <cell r="AK64" t="str">
            <v>加算率（b）</v>
          </cell>
          <cell r="AL64" t="str">
            <v>＋</v>
          </cell>
          <cell r="AM64">
            <v>2.8</v>
          </cell>
          <cell r="AN64" t="str">
            <v>）</v>
          </cell>
          <cell r="AO64" t="str">
            <v>＋</v>
          </cell>
          <cell r="AP64">
            <v>3530</v>
          </cell>
          <cell r="AQ64" t="str">
            <v>＋</v>
          </cell>
          <cell r="AR64">
            <v>30</v>
          </cell>
          <cell r="AS64" t="str">
            <v>×</v>
          </cell>
          <cell r="AT64" t="str">
            <v>（加算率（a）</v>
          </cell>
          <cell r="AU64" t="str">
            <v>＋</v>
          </cell>
          <cell r="AV64" t="str">
            <v>加算率（b）</v>
          </cell>
          <cell r="AW64" t="str">
            <v>＋</v>
          </cell>
          <cell r="AX64">
            <v>3.7</v>
          </cell>
          <cell r="CH64" t="str">
            <v>＋</v>
          </cell>
          <cell r="CI64">
            <v>3200</v>
          </cell>
          <cell r="CJ64">
            <v>3500</v>
          </cell>
          <cell r="CK64" t="str">
            <v>＋</v>
          </cell>
          <cell r="CL64" t="str">
            <v>ａ地域</v>
          </cell>
          <cell r="CM64">
            <v>5500</v>
          </cell>
          <cell r="CN64">
            <v>6200</v>
          </cell>
          <cell r="CO64" t="str">
            <v>＋</v>
          </cell>
          <cell r="CP64">
            <v>4410</v>
          </cell>
          <cell r="CQ64" t="str">
            <v>＋</v>
          </cell>
          <cell r="CR64">
            <v>40</v>
          </cell>
          <cell r="CS64" t="str">
            <v>×</v>
          </cell>
          <cell r="CT64" t="str">
            <v>（加算率（a）</v>
          </cell>
          <cell r="CU64" t="str">
            <v>＋</v>
          </cell>
          <cell r="CV64" t="str">
            <v>加算率（b）</v>
          </cell>
          <cell r="CW64" t="str">
            <v>＋</v>
          </cell>
          <cell r="CX64">
            <v>3</v>
          </cell>
          <cell r="CY64" t="str">
            <v>×加配人数</v>
          </cell>
          <cell r="CZ64" t="str">
            <v>＋</v>
          </cell>
          <cell r="DA64">
            <v>4900</v>
          </cell>
          <cell r="DD64" t="str">
            <v>－</v>
          </cell>
          <cell r="DE64">
            <v>4840</v>
          </cell>
          <cell r="DF64" t="str">
            <v>＋</v>
          </cell>
          <cell r="DG64">
            <v>40</v>
          </cell>
          <cell r="DH64" t="str">
            <v>×</v>
          </cell>
          <cell r="DI64" t="str">
            <v>（加算率（a）</v>
          </cell>
          <cell r="DJ64" t="str">
            <v>＋</v>
          </cell>
          <cell r="DK64" t="str">
            <v>加算率（b）</v>
          </cell>
          <cell r="DL64" t="str">
            <v>＋</v>
          </cell>
          <cell r="DM64">
            <v>2.2999999999999998</v>
          </cell>
          <cell r="DN64" t="str">
            <v>－</v>
          </cell>
          <cell r="DO64" t="str">
            <v>(⑥＋⑦＋⑧＋⑨＋⑩＋⑫)</v>
          </cell>
          <cell r="DP64" t="str">
            <v>(⑥＋⑦＋⑧＋⑨＋⑩＋⑫)</v>
          </cell>
          <cell r="DQ64" t="str">
            <v>(⑥＋⑦＋⑧＋⑨＋⑩＋⑫)</v>
          </cell>
          <cell r="DR64" t="str">
            <v>(⑥＋⑦＋⑧＋⑨＋⑩＋⑫)</v>
          </cell>
        </row>
        <row r="65">
          <cell r="A65" t="str">
            <v>120３歳児</v>
          </cell>
          <cell r="E65" t="str">
            <v>３歳児</v>
          </cell>
          <cell r="G65">
            <v>49250</v>
          </cell>
          <cell r="H65">
            <v>119850</v>
          </cell>
          <cell r="I65">
            <v>44360</v>
          </cell>
          <cell r="J65">
            <v>114960</v>
          </cell>
          <cell r="K65" t="str">
            <v>＋</v>
          </cell>
          <cell r="L65">
            <v>460</v>
          </cell>
          <cell r="M65">
            <v>1070</v>
          </cell>
          <cell r="N65" t="str">
            <v>×</v>
          </cell>
          <cell r="O65" t="str">
            <v>（加算率（a）</v>
          </cell>
          <cell r="P65" t="str">
            <v>＋</v>
          </cell>
          <cell r="Q65" t="str">
            <v>加算率（b）</v>
          </cell>
          <cell r="R65" t="str">
            <v>＋</v>
          </cell>
          <cell r="S65">
            <v>2.9</v>
          </cell>
          <cell r="T65">
            <v>2.8</v>
          </cell>
          <cell r="U65">
            <v>410</v>
          </cell>
          <cell r="V65">
            <v>1020</v>
          </cell>
          <cell r="W65" t="str">
            <v>×</v>
          </cell>
          <cell r="X65" t="str">
            <v>（加算率（a）</v>
          </cell>
          <cell r="Y65" t="str">
            <v>＋</v>
          </cell>
          <cell r="Z65" t="str">
            <v>加算率（b）</v>
          </cell>
          <cell r="AA65" t="str">
            <v>＋</v>
          </cell>
          <cell r="AB65">
            <v>2.8</v>
          </cell>
          <cell r="AC65">
            <v>2.8</v>
          </cell>
          <cell r="AD65" t="str">
            <v>＋</v>
          </cell>
          <cell r="AE65">
            <v>8820</v>
          </cell>
          <cell r="AF65" t="str">
            <v>＋</v>
          </cell>
          <cell r="AG65">
            <v>80</v>
          </cell>
          <cell r="AH65" t="str">
            <v>×</v>
          </cell>
          <cell r="AI65" t="str">
            <v>（加算率（a）</v>
          </cell>
          <cell r="AJ65" t="str">
            <v>＋</v>
          </cell>
          <cell r="AK65" t="str">
            <v>加算率（b）</v>
          </cell>
          <cell r="AL65" t="str">
            <v>＋</v>
          </cell>
          <cell r="AM65">
            <v>2.8</v>
          </cell>
          <cell r="BK65" t="str">
            <v>　 980人～1,049人</v>
          </cell>
          <cell r="BM65" t="str">
            <v>　 980人～1,049人</v>
          </cell>
          <cell r="CI65" t="e">
            <v>#REF!</v>
          </cell>
          <cell r="CJ65" t="e">
            <v>#REF!</v>
          </cell>
          <cell r="CL65" t="str">
            <v>ｂ地域</v>
          </cell>
          <cell r="CM65">
            <v>3000</v>
          </cell>
          <cell r="CN65">
            <v>3400</v>
          </cell>
        </row>
        <row r="66">
          <cell r="A66" t="str">
            <v>120１，２歳児</v>
          </cell>
          <cell r="D66" t="str">
            <v>3号</v>
          </cell>
          <cell r="E66" t="str">
            <v>１、２歳児</v>
          </cell>
          <cell r="G66">
            <v>119850</v>
          </cell>
          <cell r="H66">
            <v>208100</v>
          </cell>
          <cell r="I66">
            <v>114960</v>
          </cell>
          <cell r="J66">
            <v>203210</v>
          </cell>
          <cell r="K66" t="str">
            <v>＋</v>
          </cell>
          <cell r="L66">
            <v>1070</v>
          </cell>
          <cell r="M66">
            <v>1950</v>
          </cell>
          <cell r="N66" t="str">
            <v>×</v>
          </cell>
          <cell r="O66" t="str">
            <v>（加算率（a）</v>
          </cell>
          <cell r="P66" t="str">
            <v>＋</v>
          </cell>
          <cell r="Q66" t="str">
            <v>加算率（b）</v>
          </cell>
          <cell r="R66" t="str">
            <v>＋</v>
          </cell>
          <cell r="S66">
            <v>2.8</v>
          </cell>
          <cell r="T66">
            <v>2.8</v>
          </cell>
          <cell r="U66">
            <v>1020</v>
          </cell>
          <cell r="V66">
            <v>1900</v>
          </cell>
          <cell r="W66" t="str">
            <v>×</v>
          </cell>
          <cell r="X66" t="str">
            <v>（加算率（a）</v>
          </cell>
          <cell r="Y66" t="str">
            <v>＋</v>
          </cell>
          <cell r="Z66" t="str">
            <v>加算率（b）</v>
          </cell>
          <cell r="AA66" t="str">
            <v>＋</v>
          </cell>
          <cell r="AB66">
            <v>2.8</v>
          </cell>
          <cell r="AC66">
            <v>2.8</v>
          </cell>
          <cell r="AY66" t="str">
            <v>＋</v>
          </cell>
          <cell r="AZ66">
            <v>17650</v>
          </cell>
          <cell r="BA66" t="str">
            <v>＋</v>
          </cell>
          <cell r="BB66">
            <v>170</v>
          </cell>
          <cell r="BC66" t="str">
            <v>×</v>
          </cell>
          <cell r="BD66" t="str">
            <v>（加算率（a）</v>
          </cell>
          <cell r="BE66" t="str">
            <v>＋</v>
          </cell>
          <cell r="BF66" t="str">
            <v>加算率（b）</v>
          </cell>
          <cell r="BG66" t="str">
            <v>＋</v>
          </cell>
          <cell r="BH66">
            <v>2.6</v>
          </cell>
          <cell r="BK66">
            <v>785700</v>
          </cell>
          <cell r="BM66">
            <v>7850</v>
          </cell>
          <cell r="BN66" t="str">
            <v>×</v>
          </cell>
          <cell r="BO66" t="str">
            <v>（加算率（a）</v>
          </cell>
          <cell r="BP66" t="str">
            <v>＋</v>
          </cell>
          <cell r="BQ66" t="str">
            <v>加算率（b）</v>
          </cell>
          <cell r="BR66" t="str">
            <v>＋</v>
          </cell>
          <cell r="BS66">
            <v>2</v>
          </cell>
          <cell r="CI66" t="e">
            <v>#REF!</v>
          </cell>
          <cell r="CJ66" t="e">
            <v>#REF!</v>
          </cell>
          <cell r="CL66" t="str">
            <v>ｃ地域</v>
          </cell>
          <cell r="CM66">
            <v>2600</v>
          </cell>
          <cell r="CN66">
            <v>2900</v>
          </cell>
          <cell r="DO66">
            <v>0.01</v>
          </cell>
          <cell r="DP66">
            <v>0.03</v>
          </cell>
          <cell r="DQ66">
            <v>0.04</v>
          </cell>
          <cell r="DR66">
            <v>0.06</v>
          </cell>
        </row>
        <row r="67">
          <cell r="A67" t="str">
            <v>120乳児</v>
          </cell>
          <cell r="E67" t="str">
            <v>乳児</v>
          </cell>
          <cell r="G67">
            <v>208100</v>
          </cell>
          <cell r="I67">
            <v>203210</v>
          </cell>
          <cell r="K67" t="str">
            <v>＋</v>
          </cell>
          <cell r="L67">
            <v>1950</v>
          </cell>
          <cell r="N67" t="str">
            <v>×</v>
          </cell>
          <cell r="O67" t="str">
            <v>（加算率（a）</v>
          </cell>
          <cell r="P67" t="str">
            <v>＋</v>
          </cell>
          <cell r="Q67" t="str">
            <v>加算率（b）</v>
          </cell>
          <cell r="R67" t="str">
            <v>＋</v>
          </cell>
          <cell r="S67">
            <v>2.8</v>
          </cell>
          <cell r="U67">
            <v>1900</v>
          </cell>
          <cell r="W67" t="str">
            <v>×</v>
          </cell>
          <cell r="X67" t="str">
            <v>（加算率（a）</v>
          </cell>
          <cell r="Y67" t="str">
            <v>＋</v>
          </cell>
          <cell r="Z67" t="str">
            <v>加算率（b）</v>
          </cell>
          <cell r="AA67" t="str">
            <v>＋</v>
          </cell>
          <cell r="AB67">
            <v>2.8</v>
          </cell>
          <cell r="CI67" t="e">
            <v>#REF!</v>
          </cell>
          <cell r="CJ67" t="e">
            <v>#REF!</v>
          </cell>
          <cell r="CL67" t="str">
            <v>ｄ地域</v>
          </cell>
          <cell r="CM67">
            <v>2400</v>
          </cell>
          <cell r="CN67">
            <v>2600</v>
          </cell>
        </row>
        <row r="68">
          <cell r="A68" t="str">
            <v>130４歳以上児</v>
          </cell>
          <cell r="C68" t="str">
            <v>　121人
　　から
　130人
　　まで</v>
          </cell>
          <cell r="D68" t="str">
            <v>2号</v>
          </cell>
          <cell r="E68" t="str">
            <v>４歳以上児</v>
          </cell>
          <cell r="G68">
            <v>38890</v>
          </cell>
          <cell r="H68">
            <v>47710</v>
          </cell>
          <cell r="I68">
            <v>34370</v>
          </cell>
          <cell r="J68">
            <v>43190</v>
          </cell>
          <cell r="K68" t="str">
            <v>＋</v>
          </cell>
          <cell r="L68">
            <v>360</v>
          </cell>
          <cell r="M68">
            <v>440</v>
          </cell>
          <cell r="N68" t="str">
            <v>×</v>
          </cell>
          <cell r="O68" t="str">
            <v>（加算率（a）</v>
          </cell>
          <cell r="P68" t="str">
            <v>＋</v>
          </cell>
          <cell r="Q68" t="str">
            <v>加算率（b）</v>
          </cell>
          <cell r="R68" t="str">
            <v>＋</v>
          </cell>
          <cell r="S68">
            <v>2.9</v>
          </cell>
          <cell r="T68">
            <v>2.9</v>
          </cell>
          <cell r="U68">
            <v>320</v>
          </cell>
          <cell r="V68">
            <v>400</v>
          </cell>
          <cell r="W68" t="str">
            <v>×</v>
          </cell>
          <cell r="X68" t="str">
            <v>（加算率（a）</v>
          </cell>
          <cell r="Y68" t="str">
            <v>＋</v>
          </cell>
          <cell r="Z68" t="str">
            <v>加算率（b）</v>
          </cell>
          <cell r="AA68" t="str">
            <v>＋</v>
          </cell>
          <cell r="AB68">
            <v>2.8</v>
          </cell>
          <cell r="AC68">
            <v>2.8</v>
          </cell>
          <cell r="AD68" t="str">
            <v>＋</v>
          </cell>
          <cell r="AE68">
            <v>8820</v>
          </cell>
          <cell r="AF68" t="str">
            <v>＋</v>
          </cell>
          <cell r="AG68">
            <v>80</v>
          </cell>
          <cell r="AH68" t="str">
            <v>×</v>
          </cell>
          <cell r="AI68" t="str">
            <v>（加算率（a）</v>
          </cell>
          <cell r="AJ68" t="str">
            <v>＋</v>
          </cell>
          <cell r="AK68" t="str">
            <v>加算率（b）</v>
          </cell>
          <cell r="AL68" t="str">
            <v>＋</v>
          </cell>
          <cell r="AM68">
            <v>2.8</v>
          </cell>
          <cell r="AN68" t="str">
            <v>）</v>
          </cell>
          <cell r="AO68" t="str">
            <v>＋</v>
          </cell>
          <cell r="AP68">
            <v>3530</v>
          </cell>
          <cell r="AQ68" t="str">
            <v>＋</v>
          </cell>
          <cell r="AR68">
            <v>30</v>
          </cell>
          <cell r="AS68" t="str">
            <v>×</v>
          </cell>
          <cell r="AT68" t="str">
            <v>（加算率（a）</v>
          </cell>
          <cell r="AU68" t="str">
            <v>＋</v>
          </cell>
          <cell r="AV68" t="str">
            <v>加算率（b）</v>
          </cell>
          <cell r="AW68" t="str">
            <v>＋</v>
          </cell>
          <cell r="AX68">
            <v>3.7</v>
          </cell>
          <cell r="BK68" t="str">
            <v xml:space="preserve"> 1,050人～</v>
          </cell>
          <cell r="BM68" t="str">
            <v xml:space="preserve"> 1,050人～</v>
          </cell>
          <cell r="CH68" t="str">
            <v>＋</v>
          </cell>
          <cell r="CI68">
            <v>2900</v>
          </cell>
          <cell r="CJ68">
            <v>3200</v>
          </cell>
          <cell r="CK68" t="str">
            <v>＋</v>
          </cell>
          <cell r="CL68" t="str">
            <v>ａ地域</v>
          </cell>
          <cell r="CM68">
            <v>5100</v>
          </cell>
          <cell r="CN68">
            <v>5700</v>
          </cell>
          <cell r="CO68" t="str">
            <v>＋</v>
          </cell>
          <cell r="CP68">
            <v>4070</v>
          </cell>
          <cell r="CQ68" t="str">
            <v>＋</v>
          </cell>
          <cell r="CR68">
            <v>40</v>
          </cell>
          <cell r="CS68" t="str">
            <v>×</v>
          </cell>
          <cell r="CT68" t="str">
            <v>（加算率（a）</v>
          </cell>
          <cell r="CU68" t="str">
            <v>＋</v>
          </cell>
          <cell r="CV68" t="str">
            <v>加算率（b）</v>
          </cell>
          <cell r="CW68" t="str">
            <v>＋</v>
          </cell>
          <cell r="CX68">
            <v>2.8</v>
          </cell>
          <cell r="CY68" t="str">
            <v>×加配人数</v>
          </cell>
          <cell r="CZ68" t="str">
            <v>＋</v>
          </cell>
          <cell r="DA68">
            <v>4900</v>
          </cell>
          <cell r="DD68" t="str">
            <v>－</v>
          </cell>
          <cell r="DE68">
            <v>4470</v>
          </cell>
          <cell r="DF68" t="str">
            <v>＋</v>
          </cell>
          <cell r="DG68">
            <v>40</v>
          </cell>
          <cell r="DH68" t="str">
            <v>×</v>
          </cell>
          <cell r="DI68" t="str">
            <v>（加算率（a）</v>
          </cell>
          <cell r="DJ68" t="str">
            <v>＋</v>
          </cell>
          <cell r="DK68" t="str">
            <v>加算率（b）</v>
          </cell>
          <cell r="DL68" t="str">
            <v>＋</v>
          </cell>
          <cell r="DM68">
            <v>2.1</v>
          </cell>
          <cell r="DN68" t="str">
            <v>－</v>
          </cell>
          <cell r="DO68" t="str">
            <v>(⑥＋⑦＋⑧＋⑨＋⑩＋⑫)</v>
          </cell>
          <cell r="DP68" t="str">
            <v>(⑥＋⑦＋⑧＋⑨＋⑩＋⑫)</v>
          </cell>
          <cell r="DQ68" t="str">
            <v>(⑥＋⑦＋⑧＋⑨＋⑩＋⑫)</v>
          </cell>
          <cell r="DR68" t="str">
            <v>(⑥＋⑦＋⑧＋⑨＋⑩＋⑫)</v>
          </cell>
        </row>
        <row r="69">
          <cell r="A69" t="str">
            <v>130３歳児</v>
          </cell>
          <cell r="E69" t="str">
            <v>３歳児</v>
          </cell>
          <cell r="G69">
            <v>47710</v>
          </cell>
          <cell r="H69">
            <v>118310</v>
          </cell>
          <cell r="I69">
            <v>43190</v>
          </cell>
          <cell r="J69">
            <v>113790</v>
          </cell>
          <cell r="K69" t="str">
            <v>＋</v>
          </cell>
          <cell r="L69">
            <v>440</v>
          </cell>
          <cell r="M69">
            <v>1060</v>
          </cell>
          <cell r="N69" t="str">
            <v>×</v>
          </cell>
          <cell r="O69" t="str">
            <v>（加算率（a）</v>
          </cell>
          <cell r="P69" t="str">
            <v>＋</v>
          </cell>
          <cell r="Q69" t="str">
            <v>加算率（b）</v>
          </cell>
          <cell r="R69" t="str">
            <v>＋</v>
          </cell>
          <cell r="S69">
            <v>2.9</v>
          </cell>
          <cell r="T69">
            <v>2.8</v>
          </cell>
          <cell r="U69">
            <v>400</v>
          </cell>
          <cell r="V69">
            <v>1010</v>
          </cell>
          <cell r="W69" t="str">
            <v>×</v>
          </cell>
          <cell r="X69" t="str">
            <v>（加算率（a）</v>
          </cell>
          <cell r="Y69" t="str">
            <v>＋</v>
          </cell>
          <cell r="Z69" t="str">
            <v>加算率（b）</v>
          </cell>
          <cell r="AA69" t="str">
            <v>＋</v>
          </cell>
          <cell r="AB69">
            <v>2.8</v>
          </cell>
          <cell r="AC69">
            <v>2.8</v>
          </cell>
          <cell r="AD69" t="str">
            <v>＋</v>
          </cell>
          <cell r="AE69">
            <v>8820</v>
          </cell>
          <cell r="AF69" t="str">
            <v>＋</v>
          </cell>
          <cell r="AG69">
            <v>80</v>
          </cell>
          <cell r="AH69" t="str">
            <v>×</v>
          </cell>
          <cell r="AI69" t="str">
            <v>（加算率（a）</v>
          </cell>
          <cell r="AJ69" t="str">
            <v>＋</v>
          </cell>
          <cell r="AK69" t="str">
            <v>加算率（b）</v>
          </cell>
          <cell r="AL69" t="str">
            <v>＋</v>
          </cell>
          <cell r="AM69">
            <v>2.8</v>
          </cell>
          <cell r="BK69">
            <v>828200</v>
          </cell>
          <cell r="BM69">
            <v>8280</v>
          </cell>
          <cell r="BN69" t="str">
            <v>×</v>
          </cell>
          <cell r="BO69" t="str">
            <v>（加算率（a）</v>
          </cell>
          <cell r="BP69" t="str">
            <v>＋</v>
          </cell>
          <cell r="BQ69" t="str">
            <v>加算率（b）</v>
          </cell>
          <cell r="BR69" t="str">
            <v>＋</v>
          </cell>
          <cell r="BS69">
            <v>2</v>
          </cell>
          <cell r="CI69" t="e">
            <v>#REF!</v>
          </cell>
          <cell r="CJ69" t="e">
            <v>#REF!</v>
          </cell>
          <cell r="CL69" t="str">
            <v>ｂ地域</v>
          </cell>
          <cell r="CM69">
            <v>2800</v>
          </cell>
          <cell r="CN69">
            <v>3100</v>
          </cell>
        </row>
        <row r="70">
          <cell r="A70" t="str">
            <v>130１，２歳児</v>
          </cell>
          <cell r="D70" t="str">
            <v>3号</v>
          </cell>
          <cell r="E70" t="str">
            <v>１、２歳児</v>
          </cell>
          <cell r="G70">
            <v>118310</v>
          </cell>
          <cell r="H70">
            <v>206560</v>
          </cell>
          <cell r="I70">
            <v>113790</v>
          </cell>
          <cell r="J70">
            <v>202040</v>
          </cell>
          <cell r="K70" t="str">
            <v>＋</v>
          </cell>
          <cell r="L70">
            <v>1060</v>
          </cell>
          <cell r="M70">
            <v>1940</v>
          </cell>
          <cell r="N70" t="str">
            <v>×</v>
          </cell>
          <cell r="O70" t="str">
            <v>（加算率（a）</v>
          </cell>
          <cell r="P70" t="str">
            <v>＋</v>
          </cell>
          <cell r="Q70" t="str">
            <v>加算率（b）</v>
          </cell>
          <cell r="R70" t="str">
            <v>＋</v>
          </cell>
          <cell r="S70">
            <v>2.8</v>
          </cell>
          <cell r="T70">
            <v>2.8</v>
          </cell>
          <cell r="U70">
            <v>1010</v>
          </cell>
          <cell r="V70">
            <v>1890</v>
          </cell>
          <cell r="W70" t="str">
            <v>×</v>
          </cell>
          <cell r="X70" t="str">
            <v>（加算率（a）</v>
          </cell>
          <cell r="Y70" t="str">
            <v>＋</v>
          </cell>
          <cell r="Z70" t="str">
            <v>加算率（b）</v>
          </cell>
          <cell r="AA70" t="str">
            <v>＋</v>
          </cell>
          <cell r="AB70">
            <v>2.8</v>
          </cell>
          <cell r="AC70">
            <v>2.8</v>
          </cell>
          <cell r="AY70" t="str">
            <v>＋</v>
          </cell>
          <cell r="AZ70">
            <v>17650</v>
          </cell>
          <cell r="BA70" t="str">
            <v>＋</v>
          </cell>
          <cell r="BB70">
            <v>170</v>
          </cell>
          <cell r="BC70" t="str">
            <v>×</v>
          </cell>
          <cell r="BD70" t="str">
            <v>（加算率（a）</v>
          </cell>
          <cell r="BE70" t="str">
            <v>＋</v>
          </cell>
          <cell r="BF70" t="str">
            <v>加算率（b）</v>
          </cell>
          <cell r="BG70" t="str">
            <v>＋</v>
          </cell>
          <cell r="BH70">
            <v>2.6</v>
          </cell>
          <cell r="CI70" t="e">
            <v>#REF!</v>
          </cell>
          <cell r="CJ70" t="e">
            <v>#REF!</v>
          </cell>
          <cell r="CL70" t="str">
            <v>ｃ地域</v>
          </cell>
          <cell r="CM70">
            <v>2400</v>
          </cell>
          <cell r="CN70">
            <v>2700</v>
          </cell>
          <cell r="DO70">
            <v>0.01</v>
          </cell>
          <cell r="DP70">
            <v>0.03</v>
          </cell>
          <cell r="DQ70">
            <v>0.04</v>
          </cell>
          <cell r="DR70">
            <v>0.06</v>
          </cell>
        </row>
        <row r="71">
          <cell r="A71" t="str">
            <v>130乳児</v>
          </cell>
          <cell r="E71" t="str">
            <v>乳児</v>
          </cell>
          <cell r="G71">
            <v>206560</v>
          </cell>
          <cell r="I71">
            <v>202040</v>
          </cell>
          <cell r="K71" t="str">
            <v>＋</v>
          </cell>
          <cell r="L71">
            <v>1940</v>
          </cell>
          <cell r="N71" t="str">
            <v>×</v>
          </cell>
          <cell r="O71" t="str">
            <v>（加算率（a）</v>
          </cell>
          <cell r="P71" t="str">
            <v>＋</v>
          </cell>
          <cell r="Q71" t="str">
            <v>加算率（b）</v>
          </cell>
          <cell r="R71" t="str">
            <v>＋</v>
          </cell>
          <cell r="S71">
            <v>2.8</v>
          </cell>
          <cell r="U71">
            <v>1890</v>
          </cell>
          <cell r="W71" t="str">
            <v>×</v>
          </cell>
          <cell r="X71" t="str">
            <v>（加算率（a）</v>
          </cell>
          <cell r="Y71" t="str">
            <v>＋</v>
          </cell>
          <cell r="Z71" t="str">
            <v>加算率（b）</v>
          </cell>
          <cell r="AA71" t="str">
            <v>＋</v>
          </cell>
          <cell r="AB71">
            <v>2.8</v>
          </cell>
          <cell r="CI71" t="e">
            <v>#REF!</v>
          </cell>
          <cell r="CJ71" t="e">
            <v>#REF!</v>
          </cell>
          <cell r="CL71" t="str">
            <v>ｄ地域</v>
          </cell>
          <cell r="CM71">
            <v>2200</v>
          </cell>
          <cell r="CN71">
            <v>2400</v>
          </cell>
        </row>
        <row r="72">
          <cell r="A72" t="str">
            <v>140４歳以上児</v>
          </cell>
          <cell r="C72" t="str">
            <v>　131人
　　から
　140人
　　まで</v>
          </cell>
          <cell r="D72" t="str">
            <v>2号</v>
          </cell>
          <cell r="E72" t="str">
            <v>４歳以上児</v>
          </cell>
          <cell r="G72">
            <v>37590</v>
          </cell>
          <cell r="H72">
            <v>46410</v>
          </cell>
          <cell r="I72">
            <v>33400</v>
          </cell>
          <cell r="J72">
            <v>42220</v>
          </cell>
          <cell r="K72" t="str">
            <v>＋</v>
          </cell>
          <cell r="L72">
            <v>350</v>
          </cell>
          <cell r="M72">
            <v>430</v>
          </cell>
          <cell r="N72" t="str">
            <v>×</v>
          </cell>
          <cell r="O72" t="str">
            <v>（加算率（a）</v>
          </cell>
          <cell r="P72" t="str">
            <v>＋</v>
          </cell>
          <cell r="Q72" t="str">
            <v>加算率（b）</v>
          </cell>
          <cell r="R72" t="str">
            <v>＋</v>
          </cell>
          <cell r="S72">
            <v>2.9</v>
          </cell>
          <cell r="T72">
            <v>2.9</v>
          </cell>
          <cell r="U72">
            <v>310</v>
          </cell>
          <cell r="V72">
            <v>390</v>
          </cell>
          <cell r="W72" t="str">
            <v>×</v>
          </cell>
          <cell r="X72" t="str">
            <v>（加算率（a）</v>
          </cell>
          <cell r="Y72" t="str">
            <v>＋</v>
          </cell>
          <cell r="Z72" t="str">
            <v>加算率（b）</v>
          </cell>
          <cell r="AA72" t="str">
            <v>＋</v>
          </cell>
          <cell r="AB72">
            <v>2.8</v>
          </cell>
          <cell r="AC72">
            <v>2.8</v>
          </cell>
          <cell r="AD72" t="str">
            <v>＋</v>
          </cell>
          <cell r="AE72">
            <v>8820</v>
          </cell>
          <cell r="AF72" t="str">
            <v>＋</v>
          </cell>
          <cell r="AG72">
            <v>80</v>
          </cell>
          <cell r="AH72" t="str">
            <v>×</v>
          </cell>
          <cell r="AI72" t="str">
            <v>（加算率（a）</v>
          </cell>
          <cell r="AJ72" t="str">
            <v>＋</v>
          </cell>
          <cell r="AK72" t="str">
            <v>加算率（b）</v>
          </cell>
          <cell r="AL72" t="str">
            <v>＋</v>
          </cell>
          <cell r="AM72">
            <v>2.8</v>
          </cell>
          <cell r="AN72" t="str">
            <v>）</v>
          </cell>
          <cell r="AO72" t="str">
            <v>＋</v>
          </cell>
          <cell r="AP72">
            <v>3530</v>
          </cell>
          <cell r="AQ72" t="str">
            <v>＋</v>
          </cell>
          <cell r="AR72">
            <v>30</v>
          </cell>
          <cell r="AS72" t="str">
            <v>×</v>
          </cell>
          <cell r="AT72" t="str">
            <v>（加算率（a）</v>
          </cell>
          <cell r="AU72" t="str">
            <v>＋</v>
          </cell>
          <cell r="AV72" t="str">
            <v>加算率（b）</v>
          </cell>
          <cell r="AW72" t="str">
            <v>＋</v>
          </cell>
          <cell r="AX72">
            <v>3.7</v>
          </cell>
          <cell r="CH72" t="str">
            <v>＋</v>
          </cell>
          <cell r="CI72">
            <v>3200</v>
          </cell>
          <cell r="CJ72">
            <v>3500</v>
          </cell>
          <cell r="CK72" t="str">
            <v>＋</v>
          </cell>
          <cell r="CL72" t="str">
            <v>ａ地域</v>
          </cell>
          <cell r="CM72">
            <v>5500</v>
          </cell>
          <cell r="CN72">
            <v>6200</v>
          </cell>
          <cell r="CO72" t="str">
            <v>＋</v>
          </cell>
          <cell r="CP72">
            <v>3780</v>
          </cell>
          <cell r="CQ72" t="str">
            <v>＋</v>
          </cell>
          <cell r="CR72">
            <v>30</v>
          </cell>
          <cell r="CS72" t="str">
            <v>×</v>
          </cell>
          <cell r="CT72" t="str">
            <v>（加算率（a）</v>
          </cell>
          <cell r="CU72" t="str">
            <v>＋</v>
          </cell>
          <cell r="CV72" t="str">
            <v>加算率（b）</v>
          </cell>
          <cell r="CW72" t="str">
            <v>＋</v>
          </cell>
          <cell r="CX72">
            <v>3.4</v>
          </cell>
          <cell r="CY72" t="str">
            <v>×加配人数</v>
          </cell>
          <cell r="CZ72" t="str">
            <v>＋</v>
          </cell>
          <cell r="DA72">
            <v>4900</v>
          </cell>
          <cell r="DD72" t="str">
            <v>－</v>
          </cell>
          <cell r="DE72">
            <v>4150</v>
          </cell>
          <cell r="DF72" t="str">
            <v>＋</v>
          </cell>
          <cell r="DG72">
            <v>40</v>
          </cell>
          <cell r="DH72" t="str">
            <v>×</v>
          </cell>
          <cell r="DI72" t="str">
            <v>（加算率（a）</v>
          </cell>
          <cell r="DJ72" t="str">
            <v>＋</v>
          </cell>
          <cell r="DK72" t="str">
            <v>加算率（b）</v>
          </cell>
          <cell r="DL72" t="str">
            <v>＋</v>
          </cell>
          <cell r="DM72">
            <v>2</v>
          </cell>
          <cell r="DN72" t="str">
            <v>－</v>
          </cell>
          <cell r="DO72" t="str">
            <v>(⑥＋⑦＋⑧＋⑨＋⑩＋⑫)</v>
          </cell>
          <cell r="DP72" t="str">
            <v>(⑥＋⑦＋⑧＋⑨＋⑩＋⑫)</v>
          </cell>
          <cell r="DQ72" t="str">
            <v>(⑥＋⑦＋⑧＋⑨＋⑩＋⑫)</v>
          </cell>
          <cell r="DR72" t="str">
            <v>(⑥＋⑦＋⑧＋⑨＋⑩＋⑫)</v>
          </cell>
        </row>
        <row r="73">
          <cell r="A73" t="str">
            <v>140３歳児</v>
          </cell>
          <cell r="E73" t="str">
            <v>３歳児</v>
          </cell>
          <cell r="G73">
            <v>46410</v>
          </cell>
          <cell r="H73">
            <v>117010</v>
          </cell>
          <cell r="I73">
            <v>42220</v>
          </cell>
          <cell r="J73">
            <v>112820</v>
          </cell>
          <cell r="K73" t="str">
            <v>＋</v>
          </cell>
          <cell r="L73">
            <v>430</v>
          </cell>
          <cell r="M73">
            <v>1040</v>
          </cell>
          <cell r="N73" t="str">
            <v>×</v>
          </cell>
          <cell r="O73" t="str">
            <v>（加算率（a）</v>
          </cell>
          <cell r="P73" t="str">
            <v>＋</v>
          </cell>
          <cell r="Q73" t="str">
            <v>加算率（b）</v>
          </cell>
          <cell r="R73" t="str">
            <v>＋</v>
          </cell>
          <cell r="S73">
            <v>2.9</v>
          </cell>
          <cell r="T73">
            <v>2.8</v>
          </cell>
          <cell r="U73">
            <v>390</v>
          </cell>
          <cell r="V73">
            <v>1000</v>
          </cell>
          <cell r="W73" t="str">
            <v>×</v>
          </cell>
          <cell r="X73" t="str">
            <v>（加算率（a）</v>
          </cell>
          <cell r="Y73" t="str">
            <v>＋</v>
          </cell>
          <cell r="Z73" t="str">
            <v>加算率（b）</v>
          </cell>
          <cell r="AA73" t="str">
            <v>＋</v>
          </cell>
          <cell r="AB73">
            <v>2.8</v>
          </cell>
          <cell r="AC73">
            <v>2.8</v>
          </cell>
          <cell r="AD73" t="str">
            <v>＋</v>
          </cell>
          <cell r="AE73">
            <v>8820</v>
          </cell>
          <cell r="AF73" t="str">
            <v>＋</v>
          </cell>
          <cell r="AG73">
            <v>80</v>
          </cell>
          <cell r="AH73" t="str">
            <v>×</v>
          </cell>
          <cell r="AI73" t="str">
            <v>（加算率（a）</v>
          </cell>
          <cell r="AJ73" t="str">
            <v>＋</v>
          </cell>
          <cell r="AK73" t="str">
            <v>加算率（b）</v>
          </cell>
          <cell r="AL73" t="str">
            <v>＋</v>
          </cell>
          <cell r="AM73">
            <v>2.8</v>
          </cell>
          <cell r="CI73" t="e">
            <v>#REF!</v>
          </cell>
          <cell r="CJ73" t="e">
            <v>#REF!</v>
          </cell>
          <cell r="CL73" t="str">
            <v>ｂ地域</v>
          </cell>
          <cell r="CM73">
            <v>3000</v>
          </cell>
          <cell r="CN73">
            <v>3400</v>
          </cell>
        </row>
        <row r="74">
          <cell r="A74" t="str">
            <v>140１，２歳児</v>
          </cell>
          <cell r="D74" t="str">
            <v>3号</v>
          </cell>
          <cell r="E74" t="str">
            <v>１、２歳児</v>
          </cell>
          <cell r="G74">
            <v>117010</v>
          </cell>
          <cell r="H74">
            <v>205260</v>
          </cell>
          <cell r="I74">
            <v>112820</v>
          </cell>
          <cell r="J74">
            <v>201070</v>
          </cell>
          <cell r="K74" t="str">
            <v>＋</v>
          </cell>
          <cell r="L74">
            <v>1040</v>
          </cell>
          <cell r="M74">
            <v>1920</v>
          </cell>
          <cell r="N74" t="str">
            <v>×</v>
          </cell>
          <cell r="O74" t="str">
            <v>（加算率（a）</v>
          </cell>
          <cell r="P74" t="str">
            <v>＋</v>
          </cell>
          <cell r="Q74" t="str">
            <v>加算率（b）</v>
          </cell>
          <cell r="R74" t="str">
            <v>＋</v>
          </cell>
          <cell r="S74">
            <v>2.8</v>
          </cell>
          <cell r="T74">
            <v>2.8</v>
          </cell>
          <cell r="U74">
            <v>1000</v>
          </cell>
          <cell r="V74">
            <v>1880</v>
          </cell>
          <cell r="W74" t="str">
            <v>×</v>
          </cell>
          <cell r="X74" t="str">
            <v>（加算率（a）</v>
          </cell>
          <cell r="Y74" t="str">
            <v>＋</v>
          </cell>
          <cell r="Z74" t="str">
            <v>加算率（b）</v>
          </cell>
          <cell r="AA74" t="str">
            <v>＋</v>
          </cell>
          <cell r="AB74">
            <v>2.8</v>
          </cell>
          <cell r="AC74">
            <v>2.8</v>
          </cell>
          <cell r="AY74" t="str">
            <v>＋</v>
          </cell>
          <cell r="AZ74">
            <v>17650</v>
          </cell>
          <cell r="BA74" t="str">
            <v>＋</v>
          </cell>
          <cell r="BB74">
            <v>170</v>
          </cell>
          <cell r="BC74" t="str">
            <v>×</v>
          </cell>
          <cell r="BD74" t="str">
            <v>（加算率（a）</v>
          </cell>
          <cell r="BE74" t="str">
            <v>＋</v>
          </cell>
          <cell r="BF74" t="str">
            <v>加算率（b）</v>
          </cell>
          <cell r="BG74" t="str">
            <v>＋</v>
          </cell>
          <cell r="BH74">
            <v>2.6</v>
          </cell>
          <cell r="CI74" t="e">
            <v>#REF!</v>
          </cell>
          <cell r="CJ74" t="e">
            <v>#REF!</v>
          </cell>
          <cell r="CL74" t="str">
            <v>ｃ地域</v>
          </cell>
          <cell r="CM74">
            <v>2600</v>
          </cell>
          <cell r="CN74">
            <v>2900</v>
          </cell>
          <cell r="DO74">
            <v>0.01</v>
          </cell>
          <cell r="DP74">
            <v>0.03</v>
          </cell>
          <cell r="DQ74">
            <v>0.04</v>
          </cell>
          <cell r="DR74">
            <v>0.06</v>
          </cell>
        </row>
        <row r="75">
          <cell r="A75" t="str">
            <v>140乳児</v>
          </cell>
          <cell r="E75" t="str">
            <v>乳児</v>
          </cell>
          <cell r="G75">
            <v>205260</v>
          </cell>
          <cell r="I75">
            <v>201070</v>
          </cell>
          <cell r="K75" t="str">
            <v>＋</v>
          </cell>
          <cell r="L75">
            <v>1920</v>
          </cell>
          <cell r="N75" t="str">
            <v>×</v>
          </cell>
          <cell r="O75" t="str">
            <v>（加算率（a）</v>
          </cell>
          <cell r="P75" t="str">
            <v>＋</v>
          </cell>
          <cell r="Q75" t="str">
            <v>加算率（b）</v>
          </cell>
          <cell r="R75" t="str">
            <v>＋</v>
          </cell>
          <cell r="S75">
            <v>2.8</v>
          </cell>
          <cell r="U75">
            <v>1880</v>
          </cell>
          <cell r="W75" t="str">
            <v>×</v>
          </cell>
          <cell r="X75" t="str">
            <v>（加算率（a）</v>
          </cell>
          <cell r="Y75" t="str">
            <v>＋</v>
          </cell>
          <cell r="Z75" t="str">
            <v>加算率（b）</v>
          </cell>
          <cell r="AA75" t="str">
            <v>＋</v>
          </cell>
          <cell r="AB75">
            <v>2.8</v>
          </cell>
          <cell r="CI75" t="e">
            <v>#REF!</v>
          </cell>
          <cell r="CJ75" t="e">
            <v>#REF!</v>
          </cell>
          <cell r="CL75" t="str">
            <v>ｄ地域</v>
          </cell>
          <cell r="CM75">
            <v>2400</v>
          </cell>
          <cell r="CN75">
            <v>2600</v>
          </cell>
        </row>
        <row r="76">
          <cell r="A76" t="str">
            <v>150４歳以上児</v>
          </cell>
          <cell r="C76" t="str">
            <v>　141人
　　から
　150人
　　まで</v>
          </cell>
          <cell r="D76" t="str">
            <v>2号</v>
          </cell>
          <cell r="E76" t="str">
            <v>４歳以上児</v>
          </cell>
          <cell r="G76">
            <v>36450</v>
          </cell>
          <cell r="H76">
            <v>45270</v>
          </cell>
          <cell r="I76">
            <v>32540</v>
          </cell>
          <cell r="J76">
            <v>41360</v>
          </cell>
          <cell r="K76" t="str">
            <v>＋</v>
          </cell>
          <cell r="L76">
            <v>340</v>
          </cell>
          <cell r="M76">
            <v>420</v>
          </cell>
          <cell r="N76" t="str">
            <v>×</v>
          </cell>
          <cell r="O76" t="str">
            <v>（加算率（a）</v>
          </cell>
          <cell r="P76" t="str">
            <v>＋</v>
          </cell>
          <cell r="Q76" t="str">
            <v>加算率（b）</v>
          </cell>
          <cell r="R76" t="str">
            <v>＋</v>
          </cell>
          <cell r="S76">
            <v>2.9</v>
          </cell>
          <cell r="T76">
            <v>2.9</v>
          </cell>
          <cell r="U76">
            <v>300</v>
          </cell>
          <cell r="V76">
            <v>380</v>
          </cell>
          <cell r="W76" t="str">
            <v>×</v>
          </cell>
          <cell r="X76" t="str">
            <v>（加算率（a）</v>
          </cell>
          <cell r="Y76" t="str">
            <v>＋</v>
          </cell>
          <cell r="Z76" t="str">
            <v>加算率（b）</v>
          </cell>
          <cell r="AA76" t="str">
            <v>＋</v>
          </cell>
          <cell r="AB76">
            <v>2.8</v>
          </cell>
          <cell r="AC76">
            <v>2.8</v>
          </cell>
          <cell r="AD76" t="str">
            <v>＋</v>
          </cell>
          <cell r="AE76">
            <v>8820</v>
          </cell>
          <cell r="AF76" t="str">
            <v>＋</v>
          </cell>
          <cell r="AG76">
            <v>80</v>
          </cell>
          <cell r="AH76" t="str">
            <v>×</v>
          </cell>
          <cell r="AI76" t="str">
            <v>（加算率（a）</v>
          </cell>
          <cell r="AJ76" t="str">
            <v>＋</v>
          </cell>
          <cell r="AK76" t="str">
            <v>加算率（b）</v>
          </cell>
          <cell r="AL76" t="str">
            <v>＋</v>
          </cell>
          <cell r="AM76">
            <v>2.8</v>
          </cell>
          <cell r="AN76" t="str">
            <v>）</v>
          </cell>
          <cell r="AO76" t="str">
            <v>＋</v>
          </cell>
          <cell r="AP76">
            <v>3530</v>
          </cell>
          <cell r="AQ76" t="str">
            <v>＋</v>
          </cell>
          <cell r="AR76">
            <v>30</v>
          </cell>
          <cell r="AS76" t="str">
            <v>×</v>
          </cell>
          <cell r="AT76" t="str">
            <v>（加算率（a）</v>
          </cell>
          <cell r="AU76" t="str">
            <v>＋</v>
          </cell>
          <cell r="AV76" t="str">
            <v>加算率（b）</v>
          </cell>
          <cell r="AW76" t="str">
            <v>＋</v>
          </cell>
          <cell r="AX76">
            <v>3.7</v>
          </cell>
          <cell r="CH76" t="str">
            <v>＋</v>
          </cell>
          <cell r="CI76">
            <v>3000</v>
          </cell>
          <cell r="CJ76">
            <v>3300</v>
          </cell>
          <cell r="CK76" t="str">
            <v>＋</v>
          </cell>
          <cell r="CL76" t="str">
            <v>ａ地域</v>
          </cell>
          <cell r="CM76">
            <v>5400</v>
          </cell>
          <cell r="CN76">
            <v>6000</v>
          </cell>
          <cell r="CO76" t="str">
            <v>＋</v>
          </cell>
          <cell r="CP76">
            <v>3530</v>
          </cell>
          <cell r="CQ76" t="str">
            <v>＋</v>
          </cell>
          <cell r="CR76">
            <v>30</v>
          </cell>
          <cell r="CS76" t="str">
            <v>×</v>
          </cell>
          <cell r="CT76" t="str">
            <v>（加算率（a）</v>
          </cell>
          <cell r="CU76" t="str">
            <v>＋</v>
          </cell>
          <cell r="CV76" t="str">
            <v>加算率（b）</v>
          </cell>
          <cell r="CW76" t="str">
            <v>＋</v>
          </cell>
          <cell r="CX76">
            <v>3.2</v>
          </cell>
          <cell r="CY76" t="str">
            <v>×加配人数</v>
          </cell>
          <cell r="CZ76" t="str">
            <v>＋</v>
          </cell>
          <cell r="DA76">
            <v>4900</v>
          </cell>
          <cell r="DD76" t="str">
            <v>－</v>
          </cell>
          <cell r="DE76">
            <v>3870</v>
          </cell>
          <cell r="DF76" t="str">
            <v>＋</v>
          </cell>
          <cell r="DG76">
            <v>30</v>
          </cell>
          <cell r="DH76" t="str">
            <v>×</v>
          </cell>
          <cell r="DI76" t="str">
            <v>（加算率（a）</v>
          </cell>
          <cell r="DJ76" t="str">
            <v>＋</v>
          </cell>
          <cell r="DK76" t="str">
            <v>加算率（b）</v>
          </cell>
          <cell r="DL76" t="str">
            <v>＋</v>
          </cell>
          <cell r="DM76">
            <v>2.5</v>
          </cell>
          <cell r="DN76" t="str">
            <v>－</v>
          </cell>
          <cell r="DO76" t="str">
            <v>(⑥＋⑦＋⑧＋⑨＋⑩＋⑫)</v>
          </cell>
          <cell r="DP76" t="str">
            <v>(⑥＋⑦＋⑧＋⑨＋⑩＋⑫)</v>
          </cell>
          <cell r="DQ76" t="str">
            <v>(⑥＋⑦＋⑧＋⑨＋⑩＋⑫)</v>
          </cell>
          <cell r="DR76" t="str">
            <v>(⑥＋⑦＋⑧＋⑨＋⑩＋⑫)</v>
          </cell>
        </row>
        <row r="77">
          <cell r="A77" t="str">
            <v>150３歳児</v>
          </cell>
          <cell r="E77" t="str">
            <v>３歳児</v>
          </cell>
          <cell r="G77">
            <v>45270</v>
          </cell>
          <cell r="H77">
            <v>115870</v>
          </cell>
          <cell r="I77">
            <v>41360</v>
          </cell>
          <cell r="J77">
            <v>111960</v>
          </cell>
          <cell r="K77" t="str">
            <v>＋</v>
          </cell>
          <cell r="L77">
            <v>420</v>
          </cell>
          <cell r="M77">
            <v>1030</v>
          </cell>
          <cell r="N77" t="str">
            <v>×</v>
          </cell>
          <cell r="O77" t="str">
            <v>（加算率（a）</v>
          </cell>
          <cell r="P77" t="str">
            <v>＋</v>
          </cell>
          <cell r="Q77" t="str">
            <v>加算率（b）</v>
          </cell>
          <cell r="R77" t="str">
            <v>＋</v>
          </cell>
          <cell r="S77">
            <v>2.9</v>
          </cell>
          <cell r="T77">
            <v>2.8</v>
          </cell>
          <cell r="U77">
            <v>380</v>
          </cell>
          <cell r="V77">
            <v>990</v>
          </cell>
          <cell r="W77" t="str">
            <v>×</v>
          </cell>
          <cell r="X77" t="str">
            <v>（加算率（a）</v>
          </cell>
          <cell r="Y77" t="str">
            <v>＋</v>
          </cell>
          <cell r="Z77" t="str">
            <v>加算率（b）</v>
          </cell>
          <cell r="AA77" t="str">
            <v>＋</v>
          </cell>
          <cell r="AB77">
            <v>2.8</v>
          </cell>
          <cell r="AC77">
            <v>2.8</v>
          </cell>
          <cell r="AD77" t="str">
            <v>＋</v>
          </cell>
          <cell r="AE77">
            <v>8820</v>
          </cell>
          <cell r="AF77" t="str">
            <v>＋</v>
          </cell>
          <cell r="AG77">
            <v>80</v>
          </cell>
          <cell r="AH77" t="str">
            <v>×</v>
          </cell>
          <cell r="AI77" t="str">
            <v>（加算率（a）</v>
          </cell>
          <cell r="AJ77" t="str">
            <v>＋</v>
          </cell>
          <cell r="AK77" t="str">
            <v>加算率（b）</v>
          </cell>
          <cell r="AL77" t="str">
            <v>＋</v>
          </cell>
          <cell r="AM77">
            <v>2.8</v>
          </cell>
          <cell r="CI77" t="e">
            <v>#REF!</v>
          </cell>
          <cell r="CJ77" t="e">
            <v>#REF!</v>
          </cell>
          <cell r="CL77" t="str">
            <v>ｂ地域</v>
          </cell>
          <cell r="CM77">
            <v>2900</v>
          </cell>
          <cell r="CN77">
            <v>3300</v>
          </cell>
        </row>
        <row r="78">
          <cell r="A78" t="str">
            <v>150１，２歳児</v>
          </cell>
          <cell r="D78" t="str">
            <v>3号</v>
          </cell>
          <cell r="E78" t="str">
            <v>１、２歳児</v>
          </cell>
          <cell r="G78">
            <v>115870</v>
          </cell>
          <cell r="H78">
            <v>204120</v>
          </cell>
          <cell r="I78">
            <v>111960</v>
          </cell>
          <cell r="J78">
            <v>200210</v>
          </cell>
          <cell r="K78" t="str">
            <v>＋</v>
          </cell>
          <cell r="L78">
            <v>1030</v>
          </cell>
          <cell r="M78">
            <v>1910</v>
          </cell>
          <cell r="N78" t="str">
            <v>×</v>
          </cell>
          <cell r="O78" t="str">
            <v>（加算率（a）</v>
          </cell>
          <cell r="P78" t="str">
            <v>＋</v>
          </cell>
          <cell r="Q78" t="str">
            <v>加算率（b）</v>
          </cell>
          <cell r="R78" t="str">
            <v>＋</v>
          </cell>
          <cell r="S78">
            <v>2.8</v>
          </cell>
          <cell r="T78">
            <v>2.8</v>
          </cell>
          <cell r="U78">
            <v>990</v>
          </cell>
          <cell r="V78">
            <v>1870</v>
          </cell>
          <cell r="W78" t="str">
            <v>×</v>
          </cell>
          <cell r="X78" t="str">
            <v>（加算率（a）</v>
          </cell>
          <cell r="Y78" t="str">
            <v>＋</v>
          </cell>
          <cell r="Z78" t="str">
            <v>加算率（b）</v>
          </cell>
          <cell r="AA78" t="str">
            <v>＋</v>
          </cell>
          <cell r="AB78">
            <v>2.8</v>
          </cell>
          <cell r="AC78">
            <v>2.8</v>
          </cell>
          <cell r="AY78" t="str">
            <v>＋</v>
          </cell>
          <cell r="AZ78">
            <v>17650</v>
          </cell>
          <cell r="BA78" t="str">
            <v>＋</v>
          </cell>
          <cell r="BB78">
            <v>170</v>
          </cell>
          <cell r="BC78" t="str">
            <v>×</v>
          </cell>
          <cell r="BD78" t="str">
            <v>（加算率（a）</v>
          </cell>
          <cell r="BE78" t="str">
            <v>＋</v>
          </cell>
          <cell r="BF78" t="str">
            <v>加算率（b）</v>
          </cell>
          <cell r="BG78" t="str">
            <v>＋</v>
          </cell>
          <cell r="BH78">
            <v>2.6</v>
          </cell>
          <cell r="CI78" t="e">
            <v>#REF!</v>
          </cell>
          <cell r="CJ78" t="e">
            <v>#REF!</v>
          </cell>
          <cell r="CL78" t="str">
            <v>ｃ地域</v>
          </cell>
          <cell r="CM78">
            <v>2500</v>
          </cell>
          <cell r="CN78">
            <v>2800</v>
          </cell>
          <cell r="DO78">
            <v>0.01</v>
          </cell>
          <cell r="DP78">
            <v>0.03</v>
          </cell>
          <cell r="DQ78">
            <v>0.04</v>
          </cell>
          <cell r="DR78">
            <v>0.06</v>
          </cell>
        </row>
        <row r="79">
          <cell r="A79" t="str">
            <v>150乳児</v>
          </cell>
          <cell r="E79" t="str">
            <v>乳児</v>
          </cell>
          <cell r="G79">
            <v>204120</v>
          </cell>
          <cell r="I79">
            <v>200210</v>
          </cell>
          <cell r="K79" t="str">
            <v>＋</v>
          </cell>
          <cell r="L79">
            <v>1910</v>
          </cell>
          <cell r="N79" t="str">
            <v>×</v>
          </cell>
          <cell r="O79" t="str">
            <v>（加算率（a）</v>
          </cell>
          <cell r="P79" t="str">
            <v>＋</v>
          </cell>
          <cell r="Q79" t="str">
            <v>加算率（b）</v>
          </cell>
          <cell r="R79" t="str">
            <v>＋</v>
          </cell>
          <cell r="S79">
            <v>2.8</v>
          </cell>
          <cell r="U79">
            <v>1870</v>
          </cell>
          <cell r="W79" t="str">
            <v>×</v>
          </cell>
          <cell r="X79" t="str">
            <v>（加算率（a）</v>
          </cell>
          <cell r="Y79" t="str">
            <v>＋</v>
          </cell>
          <cell r="Z79" t="str">
            <v>加算率（b）</v>
          </cell>
          <cell r="AA79" t="str">
            <v>＋</v>
          </cell>
          <cell r="AB79">
            <v>2.8</v>
          </cell>
          <cell r="CI79" t="e">
            <v>#REF!</v>
          </cell>
          <cell r="CJ79" t="e">
            <v>#REF!</v>
          </cell>
          <cell r="CL79" t="str">
            <v>ｄ地域</v>
          </cell>
          <cell r="CM79">
            <v>2300</v>
          </cell>
          <cell r="CN79">
            <v>2500</v>
          </cell>
        </row>
        <row r="80">
          <cell r="A80" t="str">
            <v>160４歳以上児</v>
          </cell>
          <cell r="C80" t="str">
            <v>　151人
　　から
　160人
　　まで</v>
          </cell>
          <cell r="D80" t="str">
            <v>2号</v>
          </cell>
          <cell r="E80" t="str">
            <v>４歳以上児</v>
          </cell>
          <cell r="G80">
            <v>36350</v>
          </cell>
          <cell r="H80">
            <v>45170</v>
          </cell>
          <cell r="I80">
            <v>32680</v>
          </cell>
          <cell r="J80">
            <v>41500</v>
          </cell>
          <cell r="K80" t="str">
            <v>＋</v>
          </cell>
          <cell r="L80">
            <v>340</v>
          </cell>
          <cell r="M80">
            <v>420</v>
          </cell>
          <cell r="N80" t="str">
            <v>×</v>
          </cell>
          <cell r="O80" t="str">
            <v>（加算率（a）</v>
          </cell>
          <cell r="P80" t="str">
            <v>＋</v>
          </cell>
          <cell r="Q80" t="str">
            <v>加算率（b）</v>
          </cell>
          <cell r="R80" t="str">
            <v>＋</v>
          </cell>
          <cell r="S80">
            <v>3</v>
          </cell>
          <cell r="T80">
            <v>3</v>
          </cell>
          <cell r="U80">
            <v>300</v>
          </cell>
          <cell r="V80">
            <v>380</v>
          </cell>
          <cell r="W80" t="str">
            <v>×</v>
          </cell>
          <cell r="X80" t="str">
            <v>（加算率（a）</v>
          </cell>
          <cell r="Y80" t="str">
            <v>＋</v>
          </cell>
          <cell r="Z80" t="str">
            <v>加算率（b）</v>
          </cell>
          <cell r="AA80" t="str">
            <v>＋</v>
          </cell>
          <cell r="AB80">
            <v>3</v>
          </cell>
          <cell r="AC80">
            <v>3</v>
          </cell>
          <cell r="AD80" t="str">
            <v>＋</v>
          </cell>
          <cell r="AE80">
            <v>8820</v>
          </cell>
          <cell r="AF80" t="str">
            <v>＋</v>
          </cell>
          <cell r="AG80">
            <v>80</v>
          </cell>
          <cell r="AH80" t="str">
            <v>×</v>
          </cell>
          <cell r="AI80" t="str">
            <v>（加算率（a）</v>
          </cell>
          <cell r="AJ80" t="str">
            <v>＋</v>
          </cell>
          <cell r="AK80" t="str">
            <v>加算率（b）</v>
          </cell>
          <cell r="AL80" t="str">
            <v>＋</v>
          </cell>
          <cell r="AM80">
            <v>2.8</v>
          </cell>
          <cell r="AN80" t="str">
            <v>）</v>
          </cell>
          <cell r="AO80" t="str">
            <v>＋</v>
          </cell>
          <cell r="AP80">
            <v>3530</v>
          </cell>
          <cell r="AQ80" t="str">
            <v>＋</v>
          </cell>
          <cell r="AR80">
            <v>30</v>
          </cell>
          <cell r="AS80" t="str">
            <v>×</v>
          </cell>
          <cell r="AT80" t="str">
            <v>（加算率（a）</v>
          </cell>
          <cell r="AU80" t="str">
            <v>＋</v>
          </cell>
          <cell r="AV80" t="str">
            <v>加算率（b）</v>
          </cell>
          <cell r="AW80" t="str">
            <v>＋</v>
          </cell>
          <cell r="AX80">
            <v>3.7</v>
          </cell>
          <cell r="CH80" t="str">
            <v>＋</v>
          </cell>
          <cell r="CI80">
            <v>2800</v>
          </cell>
          <cell r="CJ80">
            <v>3100</v>
          </cell>
          <cell r="CK80" t="str">
            <v>＋</v>
          </cell>
          <cell r="CL80" t="str">
            <v>ａ地域</v>
          </cell>
          <cell r="CM80">
            <v>4800</v>
          </cell>
          <cell r="CN80">
            <v>5400</v>
          </cell>
          <cell r="CO80" t="str">
            <v>＋</v>
          </cell>
          <cell r="CP80">
            <v>3300</v>
          </cell>
          <cell r="CQ80" t="str">
            <v>＋</v>
          </cell>
          <cell r="CR80">
            <v>30</v>
          </cell>
          <cell r="CS80" t="str">
            <v>×</v>
          </cell>
          <cell r="CT80" t="str">
            <v>（加算率（a）</v>
          </cell>
          <cell r="CU80" t="str">
            <v>＋</v>
          </cell>
          <cell r="CV80" t="str">
            <v>加算率（b）</v>
          </cell>
          <cell r="CW80" t="str">
            <v>＋</v>
          </cell>
          <cell r="CX80">
            <v>3</v>
          </cell>
          <cell r="CY80" t="str">
            <v>×加配人数</v>
          </cell>
          <cell r="CZ80" t="str">
            <v>＋</v>
          </cell>
          <cell r="DA80">
            <v>4900</v>
          </cell>
          <cell r="DD80" t="str">
            <v>－</v>
          </cell>
          <cell r="DE80">
            <v>3630</v>
          </cell>
          <cell r="DF80" t="str">
            <v>＋</v>
          </cell>
          <cell r="DG80">
            <v>30</v>
          </cell>
          <cell r="DH80" t="str">
            <v>×</v>
          </cell>
          <cell r="DI80" t="str">
            <v>（加算率（a）</v>
          </cell>
          <cell r="DJ80" t="str">
            <v>＋</v>
          </cell>
          <cell r="DK80" t="str">
            <v>加算率（b）</v>
          </cell>
          <cell r="DL80" t="str">
            <v>＋</v>
          </cell>
          <cell r="DM80">
            <v>2.2999999999999998</v>
          </cell>
          <cell r="DN80" t="str">
            <v>－</v>
          </cell>
          <cell r="DO80" t="str">
            <v>(⑥＋⑦＋⑧＋⑨＋⑩＋⑫)</v>
          </cell>
          <cell r="DP80" t="str">
            <v>(⑥＋⑦＋⑧＋⑨＋⑩＋⑫)</v>
          </cell>
          <cell r="DQ80" t="str">
            <v>(⑥＋⑦＋⑧＋⑨＋⑩＋⑫)</v>
          </cell>
          <cell r="DR80" t="str">
            <v>(⑥＋⑦＋⑧＋⑨＋⑩＋⑫)</v>
          </cell>
        </row>
        <row r="81">
          <cell r="A81" t="str">
            <v>160３歳児</v>
          </cell>
          <cell r="E81" t="str">
            <v>３歳児</v>
          </cell>
          <cell r="G81">
            <v>45170</v>
          </cell>
          <cell r="H81">
            <v>115770</v>
          </cell>
          <cell r="I81">
            <v>41500</v>
          </cell>
          <cell r="J81">
            <v>112100</v>
          </cell>
          <cell r="K81" t="str">
            <v>＋</v>
          </cell>
          <cell r="L81">
            <v>420</v>
          </cell>
          <cell r="M81">
            <v>1030</v>
          </cell>
          <cell r="N81" t="str">
            <v>×</v>
          </cell>
          <cell r="O81" t="str">
            <v>（加算率（a）</v>
          </cell>
          <cell r="P81" t="str">
            <v>＋</v>
          </cell>
          <cell r="Q81" t="str">
            <v>加算率（b）</v>
          </cell>
          <cell r="R81" t="str">
            <v>＋</v>
          </cell>
          <cell r="S81">
            <v>3</v>
          </cell>
          <cell r="T81">
            <v>2.8</v>
          </cell>
          <cell r="U81">
            <v>380</v>
          </cell>
          <cell r="V81">
            <v>1000</v>
          </cell>
          <cell r="W81" t="str">
            <v>×</v>
          </cell>
          <cell r="X81" t="str">
            <v>（加算率（a）</v>
          </cell>
          <cell r="Y81" t="str">
            <v>＋</v>
          </cell>
          <cell r="Z81" t="str">
            <v>加算率（b）</v>
          </cell>
          <cell r="AA81" t="str">
            <v>＋</v>
          </cell>
          <cell r="AB81">
            <v>3</v>
          </cell>
          <cell r="AC81">
            <v>2.8</v>
          </cell>
          <cell r="AD81" t="str">
            <v>＋</v>
          </cell>
          <cell r="AE81">
            <v>8820</v>
          </cell>
          <cell r="AF81" t="str">
            <v>＋</v>
          </cell>
          <cell r="AG81">
            <v>80</v>
          </cell>
          <cell r="AH81" t="str">
            <v>×</v>
          </cell>
          <cell r="AI81" t="str">
            <v>（加算率（a）</v>
          </cell>
          <cell r="AJ81" t="str">
            <v>＋</v>
          </cell>
          <cell r="AK81" t="str">
            <v>加算率（b）</v>
          </cell>
          <cell r="AL81" t="str">
            <v>＋</v>
          </cell>
          <cell r="AM81">
            <v>2.8</v>
          </cell>
          <cell r="CI81" t="e">
            <v>#REF!</v>
          </cell>
          <cell r="CJ81" t="e">
            <v>#REF!</v>
          </cell>
          <cell r="CL81" t="str">
            <v>ｂ地域</v>
          </cell>
          <cell r="CM81">
            <v>2600</v>
          </cell>
          <cell r="CN81">
            <v>2900</v>
          </cell>
        </row>
        <row r="82">
          <cell r="A82" t="str">
            <v>160１，２歳児</v>
          </cell>
          <cell r="D82" t="str">
            <v>3号</v>
          </cell>
          <cell r="E82" t="str">
            <v>１、２歳児</v>
          </cell>
          <cell r="G82">
            <v>115770</v>
          </cell>
          <cell r="H82">
            <v>204020</v>
          </cell>
          <cell r="I82">
            <v>112100</v>
          </cell>
          <cell r="J82">
            <v>200350</v>
          </cell>
          <cell r="K82" t="str">
            <v>＋</v>
          </cell>
          <cell r="L82">
            <v>1030</v>
          </cell>
          <cell r="M82">
            <v>1910</v>
          </cell>
          <cell r="N82" t="str">
            <v>×</v>
          </cell>
          <cell r="O82" t="str">
            <v>（加算率（a）</v>
          </cell>
          <cell r="P82" t="str">
            <v>＋</v>
          </cell>
          <cell r="Q82" t="str">
            <v>加算率（b）</v>
          </cell>
          <cell r="R82" t="str">
            <v>＋</v>
          </cell>
          <cell r="S82">
            <v>2.8</v>
          </cell>
          <cell r="T82">
            <v>2.8</v>
          </cell>
          <cell r="U82">
            <v>1000</v>
          </cell>
          <cell r="V82">
            <v>1880</v>
          </cell>
          <cell r="W82" t="str">
            <v>×</v>
          </cell>
          <cell r="X82" t="str">
            <v>（加算率（a）</v>
          </cell>
          <cell r="Y82" t="str">
            <v>＋</v>
          </cell>
          <cell r="Z82" t="str">
            <v>加算率（b）</v>
          </cell>
          <cell r="AA82" t="str">
            <v>＋</v>
          </cell>
          <cell r="AB82">
            <v>2.8</v>
          </cell>
          <cell r="AC82">
            <v>2.8</v>
          </cell>
          <cell r="AY82" t="str">
            <v>＋</v>
          </cell>
          <cell r="AZ82">
            <v>17650</v>
          </cell>
          <cell r="BA82" t="str">
            <v>＋</v>
          </cell>
          <cell r="BB82">
            <v>170</v>
          </cell>
          <cell r="BC82" t="str">
            <v>×</v>
          </cell>
          <cell r="BD82" t="str">
            <v>（加算率（a）</v>
          </cell>
          <cell r="BE82" t="str">
            <v>＋</v>
          </cell>
          <cell r="BF82" t="str">
            <v>加算率（b）</v>
          </cell>
          <cell r="BG82" t="str">
            <v>＋</v>
          </cell>
          <cell r="BH82">
            <v>2.6</v>
          </cell>
          <cell r="CI82" t="e">
            <v>#REF!</v>
          </cell>
          <cell r="CJ82" t="e">
            <v>#REF!</v>
          </cell>
          <cell r="CL82" t="str">
            <v>ｃ地域</v>
          </cell>
          <cell r="CM82">
            <v>2300</v>
          </cell>
          <cell r="CN82">
            <v>2500</v>
          </cell>
          <cell r="DO82">
            <v>0.01</v>
          </cell>
          <cell r="DP82">
            <v>0.03</v>
          </cell>
          <cell r="DQ82">
            <v>0.04</v>
          </cell>
          <cell r="DR82">
            <v>0.06</v>
          </cell>
        </row>
        <row r="83">
          <cell r="A83" t="str">
            <v>160乳児</v>
          </cell>
          <cell r="E83" t="str">
            <v>乳児</v>
          </cell>
          <cell r="G83">
            <v>204020</v>
          </cell>
          <cell r="I83">
            <v>200350</v>
          </cell>
          <cell r="K83" t="str">
            <v>＋</v>
          </cell>
          <cell r="L83">
            <v>1910</v>
          </cell>
          <cell r="N83" t="str">
            <v>×</v>
          </cell>
          <cell r="O83" t="str">
            <v>（加算率（a）</v>
          </cell>
          <cell r="P83" t="str">
            <v>＋</v>
          </cell>
          <cell r="Q83" t="str">
            <v>加算率（b）</v>
          </cell>
          <cell r="R83" t="str">
            <v>＋</v>
          </cell>
          <cell r="S83">
            <v>2.8</v>
          </cell>
          <cell r="U83">
            <v>1880</v>
          </cell>
          <cell r="W83" t="str">
            <v>×</v>
          </cell>
          <cell r="X83" t="str">
            <v>（加算率（a）</v>
          </cell>
          <cell r="Y83" t="str">
            <v>＋</v>
          </cell>
          <cell r="Z83" t="str">
            <v>加算率（b）</v>
          </cell>
          <cell r="AA83" t="str">
            <v>＋</v>
          </cell>
          <cell r="AB83">
            <v>2.8</v>
          </cell>
          <cell r="CI83" t="e">
            <v>#REF!</v>
          </cell>
          <cell r="CJ83" t="e">
            <v>#REF!</v>
          </cell>
          <cell r="CL83" t="str">
            <v>ｄ地域</v>
          </cell>
          <cell r="CM83">
            <v>2000</v>
          </cell>
          <cell r="CN83">
            <v>2300</v>
          </cell>
        </row>
        <row r="84">
          <cell r="A84" t="str">
            <v>170４歳以上児</v>
          </cell>
          <cell r="C84" t="str">
            <v>　161人
　　から
　170人
　　まで</v>
          </cell>
          <cell r="D84" t="str">
            <v>2号</v>
          </cell>
          <cell r="E84" t="str">
            <v>４歳以上児</v>
          </cell>
          <cell r="G84">
            <v>35440</v>
          </cell>
          <cell r="H84">
            <v>44260</v>
          </cell>
          <cell r="I84">
            <v>31980</v>
          </cell>
          <cell r="J84">
            <v>40800</v>
          </cell>
          <cell r="K84" t="str">
            <v>＋</v>
          </cell>
          <cell r="L84">
            <v>330</v>
          </cell>
          <cell r="M84">
            <v>410</v>
          </cell>
          <cell r="N84" t="str">
            <v>×</v>
          </cell>
          <cell r="O84" t="str">
            <v>（加算率（a）</v>
          </cell>
          <cell r="P84" t="str">
            <v>＋</v>
          </cell>
          <cell r="Q84" t="str">
            <v>加算率（b）</v>
          </cell>
          <cell r="R84" t="str">
            <v>＋</v>
          </cell>
          <cell r="S84">
            <v>3</v>
          </cell>
          <cell r="T84">
            <v>3</v>
          </cell>
          <cell r="U84">
            <v>300</v>
          </cell>
          <cell r="V84">
            <v>380</v>
          </cell>
          <cell r="W84" t="str">
            <v>×</v>
          </cell>
          <cell r="X84" t="str">
            <v>（加算率（a）</v>
          </cell>
          <cell r="Y84" t="str">
            <v>＋</v>
          </cell>
          <cell r="Z84" t="str">
            <v>加算率（b）</v>
          </cell>
          <cell r="AA84" t="str">
            <v>＋</v>
          </cell>
          <cell r="AB84">
            <v>3</v>
          </cell>
          <cell r="AC84">
            <v>2.9</v>
          </cell>
          <cell r="AD84" t="str">
            <v>＋</v>
          </cell>
          <cell r="AE84">
            <v>8820</v>
          </cell>
          <cell r="AF84" t="str">
            <v>＋</v>
          </cell>
          <cell r="AG84">
            <v>80</v>
          </cell>
          <cell r="AH84" t="str">
            <v>×</v>
          </cell>
          <cell r="AI84" t="str">
            <v>（加算率（a）</v>
          </cell>
          <cell r="AJ84" t="str">
            <v>＋</v>
          </cell>
          <cell r="AK84" t="str">
            <v>加算率（b）</v>
          </cell>
          <cell r="AL84" t="str">
            <v>＋</v>
          </cell>
          <cell r="AM84">
            <v>2.8</v>
          </cell>
          <cell r="AN84" t="str">
            <v>）</v>
          </cell>
          <cell r="AO84" t="str">
            <v>＋</v>
          </cell>
          <cell r="AP84">
            <v>3530</v>
          </cell>
          <cell r="AQ84" t="str">
            <v>＋</v>
          </cell>
          <cell r="AR84">
            <v>30</v>
          </cell>
          <cell r="AS84" t="str">
            <v>×</v>
          </cell>
          <cell r="AT84" t="str">
            <v>（加算率（a）</v>
          </cell>
          <cell r="AU84" t="str">
            <v>＋</v>
          </cell>
          <cell r="AV84" t="str">
            <v>加算率（b）</v>
          </cell>
          <cell r="AW84" t="str">
            <v>＋</v>
          </cell>
          <cell r="AX84">
            <v>3.7</v>
          </cell>
          <cell r="CH84" t="str">
            <v>＋</v>
          </cell>
          <cell r="CI84">
            <v>3000</v>
          </cell>
          <cell r="CJ84">
            <v>3300</v>
          </cell>
          <cell r="CK84" t="str">
            <v>＋</v>
          </cell>
          <cell r="CL84" t="str">
            <v>ａ地域</v>
          </cell>
          <cell r="CM84">
            <v>5400</v>
          </cell>
          <cell r="CN84">
            <v>6000</v>
          </cell>
          <cell r="CO84" t="str">
            <v>＋</v>
          </cell>
          <cell r="CP84">
            <v>3110</v>
          </cell>
          <cell r="CQ84" t="str">
            <v>＋</v>
          </cell>
          <cell r="CR84">
            <v>30</v>
          </cell>
          <cell r="CS84" t="str">
            <v>×</v>
          </cell>
          <cell r="CT84" t="str">
            <v>（加算率（a）</v>
          </cell>
          <cell r="CU84" t="str">
            <v>＋</v>
          </cell>
          <cell r="CV84" t="str">
            <v>加算率（b）</v>
          </cell>
          <cell r="CW84" t="str">
            <v>＋</v>
          </cell>
          <cell r="CX84">
            <v>2.8</v>
          </cell>
          <cell r="CY84" t="str">
            <v>×加配人数</v>
          </cell>
          <cell r="CZ84" t="str">
            <v>＋</v>
          </cell>
          <cell r="DA84">
            <v>4900</v>
          </cell>
          <cell r="DD84" t="str">
            <v>－</v>
          </cell>
          <cell r="DE84">
            <v>3420</v>
          </cell>
          <cell r="DF84" t="str">
            <v>＋</v>
          </cell>
          <cell r="DG84">
            <v>30</v>
          </cell>
          <cell r="DH84" t="str">
            <v>×</v>
          </cell>
          <cell r="DI84" t="str">
            <v>（加算率（a）</v>
          </cell>
          <cell r="DJ84" t="str">
            <v>＋</v>
          </cell>
          <cell r="DK84" t="str">
            <v>加算率（b）</v>
          </cell>
          <cell r="DL84" t="str">
            <v>＋</v>
          </cell>
          <cell r="DM84">
            <v>2.2000000000000002</v>
          </cell>
          <cell r="DN84" t="str">
            <v>－</v>
          </cell>
          <cell r="DO84" t="str">
            <v>(⑥＋⑦＋⑧＋⑨＋⑩＋⑫)</v>
          </cell>
          <cell r="DP84" t="str">
            <v>(⑥＋⑦＋⑧＋⑨＋⑩＋⑫)</v>
          </cell>
          <cell r="DQ84" t="str">
            <v>(⑥＋⑦＋⑧＋⑨＋⑩＋⑫)</v>
          </cell>
          <cell r="DR84" t="str">
            <v>(⑥＋⑦＋⑧＋⑨＋⑩＋⑫)</v>
          </cell>
        </row>
        <row r="85">
          <cell r="A85" t="str">
            <v>170３歳児</v>
          </cell>
          <cell r="E85" t="str">
            <v>３歳児</v>
          </cell>
          <cell r="G85">
            <v>44260</v>
          </cell>
          <cell r="H85">
            <v>114860</v>
          </cell>
          <cell r="I85">
            <v>40800</v>
          </cell>
          <cell r="J85">
            <v>111400</v>
          </cell>
          <cell r="K85" t="str">
            <v>＋</v>
          </cell>
          <cell r="L85">
            <v>410</v>
          </cell>
          <cell r="M85">
            <v>1020</v>
          </cell>
          <cell r="N85" t="str">
            <v>×</v>
          </cell>
          <cell r="O85" t="str">
            <v>（加算率（a）</v>
          </cell>
          <cell r="P85" t="str">
            <v>＋</v>
          </cell>
          <cell r="Q85" t="str">
            <v>加算率（b）</v>
          </cell>
          <cell r="R85" t="str">
            <v>＋</v>
          </cell>
          <cell r="S85">
            <v>3</v>
          </cell>
          <cell r="T85">
            <v>2.8</v>
          </cell>
          <cell r="U85">
            <v>380</v>
          </cell>
          <cell r="V85">
            <v>990</v>
          </cell>
          <cell r="W85" t="str">
            <v>×</v>
          </cell>
          <cell r="X85" t="str">
            <v>（加算率（a）</v>
          </cell>
          <cell r="Y85" t="str">
            <v>＋</v>
          </cell>
          <cell r="Z85" t="str">
            <v>加算率（b）</v>
          </cell>
          <cell r="AA85" t="str">
            <v>＋</v>
          </cell>
          <cell r="AB85">
            <v>2.9</v>
          </cell>
          <cell r="AC85">
            <v>2.8</v>
          </cell>
          <cell r="AD85" t="str">
            <v>＋</v>
          </cell>
          <cell r="AE85">
            <v>8820</v>
          </cell>
          <cell r="AF85" t="str">
            <v>＋</v>
          </cell>
          <cell r="AG85">
            <v>80</v>
          </cell>
          <cell r="AH85" t="str">
            <v>×</v>
          </cell>
          <cell r="AI85" t="str">
            <v>（加算率（a）</v>
          </cell>
          <cell r="AJ85" t="str">
            <v>＋</v>
          </cell>
          <cell r="AK85" t="str">
            <v>加算率（b）</v>
          </cell>
          <cell r="AL85" t="str">
            <v>＋</v>
          </cell>
          <cell r="AM85">
            <v>2.8</v>
          </cell>
          <cell r="CI85" t="e">
            <v>#REF!</v>
          </cell>
          <cell r="CJ85" t="e">
            <v>#REF!</v>
          </cell>
          <cell r="CL85" t="str">
            <v>ｂ地域</v>
          </cell>
          <cell r="CM85">
            <v>2900</v>
          </cell>
          <cell r="CN85">
            <v>3300</v>
          </cell>
        </row>
        <row r="86">
          <cell r="A86" t="str">
            <v>170１，２歳児</v>
          </cell>
          <cell r="D86" t="str">
            <v>3号</v>
          </cell>
          <cell r="E86" t="str">
            <v>１、２歳児</v>
          </cell>
          <cell r="G86">
            <v>114860</v>
          </cell>
          <cell r="H86">
            <v>203110</v>
          </cell>
          <cell r="I86">
            <v>111400</v>
          </cell>
          <cell r="J86">
            <v>199650</v>
          </cell>
          <cell r="K86" t="str">
            <v>＋</v>
          </cell>
          <cell r="L86">
            <v>1020</v>
          </cell>
          <cell r="M86">
            <v>1900</v>
          </cell>
          <cell r="N86" t="str">
            <v>×</v>
          </cell>
          <cell r="O86" t="str">
            <v>（加算率（a）</v>
          </cell>
          <cell r="P86" t="str">
            <v>＋</v>
          </cell>
          <cell r="Q86" t="str">
            <v>加算率（b）</v>
          </cell>
          <cell r="R86" t="str">
            <v>＋</v>
          </cell>
          <cell r="S86">
            <v>2.8</v>
          </cell>
          <cell r="T86">
            <v>2.8</v>
          </cell>
          <cell r="U86">
            <v>990</v>
          </cell>
          <cell r="V86">
            <v>1870</v>
          </cell>
          <cell r="W86" t="str">
            <v>×</v>
          </cell>
          <cell r="X86" t="str">
            <v>（加算率（a）</v>
          </cell>
          <cell r="Y86" t="str">
            <v>＋</v>
          </cell>
          <cell r="Z86" t="str">
            <v>加算率（b）</v>
          </cell>
          <cell r="AA86" t="str">
            <v>＋</v>
          </cell>
          <cell r="AB86">
            <v>2.8</v>
          </cell>
          <cell r="AC86">
            <v>2.8</v>
          </cell>
          <cell r="AY86" t="str">
            <v>＋</v>
          </cell>
          <cell r="AZ86">
            <v>17650</v>
          </cell>
          <cell r="BA86" t="str">
            <v>＋</v>
          </cell>
          <cell r="BB86">
            <v>170</v>
          </cell>
          <cell r="BC86" t="str">
            <v>×</v>
          </cell>
          <cell r="BD86" t="str">
            <v>（加算率（a）</v>
          </cell>
          <cell r="BE86" t="str">
            <v>＋</v>
          </cell>
          <cell r="BF86" t="str">
            <v>加算率（b）</v>
          </cell>
          <cell r="BG86" t="str">
            <v>＋</v>
          </cell>
          <cell r="BH86">
            <v>2.6</v>
          </cell>
          <cell r="CI86" t="e">
            <v>#REF!</v>
          </cell>
          <cell r="CJ86" t="e">
            <v>#REF!</v>
          </cell>
          <cell r="CL86" t="str">
            <v>ｃ地域</v>
          </cell>
          <cell r="CM86">
            <v>2500</v>
          </cell>
          <cell r="CN86">
            <v>2800</v>
          </cell>
          <cell r="DO86">
            <v>0.01</v>
          </cell>
          <cell r="DP86">
            <v>0.03</v>
          </cell>
          <cell r="DQ86">
            <v>0.04</v>
          </cell>
          <cell r="DR86">
            <v>0.06</v>
          </cell>
        </row>
        <row r="87">
          <cell r="A87" t="str">
            <v>170乳児</v>
          </cell>
          <cell r="E87" t="str">
            <v>乳児</v>
          </cell>
          <cell r="G87">
            <v>203110</v>
          </cell>
          <cell r="I87">
            <v>199650</v>
          </cell>
          <cell r="K87" t="str">
            <v>＋</v>
          </cell>
          <cell r="L87">
            <v>1900</v>
          </cell>
          <cell r="N87" t="str">
            <v>×</v>
          </cell>
          <cell r="O87" t="str">
            <v>（加算率（a）</v>
          </cell>
          <cell r="P87" t="str">
            <v>＋</v>
          </cell>
          <cell r="Q87" t="str">
            <v>加算率（b）</v>
          </cell>
          <cell r="R87" t="str">
            <v>＋</v>
          </cell>
          <cell r="S87">
            <v>2.8</v>
          </cell>
          <cell r="U87">
            <v>1870</v>
          </cell>
          <cell r="W87" t="str">
            <v>×</v>
          </cell>
          <cell r="X87" t="str">
            <v>（加算率（a）</v>
          </cell>
          <cell r="Y87" t="str">
            <v>＋</v>
          </cell>
          <cell r="Z87" t="str">
            <v>加算率（b）</v>
          </cell>
          <cell r="AA87" t="str">
            <v>＋</v>
          </cell>
          <cell r="AB87">
            <v>2.8</v>
          </cell>
          <cell r="CI87" t="e">
            <v>#REF!</v>
          </cell>
          <cell r="CJ87" t="e">
            <v>#REF!</v>
          </cell>
          <cell r="CL87" t="str">
            <v>ｄ地域</v>
          </cell>
          <cell r="CM87">
            <v>2300</v>
          </cell>
          <cell r="CN87">
            <v>2500</v>
          </cell>
        </row>
        <row r="88">
          <cell r="A88" t="str">
            <v>180４歳以上児</v>
          </cell>
          <cell r="C88" t="str">
            <v>　171人
　　以上</v>
          </cell>
          <cell r="D88" t="str">
            <v>2号</v>
          </cell>
          <cell r="E88" t="str">
            <v>４歳以上児</v>
          </cell>
          <cell r="G88">
            <v>34600</v>
          </cell>
          <cell r="H88">
            <v>43420</v>
          </cell>
          <cell r="I88">
            <v>31340</v>
          </cell>
          <cell r="J88">
            <v>40160</v>
          </cell>
          <cell r="K88" t="str">
            <v>＋</v>
          </cell>
          <cell r="L88">
            <v>320</v>
          </cell>
          <cell r="M88">
            <v>400</v>
          </cell>
          <cell r="N88" t="str">
            <v>×</v>
          </cell>
          <cell r="O88" t="str">
            <v>（加算率（a）</v>
          </cell>
          <cell r="P88" t="str">
            <v>＋</v>
          </cell>
          <cell r="Q88" t="str">
            <v>加算率（b）</v>
          </cell>
          <cell r="R88" t="str">
            <v>＋</v>
          </cell>
          <cell r="S88">
            <v>3</v>
          </cell>
          <cell r="T88">
            <v>3</v>
          </cell>
          <cell r="U88">
            <v>290</v>
          </cell>
          <cell r="V88">
            <v>370</v>
          </cell>
          <cell r="W88" t="str">
            <v>×</v>
          </cell>
          <cell r="X88" t="str">
            <v>（加算率（a）</v>
          </cell>
          <cell r="Y88" t="str">
            <v>＋</v>
          </cell>
          <cell r="Z88" t="str">
            <v>加算率（b）</v>
          </cell>
          <cell r="AA88" t="str">
            <v>＋</v>
          </cell>
          <cell r="AB88">
            <v>3</v>
          </cell>
          <cell r="AC88">
            <v>2.9</v>
          </cell>
          <cell r="AD88" t="str">
            <v>＋</v>
          </cell>
          <cell r="AE88">
            <v>8820</v>
          </cell>
          <cell r="AF88" t="str">
            <v>＋</v>
          </cell>
          <cell r="AG88">
            <v>80</v>
          </cell>
          <cell r="AH88" t="str">
            <v>×</v>
          </cell>
          <cell r="AI88" t="str">
            <v>（加算率（a）</v>
          </cell>
          <cell r="AJ88" t="str">
            <v>＋</v>
          </cell>
          <cell r="AK88" t="str">
            <v>加算率（b）</v>
          </cell>
          <cell r="AL88" t="str">
            <v>＋</v>
          </cell>
          <cell r="AM88">
            <v>2.8</v>
          </cell>
          <cell r="AN88" t="str">
            <v>）</v>
          </cell>
          <cell r="AO88" t="str">
            <v>＋</v>
          </cell>
          <cell r="AP88">
            <v>3530</v>
          </cell>
          <cell r="AQ88" t="str">
            <v>＋</v>
          </cell>
          <cell r="AR88">
            <v>30</v>
          </cell>
          <cell r="AS88" t="str">
            <v>×</v>
          </cell>
          <cell r="AT88" t="str">
            <v>（加算率（a）</v>
          </cell>
          <cell r="AU88" t="str">
            <v>＋</v>
          </cell>
          <cell r="AV88" t="str">
            <v>加算率（b）</v>
          </cell>
          <cell r="AW88" t="str">
            <v>＋</v>
          </cell>
          <cell r="AX88">
            <v>3.7</v>
          </cell>
          <cell r="CH88" t="str">
            <v>＋</v>
          </cell>
          <cell r="CI88">
            <v>2800</v>
          </cell>
          <cell r="CJ88">
            <v>3100</v>
          </cell>
          <cell r="CK88" t="str">
            <v>＋</v>
          </cell>
          <cell r="CL88" t="str">
            <v>ａ地域</v>
          </cell>
          <cell r="CM88">
            <v>4800</v>
          </cell>
          <cell r="CN88">
            <v>5400</v>
          </cell>
          <cell r="CO88" t="str">
            <v>＋</v>
          </cell>
          <cell r="CP88">
            <v>2940</v>
          </cell>
          <cell r="CQ88" t="str">
            <v>＋</v>
          </cell>
          <cell r="CR88">
            <v>20</v>
          </cell>
          <cell r="CS88" t="str">
            <v>×</v>
          </cell>
          <cell r="CT88" t="str">
            <v>（加算率（a）</v>
          </cell>
          <cell r="CU88" t="str">
            <v>＋</v>
          </cell>
          <cell r="CV88" t="str">
            <v>加算率（b）</v>
          </cell>
          <cell r="CW88" t="str">
            <v>＋</v>
          </cell>
          <cell r="CX88">
            <v>4</v>
          </cell>
          <cell r="CY88" t="str">
            <v>×加配人数</v>
          </cell>
          <cell r="CZ88" t="str">
            <v>＋</v>
          </cell>
          <cell r="DA88">
            <v>4900</v>
          </cell>
          <cell r="DD88" t="str">
            <v>－</v>
          </cell>
          <cell r="DE88">
            <v>3230</v>
          </cell>
          <cell r="DF88" t="str">
            <v>＋</v>
          </cell>
          <cell r="DG88">
            <v>30</v>
          </cell>
          <cell r="DH88" t="str">
            <v>×</v>
          </cell>
          <cell r="DI88" t="str">
            <v>（加算率（a）</v>
          </cell>
          <cell r="DJ88" t="str">
            <v>＋</v>
          </cell>
          <cell r="DK88" t="str">
            <v>加算率（b）</v>
          </cell>
          <cell r="DL88" t="str">
            <v>＋</v>
          </cell>
          <cell r="DM88">
            <v>2</v>
          </cell>
          <cell r="DN88" t="str">
            <v>－</v>
          </cell>
          <cell r="DO88" t="str">
            <v>(⑥＋⑦＋⑧＋⑨＋⑩＋⑫)</v>
          </cell>
          <cell r="DP88" t="str">
            <v>(⑥＋⑦＋⑧＋⑨＋⑩＋⑫)</v>
          </cell>
          <cell r="DQ88" t="str">
            <v>(⑥＋⑦＋⑧＋⑨＋⑩＋⑫)</v>
          </cell>
          <cell r="DR88" t="str">
            <v>(⑥＋⑦＋⑧＋⑨＋⑩＋⑫)</v>
          </cell>
        </row>
        <row r="89">
          <cell r="A89" t="str">
            <v>180３歳児</v>
          </cell>
          <cell r="E89" t="str">
            <v>３歳児</v>
          </cell>
          <cell r="G89">
            <v>43420</v>
          </cell>
          <cell r="H89">
            <v>114020</v>
          </cell>
          <cell r="I89">
            <v>40160</v>
          </cell>
          <cell r="J89">
            <v>110760</v>
          </cell>
          <cell r="K89" t="str">
            <v>＋</v>
          </cell>
          <cell r="L89">
            <v>400</v>
          </cell>
          <cell r="M89">
            <v>1010</v>
          </cell>
          <cell r="N89" t="str">
            <v>×</v>
          </cell>
          <cell r="O89" t="str">
            <v>（加算率（a）</v>
          </cell>
          <cell r="P89" t="str">
            <v>＋</v>
          </cell>
          <cell r="Q89" t="str">
            <v>加算率（b）</v>
          </cell>
          <cell r="R89" t="str">
            <v>＋</v>
          </cell>
          <cell r="S89">
            <v>3</v>
          </cell>
          <cell r="T89">
            <v>2.8</v>
          </cell>
          <cell r="U89">
            <v>370</v>
          </cell>
          <cell r="V89">
            <v>980</v>
          </cell>
          <cell r="W89" t="str">
            <v>×</v>
          </cell>
          <cell r="X89" t="str">
            <v>（加算率（a）</v>
          </cell>
          <cell r="Y89" t="str">
            <v>＋</v>
          </cell>
          <cell r="Z89" t="str">
            <v>加算率（b）</v>
          </cell>
          <cell r="AA89" t="str">
            <v>＋</v>
          </cell>
          <cell r="AB89">
            <v>2.9</v>
          </cell>
          <cell r="AC89">
            <v>2.8</v>
          </cell>
          <cell r="AD89" t="str">
            <v>＋</v>
          </cell>
          <cell r="AE89">
            <v>8820</v>
          </cell>
          <cell r="AF89" t="str">
            <v>＋</v>
          </cell>
          <cell r="AG89">
            <v>80</v>
          </cell>
          <cell r="AH89" t="str">
            <v>×</v>
          </cell>
          <cell r="AI89" t="str">
            <v>（加算率（a）</v>
          </cell>
          <cell r="AJ89" t="str">
            <v>＋</v>
          </cell>
          <cell r="AK89" t="str">
            <v>加算率（b）</v>
          </cell>
          <cell r="AL89" t="str">
            <v>＋</v>
          </cell>
          <cell r="AM89">
            <v>2.8</v>
          </cell>
          <cell r="CI89" t="e">
            <v>#REF!</v>
          </cell>
          <cell r="CJ89" t="e">
            <v>#REF!</v>
          </cell>
          <cell r="CL89" t="str">
            <v>ｂ地域</v>
          </cell>
          <cell r="CM89">
            <v>2600</v>
          </cell>
          <cell r="CN89">
            <v>2900</v>
          </cell>
        </row>
        <row r="90">
          <cell r="A90" t="str">
            <v>180１，２歳児</v>
          </cell>
          <cell r="D90" t="str">
            <v>3号</v>
          </cell>
          <cell r="E90" t="str">
            <v>１、２歳児</v>
          </cell>
          <cell r="G90">
            <v>114020</v>
          </cell>
          <cell r="H90">
            <v>202270</v>
          </cell>
          <cell r="I90">
            <v>110760</v>
          </cell>
          <cell r="J90">
            <v>199010</v>
          </cell>
          <cell r="K90" t="str">
            <v>＋</v>
          </cell>
          <cell r="L90">
            <v>1010</v>
          </cell>
          <cell r="M90">
            <v>1890</v>
          </cell>
          <cell r="N90" t="str">
            <v>×</v>
          </cell>
          <cell r="O90" t="str">
            <v>（加算率（a）</v>
          </cell>
          <cell r="P90" t="str">
            <v>＋</v>
          </cell>
          <cell r="Q90" t="str">
            <v>加算率（b）</v>
          </cell>
          <cell r="R90" t="str">
            <v>＋</v>
          </cell>
          <cell r="S90">
            <v>2.8</v>
          </cell>
          <cell r="T90">
            <v>2.8</v>
          </cell>
          <cell r="U90">
            <v>980</v>
          </cell>
          <cell r="V90">
            <v>1860</v>
          </cell>
          <cell r="W90" t="str">
            <v>×</v>
          </cell>
          <cell r="X90" t="str">
            <v>（加算率（a）</v>
          </cell>
          <cell r="Y90" t="str">
            <v>＋</v>
          </cell>
          <cell r="Z90" t="str">
            <v>加算率（b）</v>
          </cell>
          <cell r="AA90" t="str">
            <v>＋</v>
          </cell>
          <cell r="AB90">
            <v>2.8</v>
          </cell>
          <cell r="AC90">
            <v>2.8</v>
          </cell>
          <cell r="AY90" t="str">
            <v>＋</v>
          </cell>
          <cell r="AZ90">
            <v>17650</v>
          </cell>
          <cell r="BA90" t="str">
            <v>＋</v>
          </cell>
          <cell r="BB90">
            <v>170</v>
          </cell>
          <cell r="BC90" t="str">
            <v>×</v>
          </cell>
          <cell r="BD90" t="str">
            <v>（加算率（a）</v>
          </cell>
          <cell r="BE90" t="str">
            <v>＋</v>
          </cell>
          <cell r="BF90" t="str">
            <v>加算率（b）</v>
          </cell>
          <cell r="BG90" t="str">
            <v>＋</v>
          </cell>
          <cell r="BH90">
            <v>2.6</v>
          </cell>
          <cell r="CI90" t="e">
            <v>#REF!</v>
          </cell>
          <cell r="CJ90" t="e">
            <v>#REF!</v>
          </cell>
          <cell r="CL90" t="str">
            <v>ｃ地域</v>
          </cell>
          <cell r="CM90">
            <v>2300</v>
          </cell>
          <cell r="CN90">
            <v>2500</v>
          </cell>
          <cell r="DO90">
            <v>0.01</v>
          </cell>
          <cell r="DP90">
            <v>0.03</v>
          </cell>
          <cell r="DQ90">
            <v>0.04</v>
          </cell>
          <cell r="DR90">
            <v>0.06</v>
          </cell>
        </row>
        <row r="91">
          <cell r="A91" t="str">
            <v>180乳児</v>
          </cell>
          <cell r="E91" t="str">
            <v>乳児</v>
          </cell>
          <cell r="G91">
            <v>202270</v>
          </cell>
          <cell r="I91">
            <v>199010</v>
          </cell>
          <cell r="K91" t="str">
            <v>＋</v>
          </cell>
          <cell r="L91">
            <v>1890</v>
          </cell>
          <cell r="N91" t="str">
            <v>×</v>
          </cell>
          <cell r="O91" t="str">
            <v>（加算率（a）</v>
          </cell>
          <cell r="P91" t="str">
            <v>＋</v>
          </cell>
          <cell r="Q91" t="str">
            <v>加算率（b）</v>
          </cell>
          <cell r="R91" t="str">
            <v>＋</v>
          </cell>
          <cell r="S91">
            <v>2.8</v>
          </cell>
          <cell r="U91">
            <v>1860</v>
          </cell>
          <cell r="W91" t="str">
            <v>×</v>
          </cell>
          <cell r="X91" t="str">
            <v>（加算率（a）</v>
          </cell>
          <cell r="Y91" t="str">
            <v>＋</v>
          </cell>
          <cell r="Z91" t="str">
            <v>加算率（b）</v>
          </cell>
          <cell r="AA91" t="str">
            <v>＋</v>
          </cell>
          <cell r="AB91">
            <v>2.8</v>
          </cell>
          <cell r="CI91" t="e">
            <v>#REF!</v>
          </cell>
          <cell r="CJ91" t="e">
            <v>#REF!</v>
          </cell>
          <cell r="CL91" t="str">
            <v>ｄ地域</v>
          </cell>
          <cell r="CM91">
            <v>2000</v>
          </cell>
          <cell r="CN91">
            <v>2300</v>
          </cell>
        </row>
      </sheetData>
      <sheetData sheetId="5" refreshError="1"/>
      <sheetData sheetId="6" refreshError="1">
        <row r="6">
          <cell r="C6">
            <v>1</v>
          </cell>
          <cell r="D6">
            <v>2</v>
          </cell>
          <cell r="E6">
            <v>3</v>
          </cell>
          <cell r="F6">
            <v>4</v>
          </cell>
          <cell r="G6">
            <v>5</v>
          </cell>
        </row>
        <row r="7">
          <cell r="C7">
            <v>210</v>
          </cell>
          <cell r="D7">
            <v>2960</v>
          </cell>
          <cell r="E7" t="str">
            <v>×加算率</v>
          </cell>
          <cell r="F7">
            <v>950</v>
          </cell>
          <cell r="G7" t="str">
            <v>×加算率</v>
          </cell>
        </row>
        <row r="8">
          <cell r="C8">
            <v>279</v>
          </cell>
          <cell r="D8">
            <v>3170</v>
          </cell>
          <cell r="E8" t="str">
            <v>×加算率</v>
          </cell>
          <cell r="F8">
            <v>1020</v>
          </cell>
          <cell r="G8" t="str">
            <v>×加算率</v>
          </cell>
        </row>
        <row r="9">
          <cell r="C9">
            <v>349</v>
          </cell>
          <cell r="D9">
            <v>3590</v>
          </cell>
          <cell r="E9" t="str">
            <v>×加算率</v>
          </cell>
          <cell r="F9">
            <v>1160</v>
          </cell>
          <cell r="G9" t="str">
            <v>×加算率</v>
          </cell>
        </row>
        <row r="10">
          <cell r="C10">
            <v>419</v>
          </cell>
          <cell r="D10">
            <v>4020</v>
          </cell>
          <cell r="E10" t="str">
            <v>×加算率</v>
          </cell>
          <cell r="F10">
            <v>1300</v>
          </cell>
          <cell r="G10" t="str">
            <v>×加算率</v>
          </cell>
        </row>
        <row r="11">
          <cell r="C11">
            <v>489</v>
          </cell>
          <cell r="D11">
            <v>4450</v>
          </cell>
          <cell r="E11" t="str">
            <v>×加算率</v>
          </cell>
          <cell r="F11">
            <v>1440</v>
          </cell>
          <cell r="G11" t="str">
            <v>×加算率</v>
          </cell>
        </row>
        <row r="12">
          <cell r="C12">
            <v>559</v>
          </cell>
          <cell r="D12">
            <v>4870</v>
          </cell>
          <cell r="E12" t="str">
            <v>×加算率</v>
          </cell>
          <cell r="F12">
            <v>1580</v>
          </cell>
          <cell r="G12" t="str">
            <v>×加算率</v>
          </cell>
        </row>
        <row r="13">
          <cell r="C13">
            <v>629</v>
          </cell>
          <cell r="D13">
            <v>5300</v>
          </cell>
          <cell r="E13" t="str">
            <v>×加算率</v>
          </cell>
          <cell r="F13">
            <v>1710</v>
          </cell>
          <cell r="G13" t="str">
            <v>×加算率</v>
          </cell>
        </row>
        <row r="14">
          <cell r="C14">
            <v>699</v>
          </cell>
          <cell r="D14">
            <v>5720</v>
          </cell>
          <cell r="E14" t="str">
            <v>×加算率</v>
          </cell>
          <cell r="F14">
            <v>1850</v>
          </cell>
          <cell r="G14" t="str">
            <v>×加算率</v>
          </cell>
        </row>
        <row r="15">
          <cell r="C15">
            <v>769</v>
          </cell>
          <cell r="D15">
            <v>6150</v>
          </cell>
          <cell r="E15" t="str">
            <v>×加算率</v>
          </cell>
          <cell r="F15">
            <v>1990</v>
          </cell>
          <cell r="G15" t="str">
            <v>×加算率</v>
          </cell>
        </row>
        <row r="16">
          <cell r="C16">
            <v>839</v>
          </cell>
          <cell r="D16">
            <v>6570</v>
          </cell>
          <cell r="E16" t="str">
            <v>×加算率</v>
          </cell>
          <cell r="F16">
            <v>2130</v>
          </cell>
          <cell r="G16" t="str">
            <v>×加算率</v>
          </cell>
        </row>
        <row r="17">
          <cell r="C17">
            <v>909</v>
          </cell>
          <cell r="D17">
            <v>7000</v>
          </cell>
          <cell r="E17" t="str">
            <v>×加算率</v>
          </cell>
          <cell r="F17">
            <v>2270</v>
          </cell>
          <cell r="G17" t="str">
            <v>×加算率</v>
          </cell>
        </row>
        <row r="18">
          <cell r="C18">
            <v>979</v>
          </cell>
          <cell r="D18">
            <v>7430</v>
          </cell>
          <cell r="E18" t="str">
            <v>×加算率</v>
          </cell>
          <cell r="F18">
            <v>2400</v>
          </cell>
          <cell r="G18" t="str">
            <v>×加算率</v>
          </cell>
        </row>
        <row r="19">
          <cell r="C19">
            <v>1049</v>
          </cell>
          <cell r="D19">
            <v>7850</v>
          </cell>
          <cell r="E19" t="str">
            <v>×加算率</v>
          </cell>
          <cell r="F19">
            <v>2540</v>
          </cell>
          <cell r="G19" t="str">
            <v>×加算率</v>
          </cell>
        </row>
        <row r="20">
          <cell r="C20">
            <v>1050</v>
          </cell>
          <cell r="D20">
            <v>8280</v>
          </cell>
          <cell r="E20" t="str">
            <v>×加算率</v>
          </cell>
          <cell r="F20">
            <v>2680</v>
          </cell>
          <cell r="G20" t="str">
            <v>×加算率</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スタ情報"/>
      <sheetName val="処遇1"/>
      <sheetName val="処遇2"/>
      <sheetName val="処遇3"/>
      <sheetName val="単価表"/>
      <sheetName val="備考"/>
    </sheetNames>
    <sheetDataSet>
      <sheetData sheetId="0" refreshError="1"/>
      <sheetData sheetId="1">
        <row r="1">
          <cell r="A1" t="str">
            <v>施設番号</v>
          </cell>
          <cell r="B1" t="str">
            <v>7/7通知後
再提出</v>
          </cell>
          <cell r="C1" t="str">
            <v>施設・事業区分
（名称）</v>
          </cell>
          <cell r="D1" t="str">
            <v>施設・事業所名</v>
          </cell>
          <cell r="E1" t="str">
            <v>施設住所区コード</v>
          </cell>
          <cell r="F1" t="str">
            <v>施設住所区コード
（名称）</v>
          </cell>
          <cell r="G1" t="str">
            <v>送付先郵便番号</v>
          </cell>
          <cell r="H1" t="str">
            <v>送付先住所</v>
          </cell>
          <cell r="I1" t="str">
            <v>送付先宛名</v>
          </cell>
          <cell r="J1" t="str">
            <v>平均経験年数</v>
          </cell>
          <cell r="K1" t="str">
            <v>〇年以上</v>
          </cell>
          <cell r="L1" t="str">
            <v>基礎分</v>
          </cell>
          <cell r="M1" t="str">
            <v>賃金改善要件分(適否)</v>
          </cell>
          <cell r="N1" t="str">
            <v>賃金改善要件分(％)</v>
          </cell>
          <cell r="O1" t="str">
            <v>キャリアパス要件分</v>
          </cell>
          <cell r="P1" t="str">
            <v>合計</v>
          </cell>
          <cell r="Q1" t="str">
            <v>人数Y</v>
          </cell>
          <cell r="R1" t="str">
            <v>経験年数お知らせ送付日</v>
          </cell>
          <cell r="S1" t="str">
            <v>備考</v>
          </cell>
          <cell r="T1" t="str">
            <v>修正のお知らせ送付日</v>
          </cell>
          <cell r="U1" t="str">
            <v>賃金改善要件を受けた直近年度</v>
          </cell>
          <cell r="V1" t="str">
            <v>Ｒ４
賃金改善要件分</v>
          </cell>
          <cell r="W1" t="str">
            <v>Ｒ４Ｒ５比較</v>
          </cell>
          <cell r="X1" t="str">
            <v>Ｒ４に存在していたら〇</v>
          </cell>
          <cell r="Y1" t="str">
            <v>賃金要件分の加算率が前年度よりも増加する場合又は私学助成を受けていた幼稚園が初めて加算Ⅰの賃金改善要件分の適用を受ける場合</v>
          </cell>
          <cell r="Z1" t="str">
            <v>前年度に賃金改善要件分を受けておらず、それ以前に賃金改善要件分を受けていた場合</v>
          </cell>
          <cell r="AA1" t="str">
            <v>直近年度</v>
          </cell>
          <cell r="AB1" t="str">
            <v>初めて賃金改善要件分を受ける</v>
          </cell>
          <cell r="AC1" t="str">
            <v>新規事由【有無】</v>
          </cell>
          <cell r="AD1" t="str">
            <v>Ｒ４
平均経験年数</v>
          </cell>
          <cell r="AE1" t="str">
            <v>Ｒ４
〇年以上</v>
          </cell>
          <cell r="AF1" t="str">
            <v>Ｒ４
基礎分</v>
          </cell>
          <cell r="AG1" t="str">
            <v>Ｒ４
賃金改善要件分(適否)</v>
          </cell>
          <cell r="AH1" t="str">
            <v>Ｒ４
賃金改善要件分(％)</v>
          </cell>
          <cell r="AI1" t="str">
            <v>Ｒ４
キャリアパス要件分</v>
          </cell>
          <cell r="AJ1" t="str">
            <v>Ｒ４
合計(％)</v>
          </cell>
          <cell r="AK1" t="str">
            <v>基準年度</v>
          </cell>
        </row>
        <row r="2">
          <cell r="A2">
            <v>1</v>
          </cell>
          <cell r="B2">
            <v>2</v>
          </cell>
          <cell r="C2">
            <v>3</v>
          </cell>
          <cell r="D2">
            <v>4</v>
          </cell>
          <cell r="E2">
            <v>5</v>
          </cell>
          <cell r="F2">
            <v>6</v>
          </cell>
          <cell r="G2">
            <v>7</v>
          </cell>
          <cell r="H2">
            <v>8</v>
          </cell>
          <cell r="I2">
            <v>9</v>
          </cell>
          <cell r="J2">
            <v>10</v>
          </cell>
          <cell r="K2">
            <v>11</v>
          </cell>
          <cell r="L2">
            <v>12</v>
          </cell>
          <cell r="M2">
            <v>13</v>
          </cell>
          <cell r="N2">
            <v>14</v>
          </cell>
          <cell r="O2">
            <v>15</v>
          </cell>
          <cell r="P2">
            <v>16</v>
          </cell>
          <cell r="Q2">
            <v>17</v>
          </cell>
          <cell r="R2">
            <v>18</v>
          </cell>
          <cell r="S2">
            <v>19</v>
          </cell>
          <cell r="T2">
            <v>20</v>
          </cell>
          <cell r="U2">
            <v>21</v>
          </cell>
          <cell r="V2">
            <v>22</v>
          </cell>
          <cell r="W2">
            <v>23</v>
          </cell>
          <cell r="X2">
            <v>24</v>
          </cell>
          <cell r="Y2">
            <v>25</v>
          </cell>
          <cell r="Z2">
            <v>26</v>
          </cell>
          <cell r="AA2">
            <v>27</v>
          </cell>
          <cell r="AB2">
            <v>28</v>
          </cell>
          <cell r="AC2">
            <v>29</v>
          </cell>
          <cell r="AD2">
            <v>30</v>
          </cell>
          <cell r="AE2">
            <v>31</v>
          </cell>
          <cell r="AF2">
            <v>32</v>
          </cell>
          <cell r="AG2">
            <v>33</v>
          </cell>
          <cell r="AH2">
            <v>34</v>
          </cell>
          <cell r="AI2">
            <v>35</v>
          </cell>
          <cell r="AJ2">
            <v>36</v>
          </cell>
          <cell r="AK2">
            <v>37</v>
          </cell>
        </row>
        <row r="3">
          <cell r="A3">
            <v>1410051025286</v>
          </cell>
          <cell r="C3" t="str">
            <v>認定こども園（幼保連携型）</v>
          </cell>
          <cell r="D3" t="str">
            <v>あさひだい幼稚園</v>
          </cell>
          <cell r="E3">
            <v>0</v>
          </cell>
          <cell r="F3" t="str">
            <v>鶴見区</v>
          </cell>
          <cell r="G3" t="str">
            <v>2300012</v>
          </cell>
          <cell r="H3" t="str">
            <v>横浜市鶴見区下末吉６－７－２４</v>
          </cell>
          <cell r="I3" t="str">
            <v>あさひ台幼稚園</v>
          </cell>
          <cell r="J3">
            <v>11</v>
          </cell>
          <cell r="K3" t="str">
            <v>11年以上</v>
          </cell>
          <cell r="L3">
            <v>12</v>
          </cell>
          <cell r="M3" t="str">
            <v>適</v>
          </cell>
          <cell r="N3">
            <v>7</v>
          </cell>
          <cell r="O3" t="str">
            <v>適</v>
          </cell>
          <cell r="P3">
            <v>19</v>
          </cell>
          <cell r="Q3">
            <v>12</v>
          </cell>
          <cell r="R3">
            <v>45084</v>
          </cell>
          <cell r="U3" t="str">
            <v>Ｒ４</v>
          </cell>
          <cell r="V3">
            <v>7</v>
          </cell>
          <cell r="W3">
            <v>0</v>
          </cell>
          <cell r="X3" t="str">
            <v>○</v>
          </cell>
          <cell r="Y3" t="str">
            <v/>
          </cell>
          <cell r="Z3" t="str">
            <v/>
          </cell>
          <cell r="AA3" t="str">
            <v/>
          </cell>
          <cell r="AB3" t="str">
            <v/>
          </cell>
          <cell r="AC3" t="str">
            <v>なし</v>
          </cell>
          <cell r="AD3">
            <v>11</v>
          </cell>
          <cell r="AE3" t="str">
            <v>11年以上</v>
          </cell>
          <cell r="AF3">
            <v>12</v>
          </cell>
          <cell r="AG3" t="str">
            <v>適</v>
          </cell>
          <cell r="AH3">
            <v>7</v>
          </cell>
          <cell r="AI3" t="str">
            <v>適</v>
          </cell>
          <cell r="AJ3">
            <v>19</v>
          </cell>
          <cell r="AK3" t="str">
            <v>Ｒ４</v>
          </cell>
        </row>
        <row r="4">
          <cell r="A4">
            <v>1410051025765</v>
          </cell>
          <cell r="C4" t="str">
            <v>認定こども園（幼保連携型）</v>
          </cell>
          <cell r="D4" t="str">
            <v>幼保連携型認定こども園　ＹＭＣＡつるみ保育園</v>
          </cell>
          <cell r="E4">
            <v>0</v>
          </cell>
          <cell r="F4" t="str">
            <v>鶴見区</v>
          </cell>
          <cell r="G4" t="str">
            <v>2300031</v>
          </cell>
          <cell r="H4" t="str">
            <v>横浜市鶴見区平安町２－２８－１　横浜アイランドガーデン</v>
          </cell>
          <cell r="I4" t="str">
            <v>略）認定こども園　ＹＭＣＡつるみ保育園</v>
          </cell>
          <cell r="J4">
            <v>11</v>
          </cell>
          <cell r="K4" t="str">
            <v>11年以上</v>
          </cell>
          <cell r="L4">
            <v>12</v>
          </cell>
          <cell r="M4" t="str">
            <v>適</v>
          </cell>
          <cell r="N4">
            <v>7</v>
          </cell>
          <cell r="O4" t="str">
            <v>適</v>
          </cell>
          <cell r="P4">
            <v>19</v>
          </cell>
          <cell r="Q4">
            <v>10</v>
          </cell>
          <cell r="R4">
            <v>45163</v>
          </cell>
          <cell r="U4" t="str">
            <v>Ｒ４</v>
          </cell>
          <cell r="V4">
            <v>6</v>
          </cell>
          <cell r="W4">
            <v>1</v>
          </cell>
          <cell r="X4" t="str">
            <v>○</v>
          </cell>
          <cell r="Y4" t="str">
            <v>○</v>
          </cell>
          <cell r="Z4" t="str">
            <v/>
          </cell>
          <cell r="AA4" t="str">
            <v/>
          </cell>
          <cell r="AB4" t="str">
            <v/>
          </cell>
          <cell r="AC4" t="str">
            <v>あり</v>
          </cell>
          <cell r="AD4">
            <v>10</v>
          </cell>
          <cell r="AE4" t="str">
            <v>10年以上</v>
          </cell>
          <cell r="AF4">
            <v>12</v>
          </cell>
          <cell r="AG4" t="str">
            <v>適</v>
          </cell>
          <cell r="AH4">
            <v>6</v>
          </cell>
          <cell r="AI4" t="str">
            <v>適</v>
          </cell>
          <cell r="AJ4">
            <v>18</v>
          </cell>
          <cell r="AK4" t="str">
            <v>Ｒ４</v>
          </cell>
        </row>
        <row r="5">
          <cell r="A5">
            <v>1410051023919</v>
          </cell>
          <cell r="C5" t="str">
            <v>認定こども園（幼稚園型）</v>
          </cell>
          <cell r="D5" t="str">
            <v>認定こども園　若葉幼稚園</v>
          </cell>
          <cell r="E5">
            <v>0</v>
          </cell>
          <cell r="F5" t="str">
            <v>鶴見区</v>
          </cell>
          <cell r="G5" t="str">
            <v>2300015</v>
          </cell>
          <cell r="H5" t="str">
            <v>横浜市鶴見区寺谷２－１２－２６</v>
          </cell>
          <cell r="I5" t="str">
            <v>認定こども園　若葉幼稚園</v>
          </cell>
          <cell r="J5">
            <v>17</v>
          </cell>
          <cell r="K5" t="str">
            <v>16年以上</v>
          </cell>
          <cell r="L5">
            <v>12</v>
          </cell>
          <cell r="M5" t="str">
            <v>適</v>
          </cell>
          <cell r="N5">
            <v>7</v>
          </cell>
          <cell r="O5" t="str">
            <v>適</v>
          </cell>
          <cell r="P5">
            <v>19</v>
          </cell>
          <cell r="Q5">
            <v>3</v>
          </cell>
          <cell r="R5">
            <v>45092</v>
          </cell>
          <cell r="U5" t="str">
            <v>Ｒ４</v>
          </cell>
          <cell r="V5">
            <v>7</v>
          </cell>
          <cell r="W5">
            <v>0</v>
          </cell>
          <cell r="X5" t="str">
            <v>○</v>
          </cell>
          <cell r="Y5" t="str">
            <v/>
          </cell>
          <cell r="Z5" t="str">
            <v/>
          </cell>
          <cell r="AA5" t="str">
            <v/>
          </cell>
          <cell r="AB5" t="str">
            <v/>
          </cell>
          <cell r="AC5" t="str">
            <v>なし</v>
          </cell>
          <cell r="AD5">
            <v>16</v>
          </cell>
          <cell r="AE5" t="str">
            <v>16年以上</v>
          </cell>
          <cell r="AF5">
            <v>12</v>
          </cell>
          <cell r="AG5" t="str">
            <v>適</v>
          </cell>
          <cell r="AH5">
            <v>7</v>
          </cell>
          <cell r="AI5" t="str">
            <v>適</v>
          </cell>
          <cell r="AJ5">
            <v>19</v>
          </cell>
          <cell r="AK5" t="str">
            <v>Ｒ４</v>
          </cell>
        </row>
        <row r="6">
          <cell r="A6">
            <v>1410051020626</v>
          </cell>
          <cell r="C6" t="str">
            <v>幼稚園</v>
          </cell>
          <cell r="D6" t="str">
            <v>飯山幼稚園</v>
          </cell>
          <cell r="E6">
            <v>0</v>
          </cell>
          <cell r="F6" t="str">
            <v>鶴見区</v>
          </cell>
          <cell r="G6" t="str">
            <v>2300077</v>
          </cell>
          <cell r="H6" t="str">
            <v>横浜市鶴見区東寺尾五丁目５－１４－３１４</v>
          </cell>
          <cell r="I6" t="str">
            <v>門野　久美子</v>
          </cell>
          <cell r="J6">
            <v>12</v>
          </cell>
          <cell r="K6" t="str">
            <v>12年以上</v>
          </cell>
          <cell r="L6">
            <v>12</v>
          </cell>
          <cell r="M6" t="str">
            <v>適</v>
          </cell>
          <cell r="N6">
            <v>7</v>
          </cell>
          <cell r="O6" t="str">
            <v>適</v>
          </cell>
          <cell r="P6">
            <v>19</v>
          </cell>
          <cell r="Q6">
            <v>8</v>
          </cell>
          <cell r="R6">
            <v>45072</v>
          </cell>
          <cell r="U6" t="str">
            <v>Ｒ４</v>
          </cell>
          <cell r="V6">
            <v>7</v>
          </cell>
          <cell r="W6">
            <v>0</v>
          </cell>
          <cell r="X6" t="str">
            <v>○</v>
          </cell>
          <cell r="Y6" t="str">
            <v/>
          </cell>
          <cell r="Z6" t="str">
            <v/>
          </cell>
          <cell r="AA6" t="str">
            <v/>
          </cell>
          <cell r="AB6" t="str">
            <v/>
          </cell>
          <cell r="AC6" t="str">
            <v>なし</v>
          </cell>
          <cell r="AD6">
            <v>12</v>
          </cell>
          <cell r="AE6" t="str">
            <v>12年以上</v>
          </cell>
          <cell r="AF6">
            <v>12</v>
          </cell>
          <cell r="AG6" t="str">
            <v>適</v>
          </cell>
          <cell r="AH6">
            <v>7</v>
          </cell>
          <cell r="AI6" t="str">
            <v>適</v>
          </cell>
          <cell r="AJ6">
            <v>19</v>
          </cell>
          <cell r="AK6" t="str">
            <v>Ｒ４</v>
          </cell>
        </row>
        <row r="7">
          <cell r="A7">
            <v>1410051026334</v>
          </cell>
          <cell r="C7" t="str">
            <v>幼稚園</v>
          </cell>
          <cell r="D7" t="str">
            <v>桜ケ丘幼稚園</v>
          </cell>
          <cell r="E7">
            <v>0</v>
          </cell>
          <cell r="F7" t="str">
            <v>鶴見区</v>
          </cell>
          <cell r="G7" t="str">
            <v>2300016</v>
          </cell>
          <cell r="H7" t="str">
            <v>横浜市鶴見区東寺尾北台６－２３</v>
          </cell>
          <cell r="I7" t="str">
            <v>桜ヶ丘幼稚園</v>
          </cell>
          <cell r="J7">
            <v>24</v>
          </cell>
          <cell r="K7" t="str">
            <v>16年以上</v>
          </cell>
          <cell r="L7">
            <v>12</v>
          </cell>
          <cell r="M7" t="str">
            <v>適</v>
          </cell>
          <cell r="N7">
            <v>7</v>
          </cell>
          <cell r="O7" t="str">
            <v>適</v>
          </cell>
          <cell r="P7">
            <v>19</v>
          </cell>
          <cell r="Q7">
            <v>4</v>
          </cell>
          <cell r="R7">
            <v>45191</v>
          </cell>
          <cell r="U7" t="str">
            <v>Ｒ４</v>
          </cell>
          <cell r="V7">
            <v>7</v>
          </cell>
          <cell r="W7">
            <v>0</v>
          </cell>
          <cell r="X7" t="str">
            <v>○</v>
          </cell>
          <cell r="Y7" t="str">
            <v/>
          </cell>
          <cell r="Z7" t="str">
            <v/>
          </cell>
          <cell r="AA7" t="str">
            <v/>
          </cell>
          <cell r="AB7" t="str">
            <v/>
          </cell>
          <cell r="AC7" t="str">
            <v>なし</v>
          </cell>
          <cell r="AD7">
            <v>22</v>
          </cell>
          <cell r="AE7" t="str">
            <v>16年以上</v>
          </cell>
          <cell r="AF7">
            <v>12</v>
          </cell>
          <cell r="AG7" t="str">
            <v>適</v>
          </cell>
          <cell r="AH7">
            <v>7</v>
          </cell>
          <cell r="AI7" t="str">
            <v>適</v>
          </cell>
          <cell r="AJ7">
            <v>19</v>
          </cell>
          <cell r="AK7" t="str">
            <v>Ｒ４</v>
          </cell>
        </row>
        <row r="8">
          <cell r="A8">
            <v>1410051020667</v>
          </cell>
          <cell r="C8" t="str">
            <v>幼稚園</v>
          </cell>
          <cell r="D8" t="str">
            <v>すみれが丘幼稚園</v>
          </cell>
          <cell r="E8">
            <v>0</v>
          </cell>
          <cell r="F8" t="str">
            <v>鶴見区</v>
          </cell>
          <cell r="G8" t="str">
            <v>2300076</v>
          </cell>
          <cell r="H8" t="str">
            <v>横浜市鶴見区馬場七丁目２９－３</v>
          </cell>
          <cell r="I8" t="str">
            <v>すみれが丘幼稚園</v>
          </cell>
          <cell r="J8">
            <v>11</v>
          </cell>
          <cell r="K8" t="str">
            <v>11年以上</v>
          </cell>
          <cell r="L8">
            <v>12</v>
          </cell>
          <cell r="M8" t="str">
            <v>適</v>
          </cell>
          <cell r="N8">
            <v>7</v>
          </cell>
          <cell r="O8" t="str">
            <v>適</v>
          </cell>
          <cell r="P8">
            <v>19</v>
          </cell>
          <cell r="Q8">
            <v>7</v>
          </cell>
          <cell r="R8">
            <v>45120</v>
          </cell>
          <cell r="U8" t="str">
            <v>Ｒ４</v>
          </cell>
          <cell r="V8">
            <v>7</v>
          </cell>
          <cell r="W8">
            <v>0</v>
          </cell>
          <cell r="X8" t="str">
            <v>○</v>
          </cell>
          <cell r="Y8" t="str">
            <v/>
          </cell>
          <cell r="Z8" t="str">
            <v/>
          </cell>
          <cell r="AA8" t="str">
            <v/>
          </cell>
          <cell r="AB8" t="str">
            <v/>
          </cell>
          <cell r="AC8" t="str">
            <v>なし</v>
          </cell>
          <cell r="AD8">
            <v>14</v>
          </cell>
          <cell r="AE8" t="str">
            <v>14年以上</v>
          </cell>
          <cell r="AF8">
            <v>12</v>
          </cell>
          <cell r="AG8" t="str">
            <v>適</v>
          </cell>
          <cell r="AH8">
            <v>7</v>
          </cell>
          <cell r="AI8" t="str">
            <v>適</v>
          </cell>
          <cell r="AJ8">
            <v>19</v>
          </cell>
          <cell r="AK8" t="str">
            <v>Ｒ４</v>
          </cell>
        </row>
        <row r="9">
          <cell r="A9">
            <v>1410051020675</v>
          </cell>
          <cell r="C9" t="str">
            <v>幼稚園</v>
          </cell>
          <cell r="D9" t="str">
            <v>橘幼稚園</v>
          </cell>
          <cell r="E9">
            <v>0</v>
          </cell>
          <cell r="F9" t="str">
            <v>鶴見区</v>
          </cell>
          <cell r="G9" t="str">
            <v>2300073</v>
          </cell>
          <cell r="H9" t="str">
            <v>横浜市鶴見区獅子ケ谷１－１０－５</v>
          </cell>
          <cell r="I9" t="str">
            <v>橘幼稚園</v>
          </cell>
          <cell r="J9">
            <v>13</v>
          </cell>
          <cell r="K9" t="str">
            <v>13年以上</v>
          </cell>
          <cell r="L9">
            <v>12</v>
          </cell>
          <cell r="M9" t="str">
            <v>適</v>
          </cell>
          <cell r="N9">
            <v>7</v>
          </cell>
          <cell r="O9" t="str">
            <v>適</v>
          </cell>
          <cell r="P9">
            <v>19</v>
          </cell>
          <cell r="Q9">
            <v>6</v>
          </cell>
          <cell r="R9">
            <v>45084</v>
          </cell>
          <cell r="U9" t="str">
            <v>Ｒ４</v>
          </cell>
          <cell r="V9">
            <v>7</v>
          </cell>
          <cell r="W9">
            <v>0</v>
          </cell>
          <cell r="X9" t="str">
            <v>○</v>
          </cell>
          <cell r="Y9" t="str">
            <v/>
          </cell>
          <cell r="Z9" t="str">
            <v/>
          </cell>
          <cell r="AA9" t="str">
            <v/>
          </cell>
          <cell r="AB9" t="str">
            <v/>
          </cell>
          <cell r="AC9" t="str">
            <v>なし</v>
          </cell>
          <cell r="AD9">
            <v>11</v>
          </cell>
          <cell r="AE9" t="str">
            <v>11年以上</v>
          </cell>
          <cell r="AF9">
            <v>12</v>
          </cell>
          <cell r="AG9" t="str">
            <v>適</v>
          </cell>
          <cell r="AH9">
            <v>7</v>
          </cell>
          <cell r="AI9" t="str">
            <v>適</v>
          </cell>
          <cell r="AJ9">
            <v>19</v>
          </cell>
          <cell r="AK9" t="str">
            <v>Ｒ４</v>
          </cell>
        </row>
        <row r="10">
          <cell r="A10">
            <v>1410051026342</v>
          </cell>
          <cell r="C10" t="str">
            <v>幼稚園</v>
          </cell>
          <cell r="D10" t="str">
            <v>東寺尾幼稚園</v>
          </cell>
          <cell r="E10">
            <v>0</v>
          </cell>
          <cell r="F10" t="str">
            <v>鶴見区</v>
          </cell>
          <cell r="G10" t="str">
            <v>2300017</v>
          </cell>
          <cell r="H10" t="str">
            <v>横浜市鶴見区東寺尾中台２６－２５</v>
          </cell>
          <cell r="I10" t="str">
            <v>東寺尾幼稚園</v>
          </cell>
          <cell r="J10">
            <v>15</v>
          </cell>
          <cell r="K10" t="str">
            <v>15年以上</v>
          </cell>
          <cell r="L10">
            <v>12</v>
          </cell>
          <cell r="M10" t="str">
            <v>適</v>
          </cell>
          <cell r="N10">
            <v>7</v>
          </cell>
          <cell r="O10" t="str">
            <v>適</v>
          </cell>
          <cell r="P10">
            <v>19</v>
          </cell>
          <cell r="Q10">
            <v>6</v>
          </cell>
          <cell r="R10">
            <v>45113</v>
          </cell>
          <cell r="U10" t="str">
            <v>Ｒ４</v>
          </cell>
          <cell r="V10">
            <v>7</v>
          </cell>
          <cell r="W10">
            <v>0</v>
          </cell>
          <cell r="X10" t="str">
            <v>○</v>
          </cell>
          <cell r="Y10" t="str">
            <v/>
          </cell>
          <cell r="Z10" t="str">
            <v/>
          </cell>
          <cell r="AA10" t="str">
            <v/>
          </cell>
          <cell r="AB10" t="str">
            <v/>
          </cell>
          <cell r="AC10" t="str">
            <v>なし</v>
          </cell>
          <cell r="AD10">
            <v>16</v>
          </cell>
          <cell r="AE10" t="str">
            <v>16年以上</v>
          </cell>
          <cell r="AF10">
            <v>12</v>
          </cell>
          <cell r="AG10" t="str">
            <v>適</v>
          </cell>
          <cell r="AH10">
            <v>7</v>
          </cell>
          <cell r="AI10" t="str">
            <v>適</v>
          </cell>
          <cell r="AJ10">
            <v>19</v>
          </cell>
          <cell r="AK10" t="str">
            <v>Ｒ４</v>
          </cell>
        </row>
        <row r="11">
          <cell r="A11">
            <v>1410051026573</v>
          </cell>
          <cell r="C11" t="str">
            <v>幼稚園</v>
          </cell>
          <cell r="D11" t="str">
            <v>双葉幼稚園</v>
          </cell>
          <cell r="E11">
            <v>0</v>
          </cell>
          <cell r="F11" t="str">
            <v>鶴見区</v>
          </cell>
          <cell r="G11" t="str">
            <v>2300011</v>
          </cell>
          <cell r="H11" t="str">
            <v>横浜市鶴見区上末吉一丁目１９－１１</v>
          </cell>
          <cell r="I11" t="str">
            <v>双葉幼稚園</v>
          </cell>
          <cell r="J11">
            <v>10</v>
          </cell>
          <cell r="K11" t="str">
            <v>10年以上</v>
          </cell>
          <cell r="L11">
            <v>12</v>
          </cell>
          <cell r="M11" t="str">
            <v>適</v>
          </cell>
          <cell r="N11">
            <v>6</v>
          </cell>
          <cell r="O11" t="str">
            <v>適</v>
          </cell>
          <cell r="P11">
            <v>18</v>
          </cell>
          <cell r="Q11">
            <v>4</v>
          </cell>
          <cell r="R11">
            <v>45146</v>
          </cell>
          <cell r="U11" t="str">
            <v>Ｒ４</v>
          </cell>
          <cell r="V11">
            <v>6</v>
          </cell>
          <cell r="W11">
            <v>0</v>
          </cell>
          <cell r="X11" t="str">
            <v>○</v>
          </cell>
          <cell r="Y11" t="str">
            <v/>
          </cell>
          <cell r="Z11" t="str">
            <v/>
          </cell>
          <cell r="AA11" t="str">
            <v/>
          </cell>
          <cell r="AB11" t="str">
            <v/>
          </cell>
          <cell r="AC11" t="str">
            <v>なし</v>
          </cell>
          <cell r="AD11">
            <v>9</v>
          </cell>
          <cell r="AE11" t="str">
            <v>9年以上</v>
          </cell>
          <cell r="AF11">
            <v>11</v>
          </cell>
          <cell r="AG11" t="str">
            <v>適</v>
          </cell>
          <cell r="AH11">
            <v>6</v>
          </cell>
          <cell r="AI11" t="str">
            <v>適</v>
          </cell>
          <cell r="AJ11">
            <v>17</v>
          </cell>
          <cell r="AK11" t="str">
            <v>Ｒ４</v>
          </cell>
        </row>
        <row r="12">
          <cell r="A12">
            <v>1410051020758</v>
          </cell>
          <cell r="C12" t="str">
            <v>幼稚園</v>
          </cell>
          <cell r="D12" t="str">
            <v>矢向幼稚園</v>
          </cell>
          <cell r="E12">
            <v>0</v>
          </cell>
          <cell r="F12" t="str">
            <v>鶴見区</v>
          </cell>
          <cell r="G12" t="str">
            <v>2300001</v>
          </cell>
          <cell r="H12" t="str">
            <v>横浜市鶴見区矢向四丁目２２－３８</v>
          </cell>
          <cell r="I12" t="str">
            <v>矢向幼稚園</v>
          </cell>
          <cell r="J12">
            <v>18</v>
          </cell>
          <cell r="K12" t="str">
            <v>16年以上</v>
          </cell>
          <cell r="L12">
            <v>12</v>
          </cell>
          <cell r="M12" t="str">
            <v>適</v>
          </cell>
          <cell r="N12">
            <v>7</v>
          </cell>
          <cell r="O12" t="str">
            <v>適</v>
          </cell>
          <cell r="P12">
            <v>19</v>
          </cell>
          <cell r="Q12">
            <v>7</v>
          </cell>
          <cell r="R12">
            <v>45113</v>
          </cell>
          <cell r="U12" t="str">
            <v>Ｒ４</v>
          </cell>
          <cell r="V12">
            <v>7</v>
          </cell>
          <cell r="W12">
            <v>0</v>
          </cell>
          <cell r="X12" t="str">
            <v>○</v>
          </cell>
          <cell r="Y12" t="str">
            <v/>
          </cell>
          <cell r="Z12" t="str">
            <v/>
          </cell>
          <cell r="AA12" t="str">
            <v/>
          </cell>
          <cell r="AB12" t="str">
            <v/>
          </cell>
          <cell r="AC12" t="str">
            <v>なし</v>
          </cell>
          <cell r="AD12">
            <v>17</v>
          </cell>
          <cell r="AE12" t="str">
            <v>16年以上</v>
          </cell>
          <cell r="AF12">
            <v>12</v>
          </cell>
          <cell r="AG12" t="str">
            <v>適</v>
          </cell>
          <cell r="AH12">
            <v>7</v>
          </cell>
          <cell r="AI12" t="str">
            <v>適</v>
          </cell>
          <cell r="AJ12">
            <v>19</v>
          </cell>
          <cell r="AK12" t="str">
            <v>Ｒ４</v>
          </cell>
        </row>
        <row r="13">
          <cell r="A13">
            <v>1410051026615</v>
          </cell>
          <cell r="C13" t="str">
            <v>保育所</v>
          </cell>
          <cell r="D13" t="str">
            <v>あーす保育園鶴見中央</v>
          </cell>
          <cell r="E13">
            <v>0</v>
          </cell>
          <cell r="F13" t="str">
            <v>鶴見区</v>
          </cell>
          <cell r="G13" t="str">
            <v>2300051</v>
          </cell>
          <cell r="H13" t="str">
            <v>横浜市鶴見区鶴見中央三丁目３－３－１４</v>
          </cell>
          <cell r="I13" t="str">
            <v>あーす保育園鶴見中央</v>
          </cell>
          <cell r="J13">
            <v>11</v>
          </cell>
          <cell r="K13" t="str">
            <v>11年以上</v>
          </cell>
          <cell r="L13">
            <v>12</v>
          </cell>
          <cell r="M13" t="str">
            <v>適</v>
          </cell>
          <cell r="N13">
            <v>7</v>
          </cell>
          <cell r="O13" t="str">
            <v>適</v>
          </cell>
          <cell r="P13">
            <v>19</v>
          </cell>
          <cell r="Q13">
            <v>3</v>
          </cell>
          <cell r="R13">
            <v>45084</v>
          </cell>
          <cell r="U13" t="str">
            <v>Ｒ４</v>
          </cell>
          <cell r="V13">
            <v>6</v>
          </cell>
          <cell r="W13">
            <v>1</v>
          </cell>
          <cell r="X13" t="str">
            <v>○</v>
          </cell>
          <cell r="Y13" t="str">
            <v>○</v>
          </cell>
          <cell r="Z13" t="str">
            <v/>
          </cell>
          <cell r="AA13" t="str">
            <v/>
          </cell>
          <cell r="AB13" t="str">
            <v/>
          </cell>
          <cell r="AC13" t="str">
            <v>あり</v>
          </cell>
          <cell r="AD13">
            <v>7</v>
          </cell>
          <cell r="AE13" t="str">
            <v>7年以上</v>
          </cell>
          <cell r="AF13">
            <v>9</v>
          </cell>
          <cell r="AG13" t="str">
            <v>適</v>
          </cell>
          <cell r="AH13">
            <v>6</v>
          </cell>
          <cell r="AI13" t="str">
            <v>適</v>
          </cell>
          <cell r="AJ13">
            <v>15</v>
          </cell>
          <cell r="AK13" t="str">
            <v>Ｒ４</v>
          </cell>
        </row>
        <row r="14">
          <cell r="A14">
            <v>1410051015337</v>
          </cell>
          <cell r="C14" t="str">
            <v>保育所</v>
          </cell>
          <cell r="D14" t="str">
            <v>アートチャイルドケア鶴見</v>
          </cell>
          <cell r="E14">
            <v>0</v>
          </cell>
          <cell r="F14" t="str">
            <v>鶴見区</v>
          </cell>
          <cell r="G14" t="str">
            <v>1400002</v>
          </cell>
          <cell r="H14" t="str">
            <v>東京都品川区東品川１丁目３－１０　アートコーポレーション東京オフィス３Ｆ</v>
          </cell>
          <cell r="I14" t="str">
            <v>アートチャイルドケア株式会社</v>
          </cell>
          <cell r="J14">
            <v>6</v>
          </cell>
          <cell r="K14" t="str">
            <v>6年以上</v>
          </cell>
          <cell r="L14">
            <v>8</v>
          </cell>
          <cell r="M14" t="str">
            <v>適</v>
          </cell>
          <cell r="N14">
            <v>6</v>
          </cell>
          <cell r="O14" t="str">
            <v>適</v>
          </cell>
          <cell r="P14">
            <v>14</v>
          </cell>
          <cell r="Q14">
            <v>2</v>
          </cell>
          <cell r="R14">
            <v>45072</v>
          </cell>
          <cell r="U14" t="str">
            <v>Ｒ４</v>
          </cell>
          <cell r="V14">
            <v>6</v>
          </cell>
          <cell r="W14">
            <v>0</v>
          </cell>
          <cell r="X14" t="str">
            <v>○</v>
          </cell>
          <cell r="Y14" t="str">
            <v/>
          </cell>
          <cell r="Z14" t="str">
            <v/>
          </cell>
          <cell r="AA14" t="str">
            <v/>
          </cell>
          <cell r="AB14" t="str">
            <v/>
          </cell>
          <cell r="AC14" t="str">
            <v>なし</v>
          </cell>
          <cell r="AD14">
            <v>4</v>
          </cell>
          <cell r="AE14" t="str">
            <v>4年以上</v>
          </cell>
          <cell r="AF14">
            <v>6</v>
          </cell>
          <cell r="AG14" t="str">
            <v>適</v>
          </cell>
          <cell r="AH14">
            <v>6</v>
          </cell>
          <cell r="AI14" t="str">
            <v>適</v>
          </cell>
          <cell r="AJ14">
            <v>12</v>
          </cell>
          <cell r="AK14" t="str">
            <v>Ｒ４</v>
          </cell>
        </row>
        <row r="15">
          <cell r="A15">
            <v>1410051026482</v>
          </cell>
          <cell r="C15" t="str">
            <v>保育所</v>
          </cell>
          <cell r="D15" t="str">
            <v>明日葉保育園駒岡園</v>
          </cell>
          <cell r="E15">
            <v>0</v>
          </cell>
          <cell r="F15" t="str">
            <v>鶴見区</v>
          </cell>
          <cell r="G15" t="str">
            <v>1080014</v>
          </cell>
          <cell r="H15" t="str">
            <v>東京都港区芝４－１３－３　ＰＭＯ田町東１０Ｆ</v>
          </cell>
          <cell r="I15" t="str">
            <v>株式会社あしたばマインド</v>
          </cell>
          <cell r="J15">
            <v>9</v>
          </cell>
          <cell r="K15" t="str">
            <v>9年以上</v>
          </cell>
          <cell r="L15">
            <v>11</v>
          </cell>
          <cell r="M15" t="str">
            <v>適</v>
          </cell>
          <cell r="N15">
            <v>6</v>
          </cell>
          <cell r="O15" t="str">
            <v>適</v>
          </cell>
          <cell r="P15">
            <v>17</v>
          </cell>
          <cell r="Q15">
            <v>9</v>
          </cell>
          <cell r="R15">
            <v>45120</v>
          </cell>
          <cell r="U15" t="str">
            <v>Ｒ４</v>
          </cell>
          <cell r="V15">
            <v>6</v>
          </cell>
          <cell r="W15">
            <v>0</v>
          </cell>
          <cell r="X15" t="str">
            <v>○</v>
          </cell>
          <cell r="Y15" t="str">
            <v/>
          </cell>
          <cell r="Z15" t="str">
            <v/>
          </cell>
          <cell r="AA15" t="str">
            <v/>
          </cell>
          <cell r="AB15" t="str">
            <v/>
          </cell>
          <cell r="AC15" t="str">
            <v>なし</v>
          </cell>
          <cell r="AD15">
            <v>8</v>
          </cell>
          <cell r="AE15" t="str">
            <v>8年以上</v>
          </cell>
          <cell r="AF15">
            <v>10</v>
          </cell>
          <cell r="AG15" t="str">
            <v>適</v>
          </cell>
          <cell r="AH15">
            <v>6</v>
          </cell>
          <cell r="AI15" t="str">
            <v>適</v>
          </cell>
          <cell r="AJ15">
            <v>16</v>
          </cell>
          <cell r="AK15" t="str">
            <v>Ｒ４</v>
          </cell>
        </row>
        <row r="16">
          <cell r="A16">
            <v>1410051026524</v>
          </cell>
          <cell r="C16" t="str">
            <v>保育所</v>
          </cell>
          <cell r="D16" t="str">
            <v>明日葉保育園鶴見園</v>
          </cell>
          <cell r="E16">
            <v>0</v>
          </cell>
          <cell r="F16" t="str">
            <v>鶴見区</v>
          </cell>
          <cell r="G16" t="str">
            <v>1080014</v>
          </cell>
          <cell r="H16" t="str">
            <v>東京都港区芝４－１３－３　ＰＭＯ田町東１０Ｆ</v>
          </cell>
          <cell r="I16" t="str">
            <v>株式会社あしたばマインド</v>
          </cell>
          <cell r="J16">
            <v>7</v>
          </cell>
          <cell r="K16" t="str">
            <v>7年以上</v>
          </cell>
          <cell r="L16">
            <v>9</v>
          </cell>
          <cell r="M16" t="str">
            <v>適</v>
          </cell>
          <cell r="N16">
            <v>6</v>
          </cell>
          <cell r="O16" t="str">
            <v>適</v>
          </cell>
          <cell r="P16">
            <v>15</v>
          </cell>
          <cell r="Q16">
            <v>8</v>
          </cell>
          <cell r="R16">
            <v>45146</v>
          </cell>
          <cell r="U16" t="str">
            <v>Ｒ４</v>
          </cell>
          <cell r="V16">
            <v>6</v>
          </cell>
          <cell r="W16">
            <v>0</v>
          </cell>
          <cell r="X16" t="str">
            <v>○</v>
          </cell>
          <cell r="Y16" t="str">
            <v/>
          </cell>
          <cell r="Z16" t="str">
            <v/>
          </cell>
          <cell r="AA16" t="str">
            <v/>
          </cell>
          <cell r="AB16" t="str">
            <v/>
          </cell>
          <cell r="AC16" t="str">
            <v>なし</v>
          </cell>
          <cell r="AD16">
            <v>8</v>
          </cell>
          <cell r="AE16" t="str">
            <v>8年以上</v>
          </cell>
          <cell r="AF16">
            <v>10</v>
          </cell>
          <cell r="AG16" t="str">
            <v>適</v>
          </cell>
          <cell r="AH16">
            <v>6</v>
          </cell>
          <cell r="AI16" t="str">
            <v>適</v>
          </cell>
          <cell r="AJ16">
            <v>16</v>
          </cell>
          <cell r="AK16" t="str">
            <v>Ｒ４</v>
          </cell>
        </row>
        <row r="17">
          <cell r="A17">
            <v>1410051024719</v>
          </cell>
          <cell r="C17" t="str">
            <v>保育所</v>
          </cell>
          <cell r="D17" t="str">
            <v>あゆみ保育園　鶴見</v>
          </cell>
          <cell r="E17">
            <v>0</v>
          </cell>
          <cell r="F17" t="str">
            <v>鶴見区</v>
          </cell>
          <cell r="G17" t="str">
            <v>2410005</v>
          </cell>
          <cell r="H17" t="str">
            <v>横浜市旭区白根一丁目１４－４　ジュネス鶴ヶ峰１０１</v>
          </cell>
          <cell r="I17" t="str">
            <v>社会福祉法人恵泉会</v>
          </cell>
          <cell r="J17">
            <v>7</v>
          </cell>
          <cell r="K17" t="str">
            <v>7年以上</v>
          </cell>
          <cell r="L17">
            <v>9</v>
          </cell>
          <cell r="M17" t="str">
            <v>適</v>
          </cell>
          <cell r="N17">
            <v>6</v>
          </cell>
          <cell r="O17" t="str">
            <v>適</v>
          </cell>
          <cell r="P17">
            <v>15</v>
          </cell>
          <cell r="Q17">
            <v>10</v>
          </cell>
          <cell r="R17">
            <v>45146</v>
          </cell>
          <cell r="U17" t="str">
            <v>Ｒ４</v>
          </cell>
          <cell r="V17">
            <v>6</v>
          </cell>
          <cell r="W17">
            <v>0</v>
          </cell>
          <cell r="X17" t="str">
            <v>○</v>
          </cell>
          <cell r="Y17" t="str">
            <v/>
          </cell>
          <cell r="Z17" t="str">
            <v/>
          </cell>
          <cell r="AA17" t="str">
            <v/>
          </cell>
          <cell r="AB17" t="str">
            <v/>
          </cell>
          <cell r="AC17" t="str">
            <v>なし</v>
          </cell>
          <cell r="AD17">
            <v>6</v>
          </cell>
          <cell r="AE17" t="str">
            <v>6年以上</v>
          </cell>
          <cell r="AF17">
            <v>8</v>
          </cell>
          <cell r="AG17" t="str">
            <v>適</v>
          </cell>
          <cell r="AH17">
            <v>6</v>
          </cell>
          <cell r="AI17" t="str">
            <v>適</v>
          </cell>
          <cell r="AJ17">
            <v>14</v>
          </cell>
          <cell r="AK17" t="str">
            <v>Ｒ４</v>
          </cell>
        </row>
        <row r="18">
          <cell r="A18">
            <v>1410051013662</v>
          </cell>
          <cell r="C18" t="str">
            <v>保育所</v>
          </cell>
          <cell r="D18" t="str">
            <v>市場保育園</v>
          </cell>
          <cell r="E18">
            <v>0</v>
          </cell>
          <cell r="F18" t="str">
            <v>鶴見区</v>
          </cell>
          <cell r="G18" t="str">
            <v>2300004</v>
          </cell>
          <cell r="H18" t="str">
            <v>横浜市鶴見区元宮一丁目１７－３３　</v>
          </cell>
          <cell r="I18" t="str">
            <v>市場保育園</v>
          </cell>
          <cell r="J18">
            <v>13</v>
          </cell>
          <cell r="K18" t="str">
            <v>13年以上</v>
          </cell>
          <cell r="L18">
            <v>12</v>
          </cell>
          <cell r="M18" t="str">
            <v>適</v>
          </cell>
          <cell r="N18">
            <v>7</v>
          </cell>
          <cell r="O18" t="str">
            <v>適</v>
          </cell>
          <cell r="P18">
            <v>19</v>
          </cell>
          <cell r="Q18">
            <v>15</v>
          </cell>
          <cell r="R18">
            <v>45072</v>
          </cell>
          <cell r="U18" t="str">
            <v>Ｒ４</v>
          </cell>
          <cell r="V18">
            <v>7</v>
          </cell>
          <cell r="W18">
            <v>0</v>
          </cell>
          <cell r="X18" t="str">
            <v>○</v>
          </cell>
          <cell r="Y18" t="str">
            <v/>
          </cell>
          <cell r="Z18" t="str">
            <v/>
          </cell>
          <cell r="AA18" t="str">
            <v/>
          </cell>
          <cell r="AB18" t="str">
            <v/>
          </cell>
          <cell r="AC18" t="str">
            <v>なし</v>
          </cell>
          <cell r="AD18">
            <v>12</v>
          </cell>
          <cell r="AE18" t="str">
            <v>12年以上</v>
          </cell>
          <cell r="AF18">
            <v>12</v>
          </cell>
          <cell r="AG18" t="str">
            <v>適</v>
          </cell>
          <cell r="AH18">
            <v>7</v>
          </cell>
          <cell r="AI18" t="str">
            <v>適</v>
          </cell>
          <cell r="AJ18">
            <v>19</v>
          </cell>
          <cell r="AK18" t="str">
            <v>Ｒ４</v>
          </cell>
        </row>
        <row r="19">
          <cell r="A19">
            <v>1410051023851</v>
          </cell>
          <cell r="C19" t="str">
            <v>保育所</v>
          </cell>
          <cell r="D19" t="str">
            <v>市場ポケット保育園</v>
          </cell>
          <cell r="E19">
            <v>0</v>
          </cell>
          <cell r="F19" t="str">
            <v>鶴見区</v>
          </cell>
          <cell r="G19" t="str">
            <v>2300025</v>
          </cell>
          <cell r="H19" t="str">
            <v>横浜市鶴見区市場大和町３－１８</v>
          </cell>
          <cell r="I19" t="str">
            <v>市場ポケット保育園</v>
          </cell>
          <cell r="J19">
            <v>8</v>
          </cell>
          <cell r="K19" t="str">
            <v>8年以上</v>
          </cell>
          <cell r="L19">
            <v>10</v>
          </cell>
          <cell r="M19" t="str">
            <v>適</v>
          </cell>
          <cell r="N19">
            <v>6</v>
          </cell>
          <cell r="O19" t="str">
            <v>適</v>
          </cell>
          <cell r="P19">
            <v>16</v>
          </cell>
          <cell r="Q19">
            <v>7</v>
          </cell>
          <cell r="R19">
            <v>45113</v>
          </cell>
          <cell r="U19" t="str">
            <v>Ｒ４</v>
          </cell>
          <cell r="V19">
            <v>6</v>
          </cell>
          <cell r="W19">
            <v>0</v>
          </cell>
          <cell r="X19" t="str">
            <v>○</v>
          </cell>
          <cell r="Y19" t="str">
            <v/>
          </cell>
          <cell r="Z19" t="str">
            <v/>
          </cell>
          <cell r="AA19" t="str">
            <v/>
          </cell>
          <cell r="AB19" t="str">
            <v/>
          </cell>
          <cell r="AC19" t="str">
            <v>なし</v>
          </cell>
          <cell r="AD19">
            <v>8</v>
          </cell>
          <cell r="AE19" t="str">
            <v>8年以上</v>
          </cell>
          <cell r="AF19">
            <v>10</v>
          </cell>
          <cell r="AG19" t="str">
            <v>適</v>
          </cell>
          <cell r="AH19">
            <v>6</v>
          </cell>
          <cell r="AI19" t="str">
            <v>適</v>
          </cell>
          <cell r="AJ19">
            <v>16</v>
          </cell>
          <cell r="AK19" t="str">
            <v>Ｒ４</v>
          </cell>
        </row>
        <row r="20">
          <cell r="A20">
            <v>1410051014645</v>
          </cell>
          <cell r="C20" t="str">
            <v>保育所</v>
          </cell>
          <cell r="D20" t="str">
            <v>入船の森保育園</v>
          </cell>
          <cell r="E20">
            <v>0</v>
          </cell>
          <cell r="F20" t="str">
            <v>鶴見区</v>
          </cell>
          <cell r="G20" t="str">
            <v>2300036</v>
          </cell>
          <cell r="H20" t="str">
            <v>横浜市鶴見区浜町１丁目１－１</v>
          </cell>
          <cell r="I20" t="str">
            <v>入船の森保育園</v>
          </cell>
          <cell r="J20">
            <v>12</v>
          </cell>
          <cell r="K20" t="str">
            <v>12年以上</v>
          </cell>
          <cell r="L20">
            <v>12</v>
          </cell>
          <cell r="M20" t="str">
            <v>適</v>
          </cell>
          <cell r="N20">
            <v>7</v>
          </cell>
          <cell r="O20" t="str">
            <v>適</v>
          </cell>
          <cell r="P20">
            <v>19</v>
          </cell>
          <cell r="Q20">
            <v>6</v>
          </cell>
          <cell r="R20">
            <v>45113</v>
          </cell>
          <cell r="U20" t="str">
            <v>Ｒ４</v>
          </cell>
          <cell r="V20">
            <v>7</v>
          </cell>
          <cell r="W20">
            <v>0</v>
          </cell>
          <cell r="X20" t="str">
            <v>○</v>
          </cell>
          <cell r="Y20" t="str">
            <v/>
          </cell>
          <cell r="Z20" t="str">
            <v/>
          </cell>
          <cell r="AA20" t="str">
            <v/>
          </cell>
          <cell r="AB20" t="str">
            <v/>
          </cell>
          <cell r="AC20" t="str">
            <v>なし</v>
          </cell>
          <cell r="AD20">
            <v>12</v>
          </cell>
          <cell r="AE20" t="str">
            <v>12年以上</v>
          </cell>
          <cell r="AF20">
            <v>12</v>
          </cell>
          <cell r="AG20" t="str">
            <v>適</v>
          </cell>
          <cell r="AH20">
            <v>7</v>
          </cell>
          <cell r="AI20" t="str">
            <v>適</v>
          </cell>
          <cell r="AJ20">
            <v>19</v>
          </cell>
          <cell r="AK20" t="str">
            <v>Ｒ４</v>
          </cell>
        </row>
        <row r="21">
          <cell r="A21">
            <v>1410051017861</v>
          </cell>
          <cell r="C21" t="str">
            <v>保育所</v>
          </cell>
          <cell r="D21" t="str">
            <v>えみ保育園</v>
          </cell>
          <cell r="E21">
            <v>0</v>
          </cell>
          <cell r="F21" t="str">
            <v>鶴見区</v>
          </cell>
          <cell r="G21" t="str">
            <v>2300073</v>
          </cell>
          <cell r="H21" t="str">
            <v>横浜市鶴見区獅子ケ谷三丁目４－３２</v>
          </cell>
          <cell r="I21" t="str">
            <v>社会福祉法人　横浜鶴声会　えみ保育園</v>
          </cell>
          <cell r="J21">
            <v>11</v>
          </cell>
          <cell r="K21" t="str">
            <v>11年以上</v>
          </cell>
          <cell r="L21">
            <v>12</v>
          </cell>
          <cell r="M21" t="str">
            <v>適</v>
          </cell>
          <cell r="N21">
            <v>7</v>
          </cell>
          <cell r="O21" t="str">
            <v>適</v>
          </cell>
          <cell r="P21">
            <v>19</v>
          </cell>
          <cell r="Q21">
            <v>16</v>
          </cell>
          <cell r="R21">
            <v>45113</v>
          </cell>
          <cell r="U21" t="str">
            <v>Ｒ４</v>
          </cell>
          <cell r="V21">
            <v>6</v>
          </cell>
          <cell r="W21">
            <v>1</v>
          </cell>
          <cell r="X21" t="str">
            <v>○</v>
          </cell>
          <cell r="Y21" t="str">
            <v>○</v>
          </cell>
          <cell r="Z21" t="str">
            <v/>
          </cell>
          <cell r="AA21" t="str">
            <v/>
          </cell>
          <cell r="AB21" t="str">
            <v/>
          </cell>
          <cell r="AC21" t="str">
            <v>あり</v>
          </cell>
          <cell r="AD21">
            <v>10</v>
          </cell>
          <cell r="AE21" t="str">
            <v>10年以上</v>
          </cell>
          <cell r="AF21">
            <v>12</v>
          </cell>
          <cell r="AG21" t="str">
            <v>適</v>
          </cell>
          <cell r="AH21">
            <v>6</v>
          </cell>
          <cell r="AI21" t="str">
            <v>適</v>
          </cell>
          <cell r="AJ21">
            <v>18</v>
          </cell>
          <cell r="AK21" t="str">
            <v>Ｒ４</v>
          </cell>
        </row>
        <row r="22">
          <cell r="A22">
            <v>1410051024735</v>
          </cell>
          <cell r="C22" t="str">
            <v>保育所</v>
          </cell>
          <cell r="D22" t="str">
            <v>オハナ鶴見保育園</v>
          </cell>
          <cell r="E22">
            <v>0</v>
          </cell>
          <cell r="F22" t="str">
            <v>鶴見区</v>
          </cell>
          <cell r="G22" t="str">
            <v>2300024</v>
          </cell>
          <cell r="H22" t="str">
            <v>横浜市鶴見区市場下町８－３</v>
          </cell>
          <cell r="I22" t="str">
            <v>オハナ鶴見保育園</v>
          </cell>
          <cell r="J22">
            <v>9</v>
          </cell>
          <cell r="K22" t="str">
            <v>9年以上</v>
          </cell>
          <cell r="L22">
            <v>11</v>
          </cell>
          <cell r="M22" t="str">
            <v>適</v>
          </cell>
          <cell r="N22">
            <v>6</v>
          </cell>
          <cell r="O22" t="str">
            <v>適</v>
          </cell>
          <cell r="P22">
            <v>17</v>
          </cell>
          <cell r="Q22">
            <v>10</v>
          </cell>
          <cell r="R22">
            <v>45120</v>
          </cell>
          <cell r="U22" t="str">
            <v>Ｒ４</v>
          </cell>
          <cell r="V22">
            <v>6</v>
          </cell>
          <cell r="W22">
            <v>0</v>
          </cell>
          <cell r="X22" t="str">
            <v>○</v>
          </cell>
          <cell r="Y22" t="str">
            <v/>
          </cell>
          <cell r="Z22" t="str">
            <v/>
          </cell>
          <cell r="AA22" t="str">
            <v/>
          </cell>
          <cell r="AB22" t="str">
            <v/>
          </cell>
          <cell r="AC22" t="str">
            <v>なし</v>
          </cell>
          <cell r="AD22">
            <v>8</v>
          </cell>
          <cell r="AE22" t="str">
            <v>8年以上</v>
          </cell>
          <cell r="AF22">
            <v>10</v>
          </cell>
          <cell r="AG22" t="str">
            <v>適</v>
          </cell>
          <cell r="AH22">
            <v>6</v>
          </cell>
          <cell r="AI22" t="str">
            <v>適</v>
          </cell>
          <cell r="AJ22">
            <v>16</v>
          </cell>
          <cell r="AK22" t="str">
            <v>Ｒ４</v>
          </cell>
        </row>
        <row r="23">
          <cell r="A23">
            <v>1410051024933</v>
          </cell>
          <cell r="C23" t="str">
            <v>保育所</v>
          </cell>
          <cell r="D23" t="str">
            <v>花月園前ここわ保育園</v>
          </cell>
          <cell r="E23">
            <v>0</v>
          </cell>
          <cell r="F23" t="str">
            <v>鶴見区</v>
          </cell>
          <cell r="G23" t="str">
            <v>1500002</v>
          </cell>
          <cell r="H23" t="str">
            <v>東京都渋谷区渋谷３－８－１２渋谷第一生命ビルディング７階</v>
          </cell>
          <cell r="I23" t="str">
            <v>株式会社ディアローグ</v>
          </cell>
          <cell r="J23">
            <v>11</v>
          </cell>
          <cell r="K23" t="str">
            <v>11年以上</v>
          </cell>
          <cell r="L23">
            <v>12</v>
          </cell>
          <cell r="M23" t="str">
            <v>適</v>
          </cell>
          <cell r="N23">
            <v>7</v>
          </cell>
          <cell r="O23" t="str">
            <v>適</v>
          </cell>
          <cell r="P23">
            <v>19</v>
          </cell>
          <cell r="Q23">
            <v>14</v>
          </cell>
          <cell r="R23">
            <v>45128</v>
          </cell>
          <cell r="U23" t="str">
            <v>Ｒ４</v>
          </cell>
          <cell r="V23">
            <v>6</v>
          </cell>
          <cell r="W23">
            <v>1</v>
          </cell>
          <cell r="X23" t="str">
            <v>○</v>
          </cell>
          <cell r="Y23" t="str">
            <v>○</v>
          </cell>
          <cell r="Z23" t="str">
            <v/>
          </cell>
          <cell r="AA23" t="str">
            <v/>
          </cell>
          <cell r="AB23" t="str">
            <v/>
          </cell>
          <cell r="AC23" t="str">
            <v>あり</v>
          </cell>
          <cell r="AD23">
            <v>9</v>
          </cell>
          <cell r="AE23" t="str">
            <v>9年以上</v>
          </cell>
          <cell r="AF23">
            <v>11</v>
          </cell>
          <cell r="AG23" t="str">
            <v>適</v>
          </cell>
          <cell r="AH23">
            <v>6</v>
          </cell>
          <cell r="AI23" t="str">
            <v>適</v>
          </cell>
          <cell r="AJ23">
            <v>17</v>
          </cell>
          <cell r="AK23" t="str">
            <v>Ｒ４</v>
          </cell>
        </row>
        <row r="24">
          <cell r="A24">
            <v>1410051018521</v>
          </cell>
          <cell r="B24" t="str">
            <v>〇</v>
          </cell>
          <cell r="C24" t="str">
            <v>保育所</v>
          </cell>
          <cell r="D24" t="str">
            <v>Gakkenほいくえん矢向</v>
          </cell>
          <cell r="E24">
            <v>0</v>
          </cell>
          <cell r="F24" t="str">
            <v>鶴見区</v>
          </cell>
          <cell r="G24" t="str">
            <v>1418420</v>
          </cell>
          <cell r="H24" t="str">
            <v>東京都品川区西五反田２－１１－８</v>
          </cell>
          <cell r="I24" t="str">
            <v>株式会社　学研ココファン・ナーサリー</v>
          </cell>
          <cell r="J24">
            <v>8</v>
          </cell>
          <cell r="K24" t="str">
            <v>8年以上</v>
          </cell>
          <cell r="L24">
            <v>10</v>
          </cell>
          <cell r="M24" t="str">
            <v>適</v>
          </cell>
          <cell r="N24">
            <v>6</v>
          </cell>
          <cell r="O24" t="str">
            <v>適</v>
          </cell>
          <cell r="P24">
            <v>16</v>
          </cell>
          <cell r="Q24">
            <v>3</v>
          </cell>
          <cell r="R24">
            <v>45120</v>
          </cell>
          <cell r="S24" t="str">
            <v>7/28加算率に変更ない旨連絡済み</v>
          </cell>
          <cell r="T24" t="str">
            <v>-</v>
          </cell>
          <cell r="U24" t="str">
            <v>Ｒ４</v>
          </cell>
          <cell r="V24">
            <v>6</v>
          </cell>
          <cell r="W24">
            <v>0</v>
          </cell>
          <cell r="X24" t="str">
            <v>○</v>
          </cell>
          <cell r="Y24" t="str">
            <v/>
          </cell>
          <cell r="Z24" t="str">
            <v/>
          </cell>
          <cell r="AA24" t="str">
            <v/>
          </cell>
          <cell r="AB24" t="str">
            <v/>
          </cell>
          <cell r="AC24" t="str">
            <v>なし</v>
          </cell>
          <cell r="AD24">
            <v>5</v>
          </cell>
          <cell r="AE24" t="str">
            <v>5年以上</v>
          </cell>
          <cell r="AF24">
            <v>7</v>
          </cell>
          <cell r="AG24" t="str">
            <v>適</v>
          </cell>
          <cell r="AH24">
            <v>6</v>
          </cell>
          <cell r="AI24" t="str">
            <v>適</v>
          </cell>
          <cell r="AJ24">
            <v>13</v>
          </cell>
          <cell r="AK24" t="str">
            <v>Ｒ４</v>
          </cell>
        </row>
        <row r="25">
          <cell r="A25">
            <v>1410051013670</v>
          </cell>
          <cell r="C25" t="str">
            <v>保育所</v>
          </cell>
          <cell r="D25" t="str">
            <v>上末吉白百合保育園</v>
          </cell>
          <cell r="E25">
            <v>0</v>
          </cell>
          <cell r="F25" t="str">
            <v>鶴見区</v>
          </cell>
          <cell r="G25" t="str">
            <v>2300011</v>
          </cell>
          <cell r="H25" t="str">
            <v>横浜市鶴見区上末吉三丁目５－２</v>
          </cell>
          <cell r="I25" t="str">
            <v>社会福祉法人白百合会　上末吉白百合保育園</v>
          </cell>
          <cell r="J25">
            <v>14</v>
          </cell>
          <cell r="K25" t="str">
            <v>14年以上</v>
          </cell>
          <cell r="L25">
            <v>12</v>
          </cell>
          <cell r="M25" t="str">
            <v>適</v>
          </cell>
          <cell r="N25">
            <v>7</v>
          </cell>
          <cell r="O25" t="str">
            <v>適</v>
          </cell>
          <cell r="P25">
            <v>19</v>
          </cell>
          <cell r="Q25">
            <v>16</v>
          </cell>
          <cell r="R25">
            <v>45072</v>
          </cell>
          <cell r="U25" t="str">
            <v>Ｒ４</v>
          </cell>
          <cell r="V25">
            <v>7</v>
          </cell>
          <cell r="W25">
            <v>0</v>
          </cell>
          <cell r="X25" t="str">
            <v>○</v>
          </cell>
          <cell r="Y25" t="str">
            <v/>
          </cell>
          <cell r="Z25" t="str">
            <v/>
          </cell>
          <cell r="AA25" t="str">
            <v/>
          </cell>
          <cell r="AB25" t="str">
            <v/>
          </cell>
          <cell r="AC25" t="str">
            <v>なし</v>
          </cell>
          <cell r="AD25">
            <v>14</v>
          </cell>
          <cell r="AE25" t="str">
            <v>14年以上</v>
          </cell>
          <cell r="AF25">
            <v>12</v>
          </cell>
          <cell r="AG25" t="str">
            <v>適</v>
          </cell>
          <cell r="AH25">
            <v>7</v>
          </cell>
          <cell r="AI25" t="str">
            <v>適</v>
          </cell>
          <cell r="AJ25">
            <v>19</v>
          </cell>
          <cell r="AK25" t="str">
            <v>Ｒ４</v>
          </cell>
        </row>
        <row r="26">
          <cell r="A26">
            <v>1410051017945</v>
          </cell>
          <cell r="C26" t="str">
            <v>保育所</v>
          </cell>
          <cell r="D26" t="str">
            <v>かもめ保育園</v>
          </cell>
          <cell r="E26">
            <v>0</v>
          </cell>
          <cell r="F26" t="str">
            <v>鶴見区</v>
          </cell>
          <cell r="G26" t="str">
            <v>2300051</v>
          </cell>
          <cell r="H26" t="str">
            <v>神奈川県横浜市鶴見区鶴見中央５－２－７</v>
          </cell>
          <cell r="I26" t="str">
            <v>かもめ保育園</v>
          </cell>
          <cell r="J26">
            <v>13</v>
          </cell>
          <cell r="K26" t="str">
            <v>13年以上</v>
          </cell>
          <cell r="L26">
            <v>12</v>
          </cell>
          <cell r="M26" t="str">
            <v>適</v>
          </cell>
          <cell r="N26">
            <v>7</v>
          </cell>
          <cell r="O26" t="str">
            <v>適</v>
          </cell>
          <cell r="P26">
            <v>19</v>
          </cell>
          <cell r="Q26">
            <v>13</v>
          </cell>
          <cell r="R26">
            <v>45113</v>
          </cell>
          <cell r="U26" t="str">
            <v>Ｒ４</v>
          </cell>
          <cell r="V26">
            <v>7</v>
          </cell>
          <cell r="W26">
            <v>0</v>
          </cell>
          <cell r="X26" t="str">
            <v>○</v>
          </cell>
          <cell r="Y26" t="str">
            <v/>
          </cell>
          <cell r="Z26" t="str">
            <v/>
          </cell>
          <cell r="AA26" t="str">
            <v/>
          </cell>
          <cell r="AB26" t="str">
            <v/>
          </cell>
          <cell r="AC26" t="str">
            <v>なし</v>
          </cell>
          <cell r="AD26">
            <v>13</v>
          </cell>
          <cell r="AE26" t="str">
            <v>13年以上</v>
          </cell>
          <cell r="AF26">
            <v>12</v>
          </cell>
          <cell r="AG26" t="str">
            <v>適</v>
          </cell>
          <cell r="AH26">
            <v>7</v>
          </cell>
          <cell r="AI26" t="str">
            <v>適</v>
          </cell>
          <cell r="AJ26">
            <v>19</v>
          </cell>
          <cell r="AK26" t="str">
            <v>Ｒ４</v>
          </cell>
        </row>
        <row r="27">
          <cell r="A27">
            <v>1410051025872</v>
          </cell>
          <cell r="C27" t="str">
            <v>保育所</v>
          </cell>
          <cell r="D27" t="str">
            <v>きくなハート保育園</v>
          </cell>
          <cell r="E27">
            <v>0</v>
          </cell>
          <cell r="F27" t="str">
            <v>鶴見区</v>
          </cell>
          <cell r="G27" t="str">
            <v>2300075</v>
          </cell>
          <cell r="H27" t="str">
            <v>横浜市鶴見区上の宮二丁目１５－１５</v>
          </cell>
          <cell r="I27" t="str">
            <v>きくなハート保育園</v>
          </cell>
          <cell r="J27">
            <v>7</v>
          </cell>
          <cell r="K27" t="str">
            <v>7年以上</v>
          </cell>
          <cell r="L27">
            <v>9</v>
          </cell>
          <cell r="M27" t="str">
            <v>適</v>
          </cell>
          <cell r="N27">
            <v>6</v>
          </cell>
          <cell r="O27" t="str">
            <v>適</v>
          </cell>
          <cell r="P27">
            <v>15</v>
          </cell>
          <cell r="Q27">
            <v>6</v>
          </cell>
          <cell r="R27">
            <v>45113</v>
          </cell>
          <cell r="U27" t="str">
            <v>Ｒ４</v>
          </cell>
          <cell r="V27">
            <v>6</v>
          </cell>
          <cell r="W27">
            <v>0</v>
          </cell>
          <cell r="X27" t="str">
            <v>○</v>
          </cell>
          <cell r="Y27" t="str">
            <v/>
          </cell>
          <cell r="Z27" t="str">
            <v/>
          </cell>
          <cell r="AA27" t="str">
            <v/>
          </cell>
          <cell r="AB27" t="str">
            <v/>
          </cell>
          <cell r="AC27" t="str">
            <v>なし</v>
          </cell>
          <cell r="AD27">
            <v>7</v>
          </cell>
          <cell r="AE27" t="str">
            <v>7年以上</v>
          </cell>
          <cell r="AF27">
            <v>9</v>
          </cell>
          <cell r="AG27" t="str">
            <v>適</v>
          </cell>
          <cell r="AH27">
            <v>6</v>
          </cell>
          <cell r="AI27" t="str">
            <v>適</v>
          </cell>
          <cell r="AJ27">
            <v>15</v>
          </cell>
          <cell r="AK27" t="str">
            <v>Ｒ４</v>
          </cell>
        </row>
        <row r="28">
          <cell r="A28">
            <v>1410051019461</v>
          </cell>
          <cell r="C28" t="str">
            <v>保育所</v>
          </cell>
          <cell r="D28" t="str">
            <v>北寺尾第二むつみ保育園</v>
          </cell>
          <cell r="E28">
            <v>0</v>
          </cell>
          <cell r="F28" t="str">
            <v>鶴見区</v>
          </cell>
          <cell r="G28" t="str">
            <v>2300074</v>
          </cell>
          <cell r="H28" t="str">
            <v>横浜市鶴見区北寺尾四丁目１４－４７－１</v>
          </cell>
          <cell r="I28" t="str">
            <v>北寺尾第二むつみ保育園</v>
          </cell>
          <cell r="J28">
            <v>8</v>
          </cell>
          <cell r="K28" t="str">
            <v>8年以上</v>
          </cell>
          <cell r="L28">
            <v>10</v>
          </cell>
          <cell r="M28" t="str">
            <v>適</v>
          </cell>
          <cell r="N28">
            <v>6</v>
          </cell>
          <cell r="O28" t="str">
            <v>適</v>
          </cell>
          <cell r="P28">
            <v>16</v>
          </cell>
          <cell r="Q28">
            <v>7</v>
          </cell>
          <cell r="R28">
            <v>45113</v>
          </cell>
          <cell r="U28" t="str">
            <v>Ｒ４</v>
          </cell>
          <cell r="V28">
            <v>6</v>
          </cell>
          <cell r="W28">
            <v>0</v>
          </cell>
          <cell r="X28" t="str">
            <v>○</v>
          </cell>
          <cell r="Y28" t="str">
            <v/>
          </cell>
          <cell r="Z28" t="str">
            <v/>
          </cell>
          <cell r="AA28" t="str">
            <v/>
          </cell>
          <cell r="AB28" t="str">
            <v/>
          </cell>
          <cell r="AC28" t="str">
            <v>なし</v>
          </cell>
          <cell r="AD28">
            <v>9</v>
          </cell>
          <cell r="AE28" t="str">
            <v>9年以上</v>
          </cell>
          <cell r="AF28">
            <v>11</v>
          </cell>
          <cell r="AG28" t="str">
            <v>適</v>
          </cell>
          <cell r="AH28">
            <v>6</v>
          </cell>
          <cell r="AI28" t="str">
            <v>適</v>
          </cell>
          <cell r="AJ28">
            <v>17</v>
          </cell>
          <cell r="AK28" t="str">
            <v>Ｒ４</v>
          </cell>
        </row>
        <row r="29">
          <cell r="A29">
            <v>1410051017879</v>
          </cell>
          <cell r="C29" t="str">
            <v>保育所</v>
          </cell>
          <cell r="D29" t="str">
            <v>北寺尾むつみ保育園</v>
          </cell>
          <cell r="E29">
            <v>0</v>
          </cell>
          <cell r="F29" t="str">
            <v>鶴見区</v>
          </cell>
          <cell r="G29" t="str">
            <v>2300074</v>
          </cell>
          <cell r="H29" t="str">
            <v>神奈川県横浜市鶴見区北寺尾５－７－２０</v>
          </cell>
          <cell r="I29" t="str">
            <v>北寺尾むつみ保育園</v>
          </cell>
          <cell r="J29">
            <v>6</v>
          </cell>
          <cell r="K29" t="str">
            <v>6年以上</v>
          </cell>
          <cell r="L29">
            <v>8</v>
          </cell>
          <cell r="M29" t="str">
            <v>適</v>
          </cell>
          <cell r="N29">
            <v>6</v>
          </cell>
          <cell r="O29" t="str">
            <v>適</v>
          </cell>
          <cell r="P29">
            <v>14</v>
          </cell>
          <cell r="Q29">
            <v>2</v>
          </cell>
          <cell r="R29">
            <v>45120</v>
          </cell>
          <cell r="U29" t="str">
            <v>Ｒ４</v>
          </cell>
          <cell r="V29">
            <v>6</v>
          </cell>
          <cell r="W29">
            <v>0</v>
          </cell>
          <cell r="X29" t="str">
            <v>○</v>
          </cell>
          <cell r="Y29" t="str">
            <v/>
          </cell>
          <cell r="Z29" t="str">
            <v/>
          </cell>
          <cell r="AA29" t="str">
            <v/>
          </cell>
          <cell r="AB29" t="str">
            <v/>
          </cell>
          <cell r="AC29" t="str">
            <v>なし</v>
          </cell>
          <cell r="AD29">
            <v>8</v>
          </cell>
          <cell r="AE29" t="str">
            <v>8年以上</v>
          </cell>
          <cell r="AF29">
            <v>10</v>
          </cell>
          <cell r="AG29" t="str">
            <v>適</v>
          </cell>
          <cell r="AH29">
            <v>6</v>
          </cell>
          <cell r="AI29" t="str">
            <v>適</v>
          </cell>
          <cell r="AJ29">
            <v>16</v>
          </cell>
          <cell r="AK29" t="str">
            <v>Ｒ４</v>
          </cell>
        </row>
        <row r="30">
          <cell r="A30">
            <v>1410051024537</v>
          </cell>
          <cell r="C30" t="str">
            <v>保育所</v>
          </cell>
          <cell r="D30" t="str">
            <v>木下の保育園　江ヶ崎</v>
          </cell>
          <cell r="E30">
            <v>0</v>
          </cell>
          <cell r="F30" t="str">
            <v>鶴見区</v>
          </cell>
          <cell r="G30" t="str">
            <v>1631309</v>
          </cell>
          <cell r="H30" t="str">
            <v>東京都新宿区西新宿６丁目５番１号　新宿アイランドタワー８階</v>
          </cell>
          <cell r="I30" t="str">
            <v>株式会社　木下の保育</v>
          </cell>
          <cell r="J30">
            <v>6</v>
          </cell>
          <cell r="K30" t="str">
            <v>6年以上</v>
          </cell>
          <cell r="L30">
            <v>8</v>
          </cell>
          <cell r="M30" t="str">
            <v>適</v>
          </cell>
          <cell r="N30">
            <v>6</v>
          </cell>
          <cell r="O30" t="str">
            <v>適</v>
          </cell>
          <cell r="P30">
            <v>14</v>
          </cell>
          <cell r="Q30">
            <v>4</v>
          </cell>
          <cell r="R30">
            <v>45084</v>
          </cell>
          <cell r="U30" t="str">
            <v>Ｒ４</v>
          </cell>
          <cell r="V30">
            <v>6</v>
          </cell>
          <cell r="W30">
            <v>0</v>
          </cell>
          <cell r="X30" t="str">
            <v>○</v>
          </cell>
          <cell r="Y30" t="str">
            <v/>
          </cell>
          <cell r="Z30" t="str">
            <v/>
          </cell>
          <cell r="AA30" t="str">
            <v/>
          </cell>
          <cell r="AB30" t="str">
            <v/>
          </cell>
          <cell r="AC30" t="str">
            <v>なし</v>
          </cell>
          <cell r="AD30">
            <v>5</v>
          </cell>
          <cell r="AE30" t="str">
            <v>5年以上</v>
          </cell>
          <cell r="AF30">
            <v>7</v>
          </cell>
          <cell r="AG30" t="str">
            <v>適</v>
          </cell>
          <cell r="AH30">
            <v>6</v>
          </cell>
          <cell r="AI30" t="str">
            <v>適</v>
          </cell>
          <cell r="AJ30">
            <v>13</v>
          </cell>
          <cell r="AK30" t="str">
            <v>Ｒ４</v>
          </cell>
        </row>
        <row r="31">
          <cell r="A31">
            <v>1410051016160</v>
          </cell>
          <cell r="C31" t="str">
            <v>保育所</v>
          </cell>
          <cell r="D31" t="str">
            <v>桑の実鶴見保育園</v>
          </cell>
          <cell r="E31">
            <v>0</v>
          </cell>
          <cell r="F31" t="str">
            <v>鶴見区</v>
          </cell>
          <cell r="G31" t="str">
            <v>2300051</v>
          </cell>
          <cell r="H31" t="str">
            <v>横浜市鶴見区鶴見中央一丁目２８－２</v>
          </cell>
          <cell r="I31" t="str">
            <v>桑の実鶴見保育園</v>
          </cell>
          <cell r="J31">
            <v>10</v>
          </cell>
          <cell r="K31" t="str">
            <v>10年以上</v>
          </cell>
          <cell r="L31">
            <v>12</v>
          </cell>
          <cell r="M31" t="str">
            <v>適</v>
          </cell>
          <cell r="N31">
            <v>6</v>
          </cell>
          <cell r="O31" t="str">
            <v>適</v>
          </cell>
          <cell r="P31">
            <v>18</v>
          </cell>
          <cell r="Q31">
            <v>13</v>
          </cell>
          <cell r="R31">
            <v>45084</v>
          </cell>
          <cell r="U31" t="str">
            <v>Ｒ４</v>
          </cell>
          <cell r="V31">
            <v>6</v>
          </cell>
          <cell r="W31">
            <v>0</v>
          </cell>
          <cell r="X31" t="str">
            <v>○</v>
          </cell>
          <cell r="Y31" t="str">
            <v/>
          </cell>
          <cell r="Z31" t="str">
            <v/>
          </cell>
          <cell r="AA31" t="str">
            <v/>
          </cell>
          <cell r="AB31" t="str">
            <v/>
          </cell>
          <cell r="AC31" t="str">
            <v>なし</v>
          </cell>
          <cell r="AD31">
            <v>9</v>
          </cell>
          <cell r="AE31" t="str">
            <v>9年以上</v>
          </cell>
          <cell r="AF31">
            <v>11</v>
          </cell>
          <cell r="AG31" t="str">
            <v>適</v>
          </cell>
          <cell r="AH31">
            <v>6</v>
          </cell>
          <cell r="AI31" t="str">
            <v>適</v>
          </cell>
          <cell r="AJ31">
            <v>17</v>
          </cell>
          <cell r="AK31" t="str">
            <v>Ｒ４</v>
          </cell>
        </row>
        <row r="32">
          <cell r="A32">
            <v>1410051024149</v>
          </cell>
          <cell r="C32" t="str">
            <v>保育所</v>
          </cell>
          <cell r="D32" t="str">
            <v>こあらっこはうす　ル・ソレイユ</v>
          </cell>
          <cell r="E32">
            <v>0</v>
          </cell>
          <cell r="F32" t="str">
            <v>鶴見区</v>
          </cell>
          <cell r="G32" t="str">
            <v>2300001</v>
          </cell>
          <cell r="H32" t="str">
            <v>横浜市鶴見区矢向３－５－２７</v>
          </cell>
          <cell r="I32" t="str">
            <v>こあらっこはうす　ル・ソレイユ</v>
          </cell>
          <cell r="J32">
            <v>8</v>
          </cell>
          <cell r="K32" t="str">
            <v>8年以上</v>
          </cell>
          <cell r="L32">
            <v>10</v>
          </cell>
          <cell r="M32" t="str">
            <v>適</v>
          </cell>
          <cell r="N32">
            <v>6</v>
          </cell>
          <cell r="O32" t="str">
            <v>適</v>
          </cell>
          <cell r="P32">
            <v>16</v>
          </cell>
          <cell r="Q32">
            <v>7</v>
          </cell>
          <cell r="R32">
            <v>45113</v>
          </cell>
          <cell r="U32" t="str">
            <v>Ｒ４</v>
          </cell>
          <cell r="V32">
            <v>6</v>
          </cell>
          <cell r="W32">
            <v>0</v>
          </cell>
          <cell r="X32" t="str">
            <v>○</v>
          </cell>
          <cell r="Y32" t="str">
            <v/>
          </cell>
          <cell r="Z32" t="str">
            <v/>
          </cell>
          <cell r="AA32" t="str">
            <v/>
          </cell>
          <cell r="AB32" t="str">
            <v/>
          </cell>
          <cell r="AC32" t="str">
            <v>なし</v>
          </cell>
          <cell r="AD32">
            <v>8</v>
          </cell>
          <cell r="AE32" t="str">
            <v>8年以上</v>
          </cell>
          <cell r="AF32">
            <v>10</v>
          </cell>
          <cell r="AG32" t="str">
            <v>適</v>
          </cell>
          <cell r="AH32">
            <v>6</v>
          </cell>
          <cell r="AI32" t="str">
            <v>適</v>
          </cell>
          <cell r="AJ32">
            <v>16</v>
          </cell>
          <cell r="AK32" t="str">
            <v>Ｒ４</v>
          </cell>
        </row>
        <row r="33">
          <cell r="A33">
            <v>1410051024909</v>
          </cell>
          <cell r="C33" t="str">
            <v>保育所</v>
          </cell>
          <cell r="D33" t="str">
            <v>駒岡げんきっず保育園</v>
          </cell>
          <cell r="E33">
            <v>0</v>
          </cell>
          <cell r="F33" t="str">
            <v>鶴見区</v>
          </cell>
          <cell r="G33" t="str">
            <v>2520143</v>
          </cell>
          <cell r="H33" t="str">
            <v>神奈川県相模原市緑区橋本８－４－４</v>
          </cell>
          <cell r="I33" t="str">
            <v>社会福祉法人みらい</v>
          </cell>
          <cell r="J33">
            <v>10</v>
          </cell>
          <cell r="K33" t="str">
            <v>10年以上</v>
          </cell>
          <cell r="L33">
            <v>12</v>
          </cell>
          <cell r="M33" t="str">
            <v>適</v>
          </cell>
          <cell r="N33">
            <v>6</v>
          </cell>
          <cell r="O33" t="str">
            <v>適</v>
          </cell>
          <cell r="P33">
            <v>18</v>
          </cell>
          <cell r="Q33">
            <v>4</v>
          </cell>
          <cell r="R33">
            <v>45146</v>
          </cell>
          <cell r="U33" t="str">
            <v>Ｒ４</v>
          </cell>
          <cell r="V33">
            <v>6</v>
          </cell>
          <cell r="W33">
            <v>0</v>
          </cell>
          <cell r="X33" t="str">
            <v>○</v>
          </cell>
          <cell r="Y33" t="str">
            <v/>
          </cell>
          <cell r="Z33" t="str">
            <v/>
          </cell>
          <cell r="AA33" t="str">
            <v/>
          </cell>
          <cell r="AB33" t="str">
            <v/>
          </cell>
          <cell r="AC33" t="str">
            <v>なし</v>
          </cell>
          <cell r="AD33">
            <v>9</v>
          </cell>
          <cell r="AE33" t="str">
            <v>9年以上</v>
          </cell>
          <cell r="AF33">
            <v>11</v>
          </cell>
          <cell r="AG33" t="str">
            <v>適</v>
          </cell>
          <cell r="AH33">
            <v>6</v>
          </cell>
          <cell r="AI33" t="str">
            <v>適</v>
          </cell>
          <cell r="AJ33">
            <v>17</v>
          </cell>
          <cell r="AK33" t="str">
            <v>Ｒ４</v>
          </cell>
        </row>
        <row r="34">
          <cell r="A34">
            <v>1410051018539</v>
          </cell>
          <cell r="C34" t="str">
            <v>保育所</v>
          </cell>
          <cell r="D34" t="str">
            <v>駒岡こども園</v>
          </cell>
          <cell r="E34">
            <v>0</v>
          </cell>
          <cell r="F34" t="str">
            <v>鶴見区</v>
          </cell>
          <cell r="G34" t="str">
            <v>1850034</v>
          </cell>
          <cell r="H34" t="str">
            <v>東京都国分寺市光町２丁目５－１</v>
          </cell>
          <cell r="I34" t="str">
            <v>株式会社　こどもの森</v>
          </cell>
          <cell r="J34">
            <v>5</v>
          </cell>
          <cell r="K34" t="str">
            <v>5年以上</v>
          </cell>
          <cell r="L34">
            <v>7</v>
          </cell>
          <cell r="M34" t="str">
            <v>適</v>
          </cell>
          <cell r="N34">
            <v>6</v>
          </cell>
          <cell r="O34" t="str">
            <v>適</v>
          </cell>
          <cell r="P34">
            <v>13</v>
          </cell>
          <cell r="Q34">
            <v>0</v>
          </cell>
          <cell r="R34">
            <v>45146</v>
          </cell>
          <cell r="U34" t="str">
            <v>Ｒ４</v>
          </cell>
          <cell r="V34">
            <v>6</v>
          </cell>
          <cell r="W34">
            <v>0</v>
          </cell>
          <cell r="X34" t="str">
            <v>○</v>
          </cell>
          <cell r="Y34" t="str">
            <v/>
          </cell>
          <cell r="Z34" t="str">
            <v/>
          </cell>
          <cell r="AA34" t="str">
            <v/>
          </cell>
          <cell r="AB34" t="str">
            <v/>
          </cell>
          <cell r="AC34" t="str">
            <v>なし</v>
          </cell>
          <cell r="AD34">
            <v>4</v>
          </cell>
          <cell r="AE34" t="str">
            <v>4年以上</v>
          </cell>
          <cell r="AF34">
            <v>6</v>
          </cell>
          <cell r="AG34" t="str">
            <v>適</v>
          </cell>
          <cell r="AH34">
            <v>6</v>
          </cell>
          <cell r="AI34" t="str">
            <v>適</v>
          </cell>
          <cell r="AJ34">
            <v>12</v>
          </cell>
          <cell r="AK34" t="str">
            <v>Ｒ４</v>
          </cell>
        </row>
        <row r="35">
          <cell r="A35">
            <v>1410051013688</v>
          </cell>
          <cell r="C35" t="str">
            <v>保育所</v>
          </cell>
          <cell r="D35" t="str">
            <v>駒岡保育園</v>
          </cell>
          <cell r="E35">
            <v>0</v>
          </cell>
          <cell r="F35" t="str">
            <v>鶴見区</v>
          </cell>
          <cell r="G35" t="str">
            <v>2300071</v>
          </cell>
          <cell r="H35" t="str">
            <v>神奈川県横浜市鶴見区駒岡４丁目５番３１号</v>
          </cell>
          <cell r="I35" t="str">
            <v>（福）鶴見乳幼児福祉センター　駒岡保育園</v>
          </cell>
          <cell r="J35">
            <v>11</v>
          </cell>
          <cell r="K35" t="str">
            <v>11年以上</v>
          </cell>
          <cell r="L35">
            <v>12</v>
          </cell>
          <cell r="M35" t="str">
            <v>適</v>
          </cell>
          <cell r="N35">
            <v>7</v>
          </cell>
          <cell r="O35" t="str">
            <v>適</v>
          </cell>
          <cell r="P35">
            <v>19</v>
          </cell>
          <cell r="Q35">
            <v>9</v>
          </cell>
          <cell r="R35">
            <v>45084</v>
          </cell>
          <cell r="U35" t="str">
            <v>Ｒ４</v>
          </cell>
          <cell r="V35">
            <v>6</v>
          </cell>
          <cell r="W35">
            <v>1</v>
          </cell>
          <cell r="X35" t="str">
            <v>○</v>
          </cell>
          <cell r="Y35" t="str">
            <v>○</v>
          </cell>
          <cell r="Z35" t="str">
            <v/>
          </cell>
          <cell r="AA35" t="str">
            <v/>
          </cell>
          <cell r="AB35" t="str">
            <v/>
          </cell>
          <cell r="AC35" t="str">
            <v>あり</v>
          </cell>
          <cell r="AD35">
            <v>10</v>
          </cell>
          <cell r="AE35" t="str">
            <v>10年以上</v>
          </cell>
          <cell r="AF35">
            <v>12</v>
          </cell>
          <cell r="AG35" t="str">
            <v>適</v>
          </cell>
          <cell r="AH35">
            <v>6</v>
          </cell>
          <cell r="AI35" t="str">
            <v>適</v>
          </cell>
          <cell r="AJ35">
            <v>18</v>
          </cell>
          <cell r="AK35" t="str">
            <v>Ｒ４</v>
          </cell>
        </row>
        <row r="36">
          <cell r="A36">
            <v>1410051025864</v>
          </cell>
          <cell r="C36" t="str">
            <v>保育所</v>
          </cell>
          <cell r="D36" t="str">
            <v>SANDA KID保育園</v>
          </cell>
          <cell r="E36">
            <v>0</v>
          </cell>
          <cell r="F36" t="str">
            <v>鶴見区</v>
          </cell>
          <cell r="G36" t="str">
            <v>2300078</v>
          </cell>
          <cell r="H36" t="str">
            <v>横浜市鶴見区岸谷一丁目２４－１１</v>
          </cell>
          <cell r="I36" t="str">
            <v>一般社団法人ＫＩＤ－Ｇ</v>
          </cell>
          <cell r="J36">
            <v>6</v>
          </cell>
          <cell r="K36" t="str">
            <v>6年以上</v>
          </cell>
          <cell r="L36">
            <v>8</v>
          </cell>
          <cell r="M36" t="str">
            <v>適</v>
          </cell>
          <cell r="N36">
            <v>6</v>
          </cell>
          <cell r="O36" t="str">
            <v>適</v>
          </cell>
          <cell r="P36">
            <v>14</v>
          </cell>
          <cell r="Q36">
            <v>8</v>
          </cell>
          <cell r="R36">
            <v>45146</v>
          </cell>
          <cell r="U36" t="str">
            <v>Ｒ４</v>
          </cell>
          <cell r="V36">
            <v>6</v>
          </cell>
          <cell r="W36">
            <v>0</v>
          </cell>
          <cell r="X36" t="str">
            <v>○</v>
          </cell>
          <cell r="Y36" t="str">
            <v/>
          </cell>
          <cell r="Z36" t="str">
            <v/>
          </cell>
          <cell r="AA36" t="str">
            <v/>
          </cell>
          <cell r="AB36" t="str">
            <v/>
          </cell>
          <cell r="AC36" t="str">
            <v>なし</v>
          </cell>
          <cell r="AD36">
            <v>6</v>
          </cell>
          <cell r="AE36" t="str">
            <v>6年以上</v>
          </cell>
          <cell r="AF36">
            <v>8</v>
          </cell>
          <cell r="AG36" t="str">
            <v>適</v>
          </cell>
          <cell r="AH36">
            <v>6</v>
          </cell>
          <cell r="AI36" t="str">
            <v>適</v>
          </cell>
          <cell r="AJ36">
            <v>14</v>
          </cell>
          <cell r="AK36" t="str">
            <v>Ｒ４</v>
          </cell>
        </row>
        <row r="37">
          <cell r="A37">
            <v>1410051024461</v>
          </cell>
          <cell r="C37" t="str">
            <v>保育所</v>
          </cell>
          <cell r="D37" t="str">
            <v>ＳＥＡ　ＫＩＤ保育園</v>
          </cell>
          <cell r="E37">
            <v>0</v>
          </cell>
          <cell r="F37" t="str">
            <v>鶴見区</v>
          </cell>
          <cell r="G37" t="str">
            <v>2330078</v>
          </cell>
          <cell r="H37" t="str">
            <v>横浜市鶴見区岸谷一丁目２６－１２</v>
          </cell>
          <cell r="I37" t="str">
            <v>ＳＥＡ　ＫＩＤ保育園</v>
          </cell>
          <cell r="J37">
            <v>9</v>
          </cell>
          <cell r="K37" t="str">
            <v>9年以上</v>
          </cell>
          <cell r="L37">
            <v>11</v>
          </cell>
          <cell r="M37" t="str">
            <v>適</v>
          </cell>
          <cell r="N37">
            <v>6</v>
          </cell>
          <cell r="O37" t="str">
            <v>適</v>
          </cell>
          <cell r="P37">
            <v>17</v>
          </cell>
          <cell r="Q37">
            <v>12</v>
          </cell>
          <cell r="R37">
            <v>45154</v>
          </cell>
          <cell r="U37" t="str">
            <v>Ｒ４</v>
          </cell>
          <cell r="V37">
            <v>6</v>
          </cell>
          <cell r="W37">
            <v>0</v>
          </cell>
          <cell r="X37" t="str">
            <v>○</v>
          </cell>
          <cell r="Y37" t="str">
            <v/>
          </cell>
          <cell r="Z37" t="str">
            <v/>
          </cell>
          <cell r="AA37" t="str">
            <v/>
          </cell>
          <cell r="AB37" t="str">
            <v/>
          </cell>
          <cell r="AC37" t="str">
            <v>なし</v>
          </cell>
          <cell r="AD37">
            <v>10</v>
          </cell>
          <cell r="AE37" t="str">
            <v>10年以上</v>
          </cell>
          <cell r="AF37">
            <v>12</v>
          </cell>
          <cell r="AG37" t="str">
            <v>適</v>
          </cell>
          <cell r="AH37">
            <v>6</v>
          </cell>
          <cell r="AI37" t="str">
            <v>適</v>
          </cell>
          <cell r="AJ37">
            <v>18</v>
          </cell>
          <cell r="AK37" t="str">
            <v>Ｒ４</v>
          </cell>
        </row>
        <row r="38">
          <cell r="A38">
            <v>1410051015097</v>
          </cell>
          <cell r="C38" t="str">
            <v>保育所</v>
          </cell>
          <cell r="D38" t="str">
            <v>Ｊキッズプラネット鶴見保育園</v>
          </cell>
          <cell r="E38">
            <v>0</v>
          </cell>
          <cell r="F38" t="str">
            <v>鶴見区</v>
          </cell>
          <cell r="G38" t="str">
            <v>2300051</v>
          </cell>
          <cell r="H38" t="str">
            <v>神奈川県横浜市鶴見区鶴見中央１－３１－２７</v>
          </cell>
          <cell r="I38" t="str">
            <v>Ｊキッズプラネット鶴見保育園</v>
          </cell>
          <cell r="J38">
            <v>11</v>
          </cell>
          <cell r="K38" t="str">
            <v>11年以上</v>
          </cell>
          <cell r="L38">
            <v>12</v>
          </cell>
          <cell r="M38" t="str">
            <v>適</v>
          </cell>
          <cell r="N38">
            <v>7</v>
          </cell>
          <cell r="O38" t="str">
            <v>適</v>
          </cell>
          <cell r="P38">
            <v>19</v>
          </cell>
          <cell r="Q38">
            <v>11</v>
          </cell>
          <cell r="R38">
            <v>45113</v>
          </cell>
          <cell r="U38" t="str">
            <v>Ｒ４</v>
          </cell>
          <cell r="V38">
            <v>7</v>
          </cell>
          <cell r="W38">
            <v>0</v>
          </cell>
          <cell r="X38" t="str">
            <v>○</v>
          </cell>
          <cell r="Y38" t="str">
            <v/>
          </cell>
          <cell r="Z38" t="str">
            <v/>
          </cell>
          <cell r="AA38" t="str">
            <v/>
          </cell>
          <cell r="AB38" t="str">
            <v/>
          </cell>
          <cell r="AC38" t="str">
            <v>なし</v>
          </cell>
          <cell r="AD38">
            <v>11</v>
          </cell>
          <cell r="AE38" t="str">
            <v>11年以上</v>
          </cell>
          <cell r="AF38">
            <v>12</v>
          </cell>
          <cell r="AG38" t="str">
            <v>適</v>
          </cell>
          <cell r="AH38">
            <v>7</v>
          </cell>
          <cell r="AI38" t="str">
            <v>適</v>
          </cell>
          <cell r="AJ38">
            <v>19</v>
          </cell>
          <cell r="AK38" t="str">
            <v>Ｒ４</v>
          </cell>
        </row>
        <row r="39">
          <cell r="A39">
            <v>1410051024313</v>
          </cell>
          <cell r="C39" t="str">
            <v>保育所</v>
          </cell>
          <cell r="D39" t="str">
            <v>尻手すきっぷ保育園</v>
          </cell>
          <cell r="E39">
            <v>0</v>
          </cell>
          <cell r="F39" t="str">
            <v>鶴見区</v>
          </cell>
          <cell r="G39" t="str">
            <v>1730037</v>
          </cell>
          <cell r="H39" t="str">
            <v>東京都板橋区小茂根４－９－２　セガミビル３階</v>
          </cell>
          <cell r="I39" t="str">
            <v>株式会社俊英館</v>
          </cell>
          <cell r="J39">
            <v>11</v>
          </cell>
          <cell r="K39" t="str">
            <v>11年以上</v>
          </cell>
          <cell r="L39">
            <v>12</v>
          </cell>
          <cell r="M39" t="str">
            <v>適</v>
          </cell>
          <cell r="N39">
            <v>7</v>
          </cell>
          <cell r="O39" t="str">
            <v>適</v>
          </cell>
          <cell r="P39">
            <v>19</v>
          </cell>
          <cell r="Q39">
            <v>12</v>
          </cell>
          <cell r="R39">
            <v>45146</v>
          </cell>
          <cell r="U39" t="str">
            <v>Ｒ４</v>
          </cell>
          <cell r="V39">
            <v>7</v>
          </cell>
          <cell r="W39">
            <v>0</v>
          </cell>
          <cell r="X39" t="str">
            <v>○</v>
          </cell>
          <cell r="Y39" t="str">
            <v/>
          </cell>
          <cell r="Z39" t="str">
            <v/>
          </cell>
          <cell r="AA39" t="str">
            <v/>
          </cell>
          <cell r="AB39" t="str">
            <v/>
          </cell>
          <cell r="AC39" t="str">
            <v>なし</v>
          </cell>
          <cell r="AD39">
            <v>12</v>
          </cell>
          <cell r="AE39" t="str">
            <v>12年以上</v>
          </cell>
          <cell r="AF39">
            <v>12</v>
          </cell>
          <cell r="AG39" t="str">
            <v>適</v>
          </cell>
          <cell r="AH39">
            <v>7</v>
          </cell>
          <cell r="AI39" t="str">
            <v>適</v>
          </cell>
          <cell r="AJ39">
            <v>19</v>
          </cell>
          <cell r="AK39" t="str">
            <v>Ｒ４</v>
          </cell>
        </row>
        <row r="40">
          <cell r="A40">
            <v>1410051013696</v>
          </cell>
          <cell r="C40" t="str">
            <v>保育所</v>
          </cell>
          <cell r="D40" t="str">
            <v>新鶴見はなかご保育園</v>
          </cell>
          <cell r="E40">
            <v>0</v>
          </cell>
          <cell r="F40" t="str">
            <v>鶴見区</v>
          </cell>
          <cell r="G40" t="str">
            <v>2300002</v>
          </cell>
          <cell r="H40" t="str">
            <v>横浜市鶴見区江ケ崎町１７－８</v>
          </cell>
          <cell r="I40" t="str">
            <v>（福）幸友会　新鶴見はなかご保育園</v>
          </cell>
          <cell r="J40">
            <v>8</v>
          </cell>
          <cell r="K40" t="str">
            <v>8年以上</v>
          </cell>
          <cell r="L40">
            <v>10</v>
          </cell>
          <cell r="M40" t="str">
            <v>適</v>
          </cell>
          <cell r="N40">
            <v>6</v>
          </cell>
          <cell r="O40" t="str">
            <v>適</v>
          </cell>
          <cell r="P40">
            <v>16</v>
          </cell>
          <cell r="Q40">
            <v>8</v>
          </cell>
          <cell r="R40">
            <v>45120</v>
          </cell>
          <cell r="U40" t="str">
            <v>Ｒ４</v>
          </cell>
          <cell r="V40">
            <v>6</v>
          </cell>
          <cell r="W40">
            <v>0</v>
          </cell>
          <cell r="X40" t="str">
            <v>○</v>
          </cell>
          <cell r="Y40" t="str">
            <v/>
          </cell>
          <cell r="Z40" t="str">
            <v/>
          </cell>
          <cell r="AA40" t="str">
            <v/>
          </cell>
          <cell r="AB40" t="str">
            <v/>
          </cell>
          <cell r="AC40" t="str">
            <v>なし</v>
          </cell>
          <cell r="AD40">
            <v>10</v>
          </cell>
          <cell r="AE40" t="str">
            <v>10年以上</v>
          </cell>
          <cell r="AF40">
            <v>12</v>
          </cell>
          <cell r="AG40" t="str">
            <v>適</v>
          </cell>
          <cell r="AH40">
            <v>6</v>
          </cell>
          <cell r="AI40" t="str">
            <v>適</v>
          </cell>
          <cell r="AJ40">
            <v>18</v>
          </cell>
          <cell r="AK40" t="str">
            <v>Ｒ４</v>
          </cell>
        </row>
        <row r="41">
          <cell r="A41">
            <v>1410051013704</v>
          </cell>
          <cell r="C41" t="str">
            <v>保育所</v>
          </cell>
          <cell r="D41" t="str">
            <v>末吉いづみ保育園</v>
          </cell>
          <cell r="E41">
            <v>0</v>
          </cell>
          <cell r="F41" t="str">
            <v>鶴見区</v>
          </cell>
          <cell r="G41" t="str">
            <v>7391754</v>
          </cell>
          <cell r="H41" t="str">
            <v>広島県広島市安佐北区小河原町１２８１</v>
          </cell>
          <cell r="I41" t="str">
            <v>社会福祉法人三篠会　末吉いづみ保育園</v>
          </cell>
          <cell r="J41">
            <v>8</v>
          </cell>
          <cell r="K41" t="str">
            <v>8年以上</v>
          </cell>
          <cell r="L41">
            <v>10</v>
          </cell>
          <cell r="M41" t="str">
            <v>適</v>
          </cell>
          <cell r="N41">
            <v>6</v>
          </cell>
          <cell r="O41" t="str">
            <v>適</v>
          </cell>
          <cell r="P41">
            <v>16</v>
          </cell>
          <cell r="Q41">
            <v>16</v>
          </cell>
          <cell r="R41">
            <v>45113</v>
          </cell>
          <cell r="U41" t="str">
            <v>Ｒ４</v>
          </cell>
          <cell r="V41">
            <v>6</v>
          </cell>
          <cell r="W41">
            <v>0</v>
          </cell>
          <cell r="X41" t="str">
            <v>○</v>
          </cell>
          <cell r="Y41" t="str">
            <v/>
          </cell>
          <cell r="Z41" t="str">
            <v/>
          </cell>
          <cell r="AA41" t="str">
            <v/>
          </cell>
          <cell r="AB41" t="str">
            <v/>
          </cell>
          <cell r="AC41" t="str">
            <v>なし</v>
          </cell>
          <cell r="AD41">
            <v>8</v>
          </cell>
          <cell r="AE41" t="str">
            <v>8年以上</v>
          </cell>
          <cell r="AF41">
            <v>10</v>
          </cell>
          <cell r="AG41" t="str">
            <v>適</v>
          </cell>
          <cell r="AH41">
            <v>6</v>
          </cell>
          <cell r="AI41" t="str">
            <v>適</v>
          </cell>
          <cell r="AJ41">
            <v>16</v>
          </cell>
          <cell r="AK41" t="str">
            <v>Ｒ４</v>
          </cell>
        </row>
        <row r="42">
          <cell r="A42">
            <v>1410051018547</v>
          </cell>
          <cell r="C42" t="str">
            <v>保育所</v>
          </cell>
          <cell r="D42" t="str">
            <v>末吉にこにこ保育園</v>
          </cell>
          <cell r="E42">
            <v>0</v>
          </cell>
          <cell r="F42" t="str">
            <v>鶴見区</v>
          </cell>
          <cell r="G42" t="str">
            <v>2300012</v>
          </cell>
          <cell r="H42" t="str">
            <v>横浜市鶴見区下末吉１－１７－１８</v>
          </cell>
          <cell r="I42" t="str">
            <v>株式会社にこにこ</v>
          </cell>
          <cell r="J42">
            <v>11</v>
          </cell>
          <cell r="K42" t="str">
            <v>11年以上</v>
          </cell>
          <cell r="L42">
            <v>12</v>
          </cell>
          <cell r="M42" t="str">
            <v>適</v>
          </cell>
          <cell r="N42">
            <v>7</v>
          </cell>
          <cell r="O42" t="str">
            <v>適</v>
          </cell>
          <cell r="P42">
            <v>19</v>
          </cell>
          <cell r="Q42">
            <v>9</v>
          </cell>
          <cell r="R42">
            <v>45072</v>
          </cell>
          <cell r="U42" t="str">
            <v>Ｒ４</v>
          </cell>
          <cell r="V42">
            <v>7</v>
          </cell>
          <cell r="W42">
            <v>0</v>
          </cell>
          <cell r="X42" t="str">
            <v>○</v>
          </cell>
          <cell r="Y42" t="str">
            <v/>
          </cell>
          <cell r="Z42" t="str">
            <v/>
          </cell>
          <cell r="AA42" t="str">
            <v/>
          </cell>
          <cell r="AB42" t="str">
            <v/>
          </cell>
          <cell r="AC42" t="str">
            <v>なし</v>
          </cell>
          <cell r="AD42">
            <v>12</v>
          </cell>
          <cell r="AE42" t="str">
            <v>12年以上</v>
          </cell>
          <cell r="AF42">
            <v>12</v>
          </cell>
          <cell r="AG42" t="str">
            <v>適</v>
          </cell>
          <cell r="AH42">
            <v>7</v>
          </cell>
          <cell r="AI42" t="str">
            <v>適</v>
          </cell>
          <cell r="AJ42">
            <v>19</v>
          </cell>
          <cell r="AK42" t="str">
            <v>Ｒ４</v>
          </cell>
        </row>
        <row r="43">
          <cell r="A43">
            <v>1410051023513</v>
          </cell>
          <cell r="C43" t="str">
            <v>保育所</v>
          </cell>
          <cell r="D43" t="str">
            <v>スターチャイルド≪矢向ナーサリー≫</v>
          </cell>
          <cell r="E43">
            <v>0</v>
          </cell>
          <cell r="F43" t="str">
            <v>鶴見区</v>
          </cell>
          <cell r="G43" t="str">
            <v>2210835</v>
          </cell>
          <cell r="H43" t="str">
            <v>横浜市神奈川区鶴屋町３ー２９ー１　第６安田ビル５階</v>
          </cell>
          <cell r="I43" t="str">
            <v>ヒューマンスターチャイルド株式会社</v>
          </cell>
          <cell r="J43">
            <v>11</v>
          </cell>
          <cell r="K43" t="str">
            <v>11年以上</v>
          </cell>
          <cell r="L43">
            <v>12</v>
          </cell>
          <cell r="M43" t="str">
            <v>適</v>
          </cell>
          <cell r="N43">
            <v>7</v>
          </cell>
          <cell r="O43" t="str">
            <v>適</v>
          </cell>
          <cell r="P43">
            <v>19</v>
          </cell>
          <cell r="Q43">
            <v>6</v>
          </cell>
          <cell r="R43">
            <v>45092</v>
          </cell>
          <cell r="U43" t="str">
            <v>Ｒ４</v>
          </cell>
          <cell r="V43">
            <v>6</v>
          </cell>
          <cell r="W43">
            <v>1</v>
          </cell>
          <cell r="X43" t="str">
            <v>○</v>
          </cell>
          <cell r="Y43" t="str">
            <v>○</v>
          </cell>
          <cell r="Z43" t="str">
            <v/>
          </cell>
          <cell r="AA43" t="str">
            <v/>
          </cell>
          <cell r="AB43" t="str">
            <v/>
          </cell>
          <cell r="AC43" t="str">
            <v>あり</v>
          </cell>
          <cell r="AD43">
            <v>7</v>
          </cell>
          <cell r="AE43" t="str">
            <v>7年以上</v>
          </cell>
          <cell r="AF43">
            <v>9</v>
          </cell>
          <cell r="AG43" t="str">
            <v>適</v>
          </cell>
          <cell r="AH43">
            <v>6</v>
          </cell>
          <cell r="AI43" t="str">
            <v>適</v>
          </cell>
          <cell r="AJ43">
            <v>15</v>
          </cell>
          <cell r="AK43" t="str">
            <v>Ｒ４</v>
          </cell>
        </row>
        <row r="44">
          <cell r="A44">
            <v>1410051026664</v>
          </cell>
          <cell r="C44" t="str">
            <v>保育所</v>
          </cell>
          <cell r="D44" t="str">
            <v>スターチャイルド≪生麦ナーサリー≫</v>
          </cell>
          <cell r="E44">
            <v>0</v>
          </cell>
          <cell r="F44" t="str">
            <v>鶴見区</v>
          </cell>
          <cell r="G44" t="str">
            <v>2210835</v>
          </cell>
          <cell r="H44" t="str">
            <v>横浜市神奈川区鶴屋町３丁目２９－１　第６安田ビル５階</v>
          </cell>
          <cell r="I44" t="str">
            <v>ヒューマンスターチャイルド株式会社</v>
          </cell>
          <cell r="J44">
            <v>8</v>
          </cell>
          <cell r="K44" t="str">
            <v>8年以上</v>
          </cell>
          <cell r="L44">
            <v>10</v>
          </cell>
          <cell r="M44" t="str">
            <v>適</v>
          </cell>
          <cell r="N44">
            <v>6</v>
          </cell>
          <cell r="O44" t="str">
            <v>適</v>
          </cell>
          <cell r="P44">
            <v>16</v>
          </cell>
          <cell r="Q44">
            <v>5</v>
          </cell>
          <cell r="R44">
            <v>45092</v>
          </cell>
          <cell r="U44" t="str">
            <v>Ｒ４</v>
          </cell>
          <cell r="V44">
            <v>6</v>
          </cell>
          <cell r="W44">
            <v>0</v>
          </cell>
          <cell r="X44" t="str">
            <v>○</v>
          </cell>
          <cell r="Y44" t="str">
            <v/>
          </cell>
          <cell r="Z44" t="str">
            <v/>
          </cell>
          <cell r="AA44" t="str">
            <v/>
          </cell>
          <cell r="AB44" t="str">
            <v/>
          </cell>
          <cell r="AC44" t="str">
            <v>なし</v>
          </cell>
          <cell r="AD44">
            <v>7</v>
          </cell>
          <cell r="AE44" t="str">
            <v>7年以上</v>
          </cell>
          <cell r="AF44">
            <v>9</v>
          </cell>
          <cell r="AG44" t="str">
            <v>適</v>
          </cell>
          <cell r="AH44">
            <v>6</v>
          </cell>
          <cell r="AI44" t="str">
            <v>適</v>
          </cell>
          <cell r="AJ44">
            <v>15</v>
          </cell>
          <cell r="AK44" t="str">
            <v>Ｒ４</v>
          </cell>
        </row>
        <row r="45">
          <cell r="A45">
            <v>1410051015105</v>
          </cell>
          <cell r="B45" t="str">
            <v>〇</v>
          </cell>
          <cell r="C45" t="str">
            <v>保育所</v>
          </cell>
          <cell r="D45" t="str">
            <v>總持寺保育園</v>
          </cell>
          <cell r="E45">
            <v>0</v>
          </cell>
          <cell r="F45" t="str">
            <v>鶴見区</v>
          </cell>
          <cell r="G45" t="str">
            <v>2300063</v>
          </cell>
          <cell r="H45" t="str">
            <v>神奈川県横浜市鶴見区鶴見２－３－２９</v>
          </cell>
          <cell r="I45" t="str">
            <v>總持寺保育園</v>
          </cell>
          <cell r="J45">
            <v>9</v>
          </cell>
          <cell r="K45" t="str">
            <v>9年以上</v>
          </cell>
          <cell r="L45">
            <v>11</v>
          </cell>
          <cell r="M45" t="str">
            <v>適</v>
          </cell>
          <cell r="N45">
            <v>6</v>
          </cell>
          <cell r="O45" t="str">
            <v>適</v>
          </cell>
          <cell r="P45">
            <v>17</v>
          </cell>
          <cell r="Q45">
            <v>24</v>
          </cell>
          <cell r="R45">
            <v>45113</v>
          </cell>
          <cell r="S45" t="str">
            <v>8/10加算率に変更ない旨連絡済み</v>
          </cell>
          <cell r="T45" t="str">
            <v>-</v>
          </cell>
          <cell r="U45" t="str">
            <v>Ｒ４</v>
          </cell>
          <cell r="V45">
            <v>6</v>
          </cell>
          <cell r="W45">
            <v>0</v>
          </cell>
          <cell r="X45" t="str">
            <v>○</v>
          </cell>
          <cell r="Y45" t="str">
            <v/>
          </cell>
          <cell r="Z45" t="str">
            <v/>
          </cell>
          <cell r="AA45" t="str">
            <v/>
          </cell>
          <cell r="AB45" t="str">
            <v/>
          </cell>
          <cell r="AC45" t="str">
            <v>なし</v>
          </cell>
          <cell r="AD45">
            <v>10</v>
          </cell>
          <cell r="AE45" t="str">
            <v>10年以上</v>
          </cell>
          <cell r="AF45">
            <v>12</v>
          </cell>
          <cell r="AG45" t="str">
            <v>適</v>
          </cell>
          <cell r="AH45">
            <v>6</v>
          </cell>
          <cell r="AI45" t="str">
            <v>適</v>
          </cell>
          <cell r="AJ45">
            <v>18</v>
          </cell>
          <cell r="AK45" t="str">
            <v>Ｒ４</v>
          </cell>
        </row>
        <row r="46">
          <cell r="A46">
            <v>1410051015113</v>
          </cell>
          <cell r="C46" t="str">
            <v>保育所</v>
          </cell>
          <cell r="D46" t="str">
            <v>總持寺本町通保育園</v>
          </cell>
          <cell r="E46">
            <v>0</v>
          </cell>
          <cell r="F46" t="str">
            <v>鶴見区</v>
          </cell>
          <cell r="G46" t="str">
            <v>2300048</v>
          </cell>
          <cell r="H46" t="str">
            <v>横浜市鶴見区本町通１丁目２６番地</v>
          </cell>
          <cell r="I46" t="str">
            <v>社会福祉法人　諸岳会</v>
          </cell>
          <cell r="J46">
            <v>12</v>
          </cell>
          <cell r="K46" t="str">
            <v>12年以上</v>
          </cell>
          <cell r="L46">
            <v>12</v>
          </cell>
          <cell r="M46" t="str">
            <v>適</v>
          </cell>
          <cell r="N46">
            <v>7</v>
          </cell>
          <cell r="O46" t="str">
            <v>適</v>
          </cell>
          <cell r="P46">
            <v>19</v>
          </cell>
          <cell r="Q46">
            <v>12</v>
          </cell>
          <cell r="R46">
            <v>45072</v>
          </cell>
          <cell r="U46" t="str">
            <v>Ｒ４</v>
          </cell>
          <cell r="V46">
            <v>7</v>
          </cell>
          <cell r="W46">
            <v>0</v>
          </cell>
          <cell r="X46" t="str">
            <v>○</v>
          </cell>
          <cell r="Y46" t="str">
            <v/>
          </cell>
          <cell r="Z46" t="str">
            <v/>
          </cell>
          <cell r="AA46" t="str">
            <v/>
          </cell>
          <cell r="AB46" t="str">
            <v/>
          </cell>
          <cell r="AC46" t="str">
            <v>なし</v>
          </cell>
          <cell r="AD46">
            <v>11</v>
          </cell>
          <cell r="AE46" t="str">
            <v>11年以上</v>
          </cell>
          <cell r="AF46">
            <v>12</v>
          </cell>
          <cell r="AG46" t="str">
            <v>適</v>
          </cell>
          <cell r="AH46">
            <v>7</v>
          </cell>
          <cell r="AI46" t="str">
            <v>適</v>
          </cell>
          <cell r="AJ46">
            <v>19</v>
          </cell>
          <cell r="AK46" t="str">
            <v>Ｒ４</v>
          </cell>
        </row>
        <row r="47">
          <cell r="A47">
            <v>1410051013712</v>
          </cell>
          <cell r="C47" t="str">
            <v>保育所</v>
          </cell>
          <cell r="D47" t="str">
            <v>太陽の子　尻手保育園</v>
          </cell>
          <cell r="E47">
            <v>0</v>
          </cell>
          <cell r="F47" t="str">
            <v>鶴見区</v>
          </cell>
          <cell r="G47" t="str">
            <v>1086215</v>
          </cell>
          <cell r="H47" t="str">
            <v>東京都港区港南二丁目１５番３号　品川インターシティＣ棟１５階</v>
          </cell>
          <cell r="I47" t="str">
            <v>ＨＩＴＯＷＡキッズライフ株式会社</v>
          </cell>
          <cell r="J47">
            <v>8</v>
          </cell>
          <cell r="K47" t="str">
            <v>8年以上</v>
          </cell>
          <cell r="L47">
            <v>10</v>
          </cell>
          <cell r="M47" t="str">
            <v>適</v>
          </cell>
          <cell r="N47">
            <v>6</v>
          </cell>
          <cell r="O47" t="str">
            <v>適</v>
          </cell>
          <cell r="P47">
            <v>16</v>
          </cell>
          <cell r="Q47">
            <v>8</v>
          </cell>
          <cell r="R47">
            <v>45175</v>
          </cell>
          <cell r="U47" t="str">
            <v>Ｒ４</v>
          </cell>
          <cell r="V47">
            <v>6</v>
          </cell>
          <cell r="W47">
            <v>0</v>
          </cell>
          <cell r="X47" t="str">
            <v>○</v>
          </cell>
          <cell r="Y47" t="str">
            <v/>
          </cell>
          <cell r="Z47" t="str">
            <v/>
          </cell>
          <cell r="AA47" t="str">
            <v/>
          </cell>
          <cell r="AB47" t="str">
            <v/>
          </cell>
          <cell r="AC47" t="str">
            <v>なし</v>
          </cell>
          <cell r="AD47">
            <v>8</v>
          </cell>
          <cell r="AE47" t="str">
            <v>8年以上</v>
          </cell>
          <cell r="AF47">
            <v>10</v>
          </cell>
          <cell r="AG47" t="str">
            <v>適</v>
          </cell>
          <cell r="AH47">
            <v>6</v>
          </cell>
          <cell r="AI47" t="str">
            <v>適</v>
          </cell>
          <cell r="AJ47">
            <v>16</v>
          </cell>
          <cell r="AK47" t="str">
            <v>Ｒ４</v>
          </cell>
        </row>
        <row r="48">
          <cell r="A48">
            <v>1410051023943</v>
          </cell>
          <cell r="C48" t="str">
            <v>保育所</v>
          </cell>
          <cell r="D48" t="str">
            <v>太陽の子　鶴見市場保育園</v>
          </cell>
          <cell r="E48">
            <v>0</v>
          </cell>
          <cell r="F48" t="str">
            <v>鶴見区</v>
          </cell>
          <cell r="G48" t="str">
            <v>1086215</v>
          </cell>
          <cell r="H48" t="str">
            <v>東京都港区港南二丁目１５番３号　品川インターシティＣ棟１５階</v>
          </cell>
          <cell r="I48" t="str">
            <v>ＨＩＴＯＷＡキッズライフ株式会社</v>
          </cell>
          <cell r="J48">
            <v>7</v>
          </cell>
          <cell r="K48" t="str">
            <v>7年以上</v>
          </cell>
          <cell r="L48">
            <v>9</v>
          </cell>
          <cell r="M48" t="str">
            <v>適</v>
          </cell>
          <cell r="N48">
            <v>6</v>
          </cell>
          <cell r="O48" t="str">
            <v>適</v>
          </cell>
          <cell r="P48">
            <v>15</v>
          </cell>
          <cell r="Q48">
            <v>6</v>
          </cell>
          <cell r="R48">
            <v>45175</v>
          </cell>
          <cell r="U48" t="str">
            <v>Ｒ４</v>
          </cell>
          <cell r="V48">
            <v>6</v>
          </cell>
          <cell r="W48">
            <v>0</v>
          </cell>
          <cell r="X48" t="str">
            <v>○</v>
          </cell>
          <cell r="Y48" t="str">
            <v/>
          </cell>
          <cell r="Z48" t="str">
            <v/>
          </cell>
          <cell r="AA48" t="str">
            <v/>
          </cell>
          <cell r="AB48" t="str">
            <v/>
          </cell>
          <cell r="AC48" t="str">
            <v>なし</v>
          </cell>
          <cell r="AD48">
            <v>6</v>
          </cell>
          <cell r="AE48" t="str">
            <v>6年以上</v>
          </cell>
          <cell r="AF48">
            <v>8</v>
          </cell>
          <cell r="AG48" t="str">
            <v>適</v>
          </cell>
          <cell r="AH48">
            <v>6</v>
          </cell>
          <cell r="AI48" t="str">
            <v>適</v>
          </cell>
          <cell r="AJ48">
            <v>14</v>
          </cell>
          <cell r="AK48" t="str">
            <v>Ｒ４</v>
          </cell>
        </row>
        <row r="49">
          <cell r="A49">
            <v>1410051016186</v>
          </cell>
          <cell r="C49" t="str">
            <v>保育所</v>
          </cell>
          <cell r="D49" t="str">
            <v>鶴見あけぼの保育園</v>
          </cell>
          <cell r="E49">
            <v>0</v>
          </cell>
          <cell r="F49" t="str">
            <v>鶴見区</v>
          </cell>
          <cell r="G49" t="str">
            <v>2300051</v>
          </cell>
          <cell r="H49" t="str">
            <v>神奈川県横浜市鶴見区鶴見中央一丁目１８番１０号</v>
          </cell>
          <cell r="I49" t="str">
            <v>（福）鶴見あけぼの会　鶴見あけぼの保育園</v>
          </cell>
          <cell r="J49">
            <v>11</v>
          </cell>
          <cell r="K49" t="str">
            <v>11年以上</v>
          </cell>
          <cell r="L49">
            <v>12</v>
          </cell>
          <cell r="M49" t="str">
            <v>適</v>
          </cell>
          <cell r="N49">
            <v>7</v>
          </cell>
          <cell r="O49" t="str">
            <v>適</v>
          </cell>
          <cell r="P49">
            <v>19</v>
          </cell>
          <cell r="Q49">
            <v>11</v>
          </cell>
          <cell r="R49">
            <v>45113</v>
          </cell>
          <cell r="U49" t="str">
            <v>Ｒ４</v>
          </cell>
          <cell r="V49">
            <v>6</v>
          </cell>
          <cell r="W49">
            <v>1</v>
          </cell>
          <cell r="X49" t="str">
            <v>○</v>
          </cell>
          <cell r="Y49" t="str">
            <v>○</v>
          </cell>
          <cell r="Z49" t="str">
            <v/>
          </cell>
          <cell r="AA49" t="str">
            <v/>
          </cell>
          <cell r="AB49" t="str">
            <v/>
          </cell>
          <cell r="AC49" t="str">
            <v>あり</v>
          </cell>
          <cell r="AD49">
            <v>10</v>
          </cell>
          <cell r="AE49" t="str">
            <v>10年以上</v>
          </cell>
          <cell r="AF49">
            <v>12</v>
          </cell>
          <cell r="AG49" t="str">
            <v>適</v>
          </cell>
          <cell r="AH49">
            <v>6</v>
          </cell>
          <cell r="AI49" t="str">
            <v>適</v>
          </cell>
          <cell r="AJ49">
            <v>18</v>
          </cell>
          <cell r="AK49" t="str">
            <v>Ｒ４</v>
          </cell>
        </row>
        <row r="50">
          <cell r="A50">
            <v>1410051013720</v>
          </cell>
          <cell r="C50" t="str">
            <v>保育所</v>
          </cell>
          <cell r="D50" t="str">
            <v>鶴見すずらん保育園</v>
          </cell>
          <cell r="E50">
            <v>0</v>
          </cell>
          <cell r="F50" t="str">
            <v>鶴見区</v>
          </cell>
          <cell r="G50" t="str">
            <v>2300051</v>
          </cell>
          <cell r="H50" t="str">
            <v>横浜市鶴見区鶴見中央三丁目１９番２０号</v>
          </cell>
          <cell r="I50" t="str">
            <v>社会福祉法人同塵会　鶴見すずらん保育園</v>
          </cell>
          <cell r="J50">
            <v>12</v>
          </cell>
          <cell r="K50" t="str">
            <v>12年以上</v>
          </cell>
          <cell r="L50">
            <v>12</v>
          </cell>
          <cell r="M50" t="str">
            <v>適</v>
          </cell>
          <cell r="N50">
            <v>7</v>
          </cell>
          <cell r="O50" t="str">
            <v>適</v>
          </cell>
          <cell r="P50">
            <v>19</v>
          </cell>
          <cell r="Q50">
            <v>15</v>
          </cell>
          <cell r="R50">
            <v>45113</v>
          </cell>
          <cell r="U50" t="str">
            <v>Ｒ４</v>
          </cell>
          <cell r="V50">
            <v>6</v>
          </cell>
          <cell r="W50">
            <v>1</v>
          </cell>
          <cell r="X50" t="str">
            <v>○</v>
          </cell>
          <cell r="Y50" t="str">
            <v>○</v>
          </cell>
          <cell r="Z50" t="str">
            <v/>
          </cell>
          <cell r="AA50" t="str">
            <v/>
          </cell>
          <cell r="AB50" t="str">
            <v/>
          </cell>
          <cell r="AC50" t="str">
            <v>あり</v>
          </cell>
          <cell r="AD50">
            <v>10</v>
          </cell>
          <cell r="AE50" t="str">
            <v>10年以上</v>
          </cell>
          <cell r="AF50">
            <v>12</v>
          </cell>
          <cell r="AG50" t="str">
            <v>適</v>
          </cell>
          <cell r="AH50">
            <v>6</v>
          </cell>
          <cell r="AI50" t="str">
            <v>適</v>
          </cell>
          <cell r="AJ50">
            <v>18</v>
          </cell>
          <cell r="AK50" t="str">
            <v>Ｒ４</v>
          </cell>
        </row>
        <row r="51">
          <cell r="A51">
            <v>1410051024750</v>
          </cell>
          <cell r="C51" t="str">
            <v>保育所</v>
          </cell>
          <cell r="D51" t="str">
            <v>鶴見中央はなかご保育園</v>
          </cell>
          <cell r="E51">
            <v>0</v>
          </cell>
          <cell r="F51" t="str">
            <v>鶴見区</v>
          </cell>
          <cell r="G51" t="str">
            <v>2300051</v>
          </cell>
          <cell r="H51" t="str">
            <v>横浜市鶴見区鶴見中央１－１６－５</v>
          </cell>
          <cell r="I51" t="str">
            <v>鶴見中央はなかご保育園</v>
          </cell>
          <cell r="J51">
            <v>13</v>
          </cell>
          <cell r="K51" t="str">
            <v>13年以上</v>
          </cell>
          <cell r="L51">
            <v>12</v>
          </cell>
          <cell r="M51" t="str">
            <v>適</v>
          </cell>
          <cell r="N51">
            <v>7</v>
          </cell>
          <cell r="O51" t="str">
            <v>適</v>
          </cell>
          <cell r="P51">
            <v>19</v>
          </cell>
          <cell r="Q51">
            <v>12</v>
          </cell>
          <cell r="R51">
            <v>45146</v>
          </cell>
          <cell r="U51" t="str">
            <v>Ｒ４</v>
          </cell>
          <cell r="V51">
            <v>7</v>
          </cell>
          <cell r="W51">
            <v>0</v>
          </cell>
          <cell r="X51" t="str">
            <v>○</v>
          </cell>
          <cell r="Y51" t="str">
            <v/>
          </cell>
          <cell r="Z51" t="str">
            <v/>
          </cell>
          <cell r="AA51" t="str">
            <v/>
          </cell>
          <cell r="AB51" t="str">
            <v/>
          </cell>
          <cell r="AC51" t="str">
            <v>なし</v>
          </cell>
          <cell r="AD51">
            <v>12</v>
          </cell>
          <cell r="AE51" t="str">
            <v>12年以上</v>
          </cell>
          <cell r="AF51">
            <v>12</v>
          </cell>
          <cell r="AG51" t="str">
            <v>適</v>
          </cell>
          <cell r="AH51">
            <v>7</v>
          </cell>
          <cell r="AI51" t="str">
            <v>適</v>
          </cell>
          <cell r="AJ51">
            <v>19</v>
          </cell>
          <cell r="AK51" t="str">
            <v>Ｒ４</v>
          </cell>
        </row>
        <row r="52">
          <cell r="A52">
            <v>1410051016194</v>
          </cell>
          <cell r="C52" t="str">
            <v>保育所</v>
          </cell>
          <cell r="D52" t="str">
            <v>鶴見どろんこ保育園</v>
          </cell>
          <cell r="E52">
            <v>0</v>
          </cell>
          <cell r="F52" t="str">
            <v>鶴見区</v>
          </cell>
          <cell r="G52" t="str">
            <v>1500002</v>
          </cell>
          <cell r="H52" t="str">
            <v>東京都渋谷区渋谷１丁目２－５　ＭＦＰＲ渋谷ビル１３Ｆ</v>
          </cell>
          <cell r="I52" t="str">
            <v>社会福祉法人どろんこ会</v>
          </cell>
          <cell r="J52">
            <v>5</v>
          </cell>
          <cell r="K52" t="str">
            <v>5年以上</v>
          </cell>
          <cell r="L52">
            <v>7</v>
          </cell>
          <cell r="M52" t="str">
            <v>適</v>
          </cell>
          <cell r="N52">
            <v>6</v>
          </cell>
          <cell r="O52" t="str">
            <v>適</v>
          </cell>
          <cell r="P52">
            <v>13</v>
          </cell>
          <cell r="Q52">
            <v>5</v>
          </cell>
          <cell r="R52">
            <v>45154</v>
          </cell>
          <cell r="U52" t="str">
            <v>Ｒ４</v>
          </cell>
          <cell r="V52">
            <v>6</v>
          </cell>
          <cell r="W52">
            <v>0</v>
          </cell>
          <cell r="X52" t="str">
            <v>○</v>
          </cell>
          <cell r="Y52" t="str">
            <v/>
          </cell>
          <cell r="Z52" t="str">
            <v/>
          </cell>
          <cell r="AA52" t="str">
            <v/>
          </cell>
          <cell r="AB52" t="str">
            <v/>
          </cell>
          <cell r="AC52" t="str">
            <v>なし</v>
          </cell>
          <cell r="AD52">
            <v>5</v>
          </cell>
          <cell r="AE52" t="str">
            <v>5年以上</v>
          </cell>
          <cell r="AF52">
            <v>7</v>
          </cell>
          <cell r="AG52" t="str">
            <v>適</v>
          </cell>
          <cell r="AH52">
            <v>6</v>
          </cell>
          <cell r="AI52" t="str">
            <v>適</v>
          </cell>
          <cell r="AJ52">
            <v>13</v>
          </cell>
          <cell r="AK52" t="str">
            <v>Ｒ４</v>
          </cell>
        </row>
        <row r="53">
          <cell r="A53">
            <v>1410051017887</v>
          </cell>
          <cell r="C53" t="str">
            <v>保育所</v>
          </cell>
          <cell r="D53" t="str">
            <v>鶴見乳幼児福祉センター保育園</v>
          </cell>
          <cell r="E53">
            <v>0</v>
          </cell>
          <cell r="F53" t="str">
            <v>鶴見区</v>
          </cell>
          <cell r="G53" t="str">
            <v>2300063</v>
          </cell>
          <cell r="H53" t="str">
            <v>横浜市鶴見区鶴見一丁目３－１６</v>
          </cell>
          <cell r="I53" t="str">
            <v>鶴見乳幼児福祉センター保育園</v>
          </cell>
          <cell r="J53">
            <v>15</v>
          </cell>
          <cell r="K53" t="str">
            <v>15年以上</v>
          </cell>
          <cell r="L53">
            <v>12</v>
          </cell>
          <cell r="M53" t="str">
            <v>適</v>
          </cell>
          <cell r="N53">
            <v>7</v>
          </cell>
          <cell r="O53" t="str">
            <v>適</v>
          </cell>
          <cell r="P53">
            <v>19</v>
          </cell>
          <cell r="Q53">
            <v>19</v>
          </cell>
          <cell r="R53">
            <v>45146</v>
          </cell>
          <cell r="U53" t="str">
            <v>Ｒ４</v>
          </cell>
          <cell r="V53">
            <v>7</v>
          </cell>
          <cell r="W53">
            <v>0</v>
          </cell>
          <cell r="X53" t="str">
            <v>○</v>
          </cell>
          <cell r="Y53" t="str">
            <v/>
          </cell>
          <cell r="Z53" t="str">
            <v/>
          </cell>
          <cell r="AA53" t="str">
            <v/>
          </cell>
          <cell r="AB53" t="str">
            <v/>
          </cell>
          <cell r="AC53" t="str">
            <v>なし</v>
          </cell>
          <cell r="AD53">
            <v>13</v>
          </cell>
          <cell r="AE53" t="str">
            <v>13年以上</v>
          </cell>
          <cell r="AF53">
            <v>12</v>
          </cell>
          <cell r="AG53" t="str">
            <v>適</v>
          </cell>
          <cell r="AH53">
            <v>7</v>
          </cell>
          <cell r="AI53" t="str">
            <v>適</v>
          </cell>
          <cell r="AJ53">
            <v>19</v>
          </cell>
          <cell r="AK53" t="str">
            <v>Ｒ４</v>
          </cell>
        </row>
        <row r="54">
          <cell r="A54">
            <v>1410051013738</v>
          </cell>
          <cell r="C54" t="str">
            <v>保育所</v>
          </cell>
          <cell r="D54" t="str">
            <v>鶴見ポケット保育園</v>
          </cell>
          <cell r="E54">
            <v>0</v>
          </cell>
          <cell r="F54" t="str">
            <v>鶴見区</v>
          </cell>
          <cell r="G54" t="str">
            <v>2300051</v>
          </cell>
          <cell r="H54" t="str">
            <v>横浜市鶴見区鶴見中央一丁目７－５</v>
          </cell>
          <cell r="I54" t="str">
            <v>有限会社　ＫＢＣ　鶴見ポケット保育園</v>
          </cell>
          <cell r="J54">
            <v>8</v>
          </cell>
          <cell r="K54" t="str">
            <v>8年以上</v>
          </cell>
          <cell r="L54">
            <v>10</v>
          </cell>
          <cell r="M54" t="str">
            <v>適</v>
          </cell>
          <cell r="N54">
            <v>6</v>
          </cell>
          <cell r="O54" t="str">
            <v>適</v>
          </cell>
          <cell r="P54">
            <v>16</v>
          </cell>
          <cell r="Q54">
            <v>6</v>
          </cell>
          <cell r="R54">
            <v>45072</v>
          </cell>
          <cell r="U54" t="str">
            <v>Ｒ４</v>
          </cell>
          <cell r="V54">
            <v>6</v>
          </cell>
          <cell r="W54">
            <v>0</v>
          </cell>
          <cell r="X54" t="str">
            <v>○</v>
          </cell>
          <cell r="Y54" t="str">
            <v/>
          </cell>
          <cell r="Z54" t="str">
            <v/>
          </cell>
          <cell r="AA54" t="str">
            <v/>
          </cell>
          <cell r="AB54" t="str">
            <v/>
          </cell>
          <cell r="AC54" t="str">
            <v>なし</v>
          </cell>
          <cell r="AD54">
            <v>8</v>
          </cell>
          <cell r="AE54" t="str">
            <v>8年以上</v>
          </cell>
          <cell r="AF54">
            <v>10</v>
          </cell>
          <cell r="AG54" t="str">
            <v>適</v>
          </cell>
          <cell r="AH54">
            <v>6</v>
          </cell>
          <cell r="AI54" t="str">
            <v>適</v>
          </cell>
          <cell r="AJ54">
            <v>16</v>
          </cell>
          <cell r="AK54" t="str">
            <v>Ｒ４</v>
          </cell>
        </row>
        <row r="55">
          <cell r="A55">
            <v>1410051016202</v>
          </cell>
          <cell r="C55" t="str">
            <v>保育所</v>
          </cell>
          <cell r="D55" t="str">
            <v>鶴見ルーナ保育園</v>
          </cell>
          <cell r="E55">
            <v>0</v>
          </cell>
          <cell r="F55" t="str">
            <v>鶴見区</v>
          </cell>
          <cell r="G55" t="str">
            <v>2400006</v>
          </cell>
          <cell r="H55" t="str">
            <v>神奈川県横浜市保土ヶ谷区星川２－１８－１</v>
          </cell>
          <cell r="I55" t="str">
            <v>社会福祉法人　あおい会</v>
          </cell>
          <cell r="J55">
            <v>10</v>
          </cell>
          <cell r="K55" t="str">
            <v>10年以上</v>
          </cell>
          <cell r="L55">
            <v>12</v>
          </cell>
          <cell r="M55" t="str">
            <v>適</v>
          </cell>
          <cell r="N55">
            <v>6</v>
          </cell>
          <cell r="O55" t="str">
            <v>適</v>
          </cell>
          <cell r="P55">
            <v>18</v>
          </cell>
          <cell r="Q55">
            <v>8</v>
          </cell>
          <cell r="R55">
            <v>45146</v>
          </cell>
          <cell r="U55" t="str">
            <v>Ｒ４</v>
          </cell>
          <cell r="V55">
            <v>6</v>
          </cell>
          <cell r="W55">
            <v>0</v>
          </cell>
          <cell r="X55" t="str">
            <v>○</v>
          </cell>
          <cell r="Y55" t="str">
            <v/>
          </cell>
          <cell r="Z55" t="str">
            <v/>
          </cell>
          <cell r="AA55" t="str">
            <v/>
          </cell>
          <cell r="AB55" t="str">
            <v/>
          </cell>
          <cell r="AC55" t="str">
            <v>なし</v>
          </cell>
          <cell r="AD55">
            <v>10</v>
          </cell>
          <cell r="AE55" t="str">
            <v>10年以上</v>
          </cell>
          <cell r="AF55">
            <v>12</v>
          </cell>
          <cell r="AG55" t="str">
            <v>適</v>
          </cell>
          <cell r="AH55">
            <v>6</v>
          </cell>
          <cell r="AI55" t="str">
            <v>適</v>
          </cell>
          <cell r="AJ55">
            <v>18</v>
          </cell>
          <cell r="AK55" t="str">
            <v>Ｒ４</v>
          </cell>
        </row>
        <row r="56">
          <cell r="A56">
            <v>1410051016228</v>
          </cell>
          <cell r="C56" t="str">
            <v>保育所</v>
          </cell>
          <cell r="D56" t="str">
            <v>東漸保育園</v>
          </cell>
          <cell r="E56">
            <v>0</v>
          </cell>
          <cell r="F56" t="str">
            <v>鶴見区</v>
          </cell>
          <cell r="G56" t="str">
            <v>2300038</v>
          </cell>
          <cell r="H56" t="str">
            <v>横浜市鶴見区栄町通３丁目３３－１６</v>
          </cell>
          <cell r="I56" t="str">
            <v>社会福祉法人　東漸保育園</v>
          </cell>
          <cell r="J56">
            <v>13</v>
          </cell>
          <cell r="K56" t="str">
            <v>13年以上</v>
          </cell>
          <cell r="L56">
            <v>12</v>
          </cell>
          <cell r="M56" t="str">
            <v>適</v>
          </cell>
          <cell r="N56">
            <v>7</v>
          </cell>
          <cell r="O56" t="str">
            <v>適</v>
          </cell>
          <cell r="P56">
            <v>19</v>
          </cell>
          <cell r="Q56">
            <v>9</v>
          </cell>
          <cell r="R56">
            <v>45113</v>
          </cell>
          <cell r="U56" t="str">
            <v>Ｒ４</v>
          </cell>
          <cell r="V56">
            <v>7</v>
          </cell>
          <cell r="W56">
            <v>0</v>
          </cell>
          <cell r="X56" t="str">
            <v>○</v>
          </cell>
          <cell r="Y56" t="str">
            <v/>
          </cell>
          <cell r="Z56" t="str">
            <v/>
          </cell>
          <cell r="AA56" t="str">
            <v/>
          </cell>
          <cell r="AB56" t="str">
            <v/>
          </cell>
          <cell r="AC56" t="str">
            <v>なし</v>
          </cell>
          <cell r="AD56">
            <v>17</v>
          </cell>
          <cell r="AE56" t="str">
            <v>16年以上</v>
          </cell>
          <cell r="AF56">
            <v>12</v>
          </cell>
          <cell r="AG56" t="str">
            <v>適</v>
          </cell>
          <cell r="AH56">
            <v>7</v>
          </cell>
          <cell r="AI56" t="str">
            <v>適</v>
          </cell>
          <cell r="AJ56">
            <v>19</v>
          </cell>
          <cell r="AK56" t="str">
            <v>Ｒ４</v>
          </cell>
        </row>
        <row r="57">
          <cell r="A57">
            <v>1410051025377</v>
          </cell>
          <cell r="C57" t="str">
            <v>保育所</v>
          </cell>
          <cell r="D57" t="str">
            <v>豊岡ひまわり保育園</v>
          </cell>
          <cell r="E57">
            <v>0</v>
          </cell>
          <cell r="F57" t="str">
            <v>鶴見区</v>
          </cell>
          <cell r="G57" t="str">
            <v>2300061</v>
          </cell>
          <cell r="H57" t="str">
            <v>横浜市鶴見区豊岡町　３５－２６</v>
          </cell>
          <cell r="I57" t="str">
            <v>有限会社ブリッジマネジメントサービス</v>
          </cell>
          <cell r="J57">
            <v>12</v>
          </cell>
          <cell r="K57" t="str">
            <v>12年以上</v>
          </cell>
          <cell r="L57">
            <v>12</v>
          </cell>
          <cell r="M57" t="str">
            <v>適</v>
          </cell>
          <cell r="N57">
            <v>7</v>
          </cell>
          <cell r="O57" t="str">
            <v>適</v>
          </cell>
          <cell r="P57">
            <v>19</v>
          </cell>
          <cell r="Q57">
            <v>8</v>
          </cell>
          <cell r="R57">
            <v>45154</v>
          </cell>
          <cell r="U57" t="str">
            <v>Ｒ４</v>
          </cell>
          <cell r="V57">
            <v>6</v>
          </cell>
          <cell r="W57">
            <v>1</v>
          </cell>
          <cell r="X57" t="str">
            <v>○</v>
          </cell>
          <cell r="Y57" t="str">
            <v>○</v>
          </cell>
          <cell r="Z57" t="str">
            <v/>
          </cell>
          <cell r="AA57" t="str">
            <v/>
          </cell>
          <cell r="AB57" t="str">
            <v/>
          </cell>
          <cell r="AC57" t="str">
            <v>あり</v>
          </cell>
          <cell r="AD57">
            <v>10</v>
          </cell>
          <cell r="AE57" t="str">
            <v>10年以上</v>
          </cell>
          <cell r="AF57">
            <v>12</v>
          </cell>
          <cell r="AG57" t="str">
            <v>適</v>
          </cell>
          <cell r="AH57">
            <v>6</v>
          </cell>
          <cell r="AI57" t="str">
            <v>適</v>
          </cell>
          <cell r="AJ57">
            <v>18</v>
          </cell>
          <cell r="AK57" t="str">
            <v>Ｒ４</v>
          </cell>
        </row>
        <row r="58">
          <cell r="A58">
            <v>1410051025369</v>
          </cell>
          <cell r="C58" t="str">
            <v>保育所</v>
          </cell>
          <cell r="D58" t="str">
            <v>トライアングル　スマイル</v>
          </cell>
          <cell r="E58">
            <v>0</v>
          </cell>
          <cell r="F58" t="str">
            <v>鶴見区</v>
          </cell>
          <cell r="G58" t="str">
            <v>2300051</v>
          </cell>
          <cell r="H58" t="str">
            <v>横浜市鶴見区鶴見中央４－２８－７　ヴィラリッツ鶴見中央２階</v>
          </cell>
          <cell r="I58" t="str">
            <v>トライアングル・スマイル</v>
          </cell>
          <cell r="J58">
            <v>15</v>
          </cell>
          <cell r="K58" t="str">
            <v>15年以上</v>
          </cell>
          <cell r="L58">
            <v>12</v>
          </cell>
          <cell r="M58" t="str">
            <v>適</v>
          </cell>
          <cell r="N58">
            <v>7</v>
          </cell>
          <cell r="O58" t="str">
            <v>適</v>
          </cell>
          <cell r="P58">
            <v>19</v>
          </cell>
          <cell r="Q58">
            <v>9</v>
          </cell>
          <cell r="R58">
            <v>45120</v>
          </cell>
          <cell r="U58" t="str">
            <v>Ｒ４</v>
          </cell>
          <cell r="V58">
            <v>7</v>
          </cell>
          <cell r="W58">
            <v>0</v>
          </cell>
          <cell r="X58" t="str">
            <v>○</v>
          </cell>
          <cell r="Y58" t="str">
            <v/>
          </cell>
          <cell r="Z58" t="str">
            <v/>
          </cell>
          <cell r="AA58" t="str">
            <v/>
          </cell>
          <cell r="AB58" t="str">
            <v/>
          </cell>
          <cell r="AC58" t="str">
            <v>なし</v>
          </cell>
          <cell r="AD58">
            <v>14</v>
          </cell>
          <cell r="AE58" t="str">
            <v>14年以上</v>
          </cell>
          <cell r="AF58">
            <v>12</v>
          </cell>
          <cell r="AG58" t="str">
            <v>適</v>
          </cell>
          <cell r="AH58">
            <v>7</v>
          </cell>
          <cell r="AI58" t="str">
            <v>適</v>
          </cell>
          <cell r="AJ58">
            <v>19</v>
          </cell>
          <cell r="AK58" t="str">
            <v>Ｒ４</v>
          </cell>
        </row>
        <row r="59">
          <cell r="A59">
            <v>1410051013761</v>
          </cell>
          <cell r="C59" t="str">
            <v>保育所</v>
          </cell>
          <cell r="D59" t="str">
            <v>ナーサリーつるみ</v>
          </cell>
          <cell r="E59">
            <v>0</v>
          </cell>
          <cell r="F59" t="str">
            <v>鶴見区</v>
          </cell>
          <cell r="G59" t="str">
            <v>2300051</v>
          </cell>
          <cell r="H59" t="str">
            <v>神奈川県横浜市鶴見区鶴見中央２丁目１０－６</v>
          </cell>
          <cell r="I59" t="str">
            <v>（福）翼友会　ナーサリーつるみ</v>
          </cell>
          <cell r="J59">
            <v>10</v>
          </cell>
          <cell r="K59" t="str">
            <v>10年以上</v>
          </cell>
          <cell r="L59">
            <v>12</v>
          </cell>
          <cell r="M59" t="str">
            <v>適</v>
          </cell>
          <cell r="N59">
            <v>6</v>
          </cell>
          <cell r="O59" t="str">
            <v>適</v>
          </cell>
          <cell r="P59">
            <v>18</v>
          </cell>
          <cell r="Q59">
            <v>10</v>
          </cell>
          <cell r="R59">
            <v>45113</v>
          </cell>
          <cell r="U59" t="str">
            <v>Ｒ４</v>
          </cell>
          <cell r="V59">
            <v>6</v>
          </cell>
          <cell r="W59">
            <v>0</v>
          </cell>
          <cell r="X59" t="str">
            <v>○</v>
          </cell>
          <cell r="Y59" t="str">
            <v/>
          </cell>
          <cell r="Z59" t="str">
            <v/>
          </cell>
          <cell r="AA59" t="str">
            <v/>
          </cell>
          <cell r="AB59" t="str">
            <v/>
          </cell>
          <cell r="AC59" t="str">
            <v>なし</v>
          </cell>
          <cell r="AD59">
            <v>9</v>
          </cell>
          <cell r="AE59" t="str">
            <v>9年以上</v>
          </cell>
          <cell r="AF59">
            <v>11</v>
          </cell>
          <cell r="AG59" t="str">
            <v>適</v>
          </cell>
          <cell r="AH59">
            <v>6</v>
          </cell>
          <cell r="AI59" t="str">
            <v>適</v>
          </cell>
          <cell r="AJ59">
            <v>17</v>
          </cell>
          <cell r="AK59" t="str">
            <v>Ｒ４</v>
          </cell>
        </row>
        <row r="60">
          <cell r="A60">
            <v>1410051016251</v>
          </cell>
          <cell r="C60" t="str">
            <v>保育所</v>
          </cell>
          <cell r="D60" t="str">
            <v>生麦保育園</v>
          </cell>
          <cell r="E60">
            <v>0</v>
          </cell>
          <cell r="F60" t="str">
            <v>鶴見区</v>
          </cell>
          <cell r="G60" t="str">
            <v>2300052</v>
          </cell>
          <cell r="H60" t="str">
            <v>横浜市鶴見区生麦四丁目２５－１２</v>
          </cell>
          <cell r="I60" t="str">
            <v>社会福祉法人尚徳福祉会　生麦保育園</v>
          </cell>
          <cell r="J60">
            <v>13</v>
          </cell>
          <cell r="K60" t="str">
            <v>13年以上</v>
          </cell>
          <cell r="L60">
            <v>12</v>
          </cell>
          <cell r="M60" t="str">
            <v>適</v>
          </cell>
          <cell r="N60">
            <v>7</v>
          </cell>
          <cell r="O60" t="str">
            <v>適</v>
          </cell>
          <cell r="P60">
            <v>19</v>
          </cell>
          <cell r="Q60">
            <v>13</v>
          </cell>
          <cell r="R60">
            <v>45113</v>
          </cell>
          <cell r="U60" t="str">
            <v>Ｒ４</v>
          </cell>
          <cell r="V60">
            <v>7</v>
          </cell>
          <cell r="W60">
            <v>0</v>
          </cell>
          <cell r="X60" t="str">
            <v>○</v>
          </cell>
          <cell r="Y60" t="str">
            <v/>
          </cell>
          <cell r="Z60" t="str">
            <v/>
          </cell>
          <cell r="AA60" t="str">
            <v/>
          </cell>
          <cell r="AB60" t="str">
            <v/>
          </cell>
          <cell r="AC60" t="str">
            <v>なし</v>
          </cell>
          <cell r="AD60">
            <v>13</v>
          </cell>
          <cell r="AE60" t="str">
            <v>13年以上</v>
          </cell>
          <cell r="AF60">
            <v>12</v>
          </cell>
          <cell r="AG60" t="str">
            <v>適</v>
          </cell>
          <cell r="AH60">
            <v>7</v>
          </cell>
          <cell r="AI60" t="str">
            <v>適</v>
          </cell>
          <cell r="AJ60">
            <v>19</v>
          </cell>
          <cell r="AK60" t="str">
            <v>Ｒ４</v>
          </cell>
        </row>
        <row r="61">
          <cell r="A61">
            <v>1410051026078</v>
          </cell>
          <cell r="C61" t="str">
            <v>保育所</v>
          </cell>
          <cell r="D61" t="str">
            <v>生麦ポケット保育園</v>
          </cell>
          <cell r="E61">
            <v>0</v>
          </cell>
          <cell r="F61" t="str">
            <v>鶴見区</v>
          </cell>
          <cell r="G61" t="str">
            <v>2300052</v>
          </cell>
          <cell r="H61" t="str">
            <v>横浜市鶴見区生麦三丁目７－１１</v>
          </cell>
          <cell r="I61" t="str">
            <v>生麦ポケット保育園</v>
          </cell>
          <cell r="J61">
            <v>10</v>
          </cell>
          <cell r="K61" t="str">
            <v>10年以上</v>
          </cell>
          <cell r="L61">
            <v>12</v>
          </cell>
          <cell r="M61" t="str">
            <v>適</v>
          </cell>
          <cell r="N61">
            <v>6</v>
          </cell>
          <cell r="O61" t="str">
            <v>適</v>
          </cell>
          <cell r="P61">
            <v>18</v>
          </cell>
          <cell r="Q61">
            <v>7</v>
          </cell>
          <cell r="R61">
            <v>45113</v>
          </cell>
          <cell r="U61" t="str">
            <v>Ｒ４</v>
          </cell>
          <cell r="V61">
            <v>7</v>
          </cell>
          <cell r="W61">
            <v>0</v>
          </cell>
          <cell r="X61" t="str">
            <v>○</v>
          </cell>
          <cell r="Y61" t="str">
            <v/>
          </cell>
          <cell r="Z61" t="str">
            <v/>
          </cell>
          <cell r="AA61" t="str">
            <v/>
          </cell>
          <cell r="AB61" t="str">
            <v/>
          </cell>
          <cell r="AC61" t="str">
            <v>なし</v>
          </cell>
          <cell r="AD61">
            <v>11</v>
          </cell>
          <cell r="AE61" t="str">
            <v>11年以上</v>
          </cell>
          <cell r="AF61">
            <v>12</v>
          </cell>
          <cell r="AG61" t="str">
            <v>適</v>
          </cell>
          <cell r="AH61">
            <v>7</v>
          </cell>
          <cell r="AI61" t="str">
            <v>適</v>
          </cell>
          <cell r="AJ61">
            <v>19</v>
          </cell>
          <cell r="AK61" t="str">
            <v>Ｒ４</v>
          </cell>
        </row>
        <row r="62">
          <cell r="A62">
            <v>1410051026714</v>
          </cell>
          <cell r="C62" t="str">
            <v>保育所</v>
          </cell>
          <cell r="D62" t="str">
            <v>にじいろ保育園駒岡</v>
          </cell>
          <cell r="E62">
            <v>0</v>
          </cell>
          <cell r="F62" t="str">
            <v>鶴見区</v>
          </cell>
          <cell r="G62" t="str">
            <v>1500043</v>
          </cell>
          <cell r="H62" t="str">
            <v>東京都渋谷区道玄坂１丁目１２－１　渋谷マークシティ　ウエスト１７階</v>
          </cell>
          <cell r="I62" t="str">
            <v>ライクキッズ株式会社</v>
          </cell>
          <cell r="J62">
            <v>8</v>
          </cell>
          <cell r="K62" t="str">
            <v>8年以上</v>
          </cell>
          <cell r="L62">
            <v>10</v>
          </cell>
          <cell r="M62" t="str">
            <v>適</v>
          </cell>
          <cell r="N62">
            <v>6</v>
          </cell>
          <cell r="O62" t="str">
            <v>適</v>
          </cell>
          <cell r="P62">
            <v>16</v>
          </cell>
          <cell r="Q62">
            <v>3</v>
          </cell>
          <cell r="R62">
            <v>45113</v>
          </cell>
          <cell r="U62" t="str">
            <v>Ｒ４</v>
          </cell>
          <cell r="V62">
            <v>6</v>
          </cell>
          <cell r="W62">
            <v>0</v>
          </cell>
          <cell r="X62" t="str">
            <v>○</v>
          </cell>
          <cell r="Y62" t="str">
            <v/>
          </cell>
          <cell r="Z62" t="str">
            <v/>
          </cell>
          <cell r="AA62" t="str">
            <v/>
          </cell>
          <cell r="AB62" t="str">
            <v/>
          </cell>
          <cell r="AC62" t="str">
            <v>なし</v>
          </cell>
          <cell r="AD62">
            <v>6</v>
          </cell>
          <cell r="AE62" t="str">
            <v>6年以上</v>
          </cell>
          <cell r="AF62">
            <v>8</v>
          </cell>
          <cell r="AG62" t="str">
            <v>適</v>
          </cell>
          <cell r="AH62">
            <v>6</v>
          </cell>
          <cell r="AI62" t="str">
            <v>適</v>
          </cell>
          <cell r="AJ62">
            <v>14</v>
          </cell>
          <cell r="AK62" t="str">
            <v>Ｒ４</v>
          </cell>
        </row>
        <row r="63">
          <cell r="A63">
            <v>1410051027100</v>
          </cell>
          <cell r="C63" t="str">
            <v>保育所</v>
          </cell>
          <cell r="D63" t="str">
            <v>にじいろ保育園駒岡四丁目</v>
          </cell>
          <cell r="E63">
            <v>0</v>
          </cell>
          <cell r="F63" t="str">
            <v>鶴見区</v>
          </cell>
          <cell r="G63" t="str">
            <v>1500043</v>
          </cell>
          <cell r="H63" t="str">
            <v>東京都渋谷区道玄坂１丁目１２－１　渋谷マークシティウェスト１７階</v>
          </cell>
          <cell r="I63" t="str">
            <v>ライクキッズ株式会社</v>
          </cell>
          <cell r="J63">
            <v>5</v>
          </cell>
          <cell r="K63" t="str">
            <v>5年以上</v>
          </cell>
          <cell r="L63">
            <v>7</v>
          </cell>
          <cell r="M63" t="str">
            <v>適</v>
          </cell>
          <cell r="N63">
            <v>6</v>
          </cell>
          <cell r="O63" t="str">
            <v>適</v>
          </cell>
          <cell r="P63">
            <v>13</v>
          </cell>
          <cell r="Q63">
            <v>1</v>
          </cell>
          <cell r="R63">
            <v>45113</v>
          </cell>
          <cell r="U63" t="str">
            <v>Ｒ４</v>
          </cell>
          <cell r="V63">
            <v>6</v>
          </cell>
          <cell r="W63">
            <v>0</v>
          </cell>
          <cell r="X63" t="str">
            <v>○</v>
          </cell>
          <cell r="Y63" t="str">
            <v/>
          </cell>
          <cell r="Z63" t="str">
            <v/>
          </cell>
          <cell r="AA63" t="str">
            <v/>
          </cell>
          <cell r="AB63" t="str">
            <v/>
          </cell>
          <cell r="AC63" t="str">
            <v>なし</v>
          </cell>
          <cell r="AD63">
            <v>3</v>
          </cell>
          <cell r="AE63" t="str">
            <v>3年以上</v>
          </cell>
          <cell r="AF63">
            <v>5</v>
          </cell>
          <cell r="AG63" t="str">
            <v>適</v>
          </cell>
          <cell r="AH63">
            <v>6</v>
          </cell>
          <cell r="AI63" t="str">
            <v>適</v>
          </cell>
          <cell r="AJ63">
            <v>11</v>
          </cell>
          <cell r="AK63" t="str">
            <v>Ｒ４</v>
          </cell>
        </row>
        <row r="64">
          <cell r="A64">
            <v>1410051013779</v>
          </cell>
          <cell r="C64" t="str">
            <v>保育所</v>
          </cell>
          <cell r="D64" t="str">
            <v>にじの風保育園</v>
          </cell>
          <cell r="E64">
            <v>0</v>
          </cell>
          <cell r="F64" t="str">
            <v>鶴見区</v>
          </cell>
          <cell r="G64" t="str">
            <v>2400067</v>
          </cell>
          <cell r="H64" t="str">
            <v>横浜市保土ケ谷区常盤台６６番１８号</v>
          </cell>
          <cell r="I64" t="str">
            <v>学校法人　聖ヶ丘学園</v>
          </cell>
          <cell r="J64">
            <v>9</v>
          </cell>
          <cell r="K64" t="str">
            <v>9年以上</v>
          </cell>
          <cell r="L64">
            <v>11</v>
          </cell>
          <cell r="M64" t="str">
            <v>適</v>
          </cell>
          <cell r="N64">
            <v>6</v>
          </cell>
          <cell r="O64" t="str">
            <v>適</v>
          </cell>
          <cell r="P64">
            <v>17</v>
          </cell>
          <cell r="Q64">
            <v>6</v>
          </cell>
          <cell r="R64">
            <v>45072</v>
          </cell>
          <cell r="U64" t="str">
            <v>Ｒ４</v>
          </cell>
          <cell r="V64">
            <v>6</v>
          </cell>
          <cell r="W64">
            <v>0</v>
          </cell>
          <cell r="X64" t="str">
            <v>○</v>
          </cell>
          <cell r="Y64" t="str">
            <v/>
          </cell>
          <cell r="Z64" t="str">
            <v/>
          </cell>
          <cell r="AA64" t="str">
            <v/>
          </cell>
          <cell r="AB64" t="str">
            <v/>
          </cell>
          <cell r="AC64" t="str">
            <v>なし</v>
          </cell>
          <cell r="AD64">
            <v>9</v>
          </cell>
          <cell r="AE64" t="str">
            <v>9年以上</v>
          </cell>
          <cell r="AF64">
            <v>11</v>
          </cell>
          <cell r="AG64" t="str">
            <v>適</v>
          </cell>
          <cell r="AH64">
            <v>6</v>
          </cell>
          <cell r="AI64" t="str">
            <v>適</v>
          </cell>
          <cell r="AJ64">
            <v>17</v>
          </cell>
          <cell r="AK64" t="str">
            <v>Ｒ４</v>
          </cell>
        </row>
        <row r="65">
          <cell r="A65">
            <v>1410051013787</v>
          </cell>
          <cell r="C65" t="str">
            <v>保育所</v>
          </cell>
          <cell r="D65" t="str">
            <v>ねむの樹　北寺尾保育園</v>
          </cell>
          <cell r="E65">
            <v>0</v>
          </cell>
          <cell r="F65" t="str">
            <v>鶴見区</v>
          </cell>
          <cell r="G65" t="str">
            <v>2300074</v>
          </cell>
          <cell r="H65" t="str">
            <v>横浜市鶴見区北寺尾六丁目７－６</v>
          </cell>
          <cell r="I65" t="str">
            <v>ねむの樹北寺尾保育園</v>
          </cell>
          <cell r="J65">
            <v>9</v>
          </cell>
          <cell r="K65" t="str">
            <v>9年以上</v>
          </cell>
          <cell r="L65">
            <v>11</v>
          </cell>
          <cell r="M65" t="str">
            <v>適</v>
          </cell>
          <cell r="N65">
            <v>6</v>
          </cell>
          <cell r="O65" t="str">
            <v>適</v>
          </cell>
          <cell r="P65">
            <v>17</v>
          </cell>
          <cell r="Q65">
            <v>6</v>
          </cell>
          <cell r="R65">
            <v>45113</v>
          </cell>
          <cell r="U65" t="str">
            <v>Ｒ４</v>
          </cell>
          <cell r="V65">
            <v>6</v>
          </cell>
          <cell r="W65">
            <v>0</v>
          </cell>
          <cell r="X65" t="str">
            <v>○</v>
          </cell>
          <cell r="Y65" t="str">
            <v/>
          </cell>
          <cell r="Z65" t="str">
            <v/>
          </cell>
          <cell r="AA65" t="str">
            <v/>
          </cell>
          <cell r="AB65" t="str">
            <v/>
          </cell>
          <cell r="AC65" t="str">
            <v>なし</v>
          </cell>
          <cell r="AD65">
            <v>8</v>
          </cell>
          <cell r="AE65" t="str">
            <v>8年以上</v>
          </cell>
          <cell r="AF65">
            <v>10</v>
          </cell>
          <cell r="AG65" t="str">
            <v>適</v>
          </cell>
          <cell r="AH65">
            <v>6</v>
          </cell>
          <cell r="AI65" t="str">
            <v>適</v>
          </cell>
          <cell r="AJ65">
            <v>16</v>
          </cell>
          <cell r="AK65" t="str">
            <v>Ｒ４</v>
          </cell>
        </row>
        <row r="66">
          <cell r="A66">
            <v>1410051019495</v>
          </cell>
          <cell r="C66" t="str">
            <v>保育所</v>
          </cell>
          <cell r="D66" t="str">
            <v>ねむの樹　元宮保育園</v>
          </cell>
          <cell r="E66">
            <v>0</v>
          </cell>
          <cell r="F66" t="str">
            <v>鶴見区</v>
          </cell>
          <cell r="G66" t="str">
            <v>2300004</v>
          </cell>
          <cell r="H66" t="str">
            <v>横浜市鶴見区元宮２－５－２８</v>
          </cell>
          <cell r="I66" t="str">
            <v>社会福祉法人ねむの樹　ねむの樹元宮保育園</v>
          </cell>
          <cell r="J66">
            <v>8</v>
          </cell>
          <cell r="K66" t="str">
            <v>8年以上</v>
          </cell>
          <cell r="L66">
            <v>10</v>
          </cell>
          <cell r="M66" t="str">
            <v>適</v>
          </cell>
          <cell r="N66">
            <v>6</v>
          </cell>
          <cell r="O66" t="str">
            <v>適</v>
          </cell>
          <cell r="P66">
            <v>16</v>
          </cell>
          <cell r="Q66">
            <v>9</v>
          </cell>
          <cell r="R66">
            <v>45100</v>
          </cell>
          <cell r="U66" t="str">
            <v>Ｒ４</v>
          </cell>
          <cell r="V66">
            <v>6</v>
          </cell>
          <cell r="W66">
            <v>0</v>
          </cell>
          <cell r="X66" t="str">
            <v>○</v>
          </cell>
          <cell r="Y66" t="str">
            <v/>
          </cell>
          <cell r="Z66" t="str">
            <v/>
          </cell>
          <cell r="AA66" t="str">
            <v/>
          </cell>
          <cell r="AB66" t="str">
            <v/>
          </cell>
          <cell r="AC66" t="str">
            <v>なし</v>
          </cell>
          <cell r="AD66">
            <v>7</v>
          </cell>
          <cell r="AE66" t="str">
            <v>7年以上</v>
          </cell>
          <cell r="AF66">
            <v>9</v>
          </cell>
          <cell r="AG66" t="str">
            <v>適</v>
          </cell>
          <cell r="AH66">
            <v>6</v>
          </cell>
          <cell r="AI66" t="str">
            <v>適</v>
          </cell>
          <cell r="AJ66">
            <v>15</v>
          </cell>
          <cell r="AK66" t="str">
            <v>Ｒ４</v>
          </cell>
        </row>
        <row r="67">
          <cell r="A67">
            <v>1410051017895</v>
          </cell>
          <cell r="C67" t="str">
            <v>保育所</v>
          </cell>
          <cell r="D67" t="str">
            <v>花園保育園ベビーホーム</v>
          </cell>
          <cell r="E67">
            <v>0</v>
          </cell>
          <cell r="F67" t="str">
            <v>鶴見区</v>
          </cell>
          <cell r="G67" t="str">
            <v>2300052</v>
          </cell>
          <cell r="H67" t="str">
            <v>横浜市鶴見区生麦五丁目８－１６</v>
          </cell>
          <cell r="I67" t="str">
            <v>花園保育園ベビーホーム</v>
          </cell>
          <cell r="J67">
            <v>14</v>
          </cell>
          <cell r="K67" t="str">
            <v>14年以上</v>
          </cell>
          <cell r="L67">
            <v>12</v>
          </cell>
          <cell r="M67" t="str">
            <v>適</v>
          </cell>
          <cell r="N67">
            <v>7</v>
          </cell>
          <cell r="O67" t="str">
            <v>適</v>
          </cell>
          <cell r="P67">
            <v>19</v>
          </cell>
          <cell r="Q67">
            <v>10</v>
          </cell>
          <cell r="R67">
            <v>45100</v>
          </cell>
          <cell r="U67" t="str">
            <v>Ｒ４</v>
          </cell>
          <cell r="V67">
            <v>7</v>
          </cell>
          <cell r="W67">
            <v>0</v>
          </cell>
          <cell r="X67" t="str">
            <v>○</v>
          </cell>
          <cell r="Y67" t="str">
            <v/>
          </cell>
          <cell r="Z67" t="str">
            <v/>
          </cell>
          <cell r="AA67" t="str">
            <v/>
          </cell>
          <cell r="AB67" t="str">
            <v/>
          </cell>
          <cell r="AC67" t="str">
            <v>なし</v>
          </cell>
          <cell r="AD67">
            <v>13</v>
          </cell>
          <cell r="AE67" t="str">
            <v>13年以上</v>
          </cell>
          <cell r="AF67">
            <v>12</v>
          </cell>
          <cell r="AG67" t="str">
            <v>適</v>
          </cell>
          <cell r="AH67">
            <v>7</v>
          </cell>
          <cell r="AI67" t="str">
            <v>適</v>
          </cell>
          <cell r="AJ67">
            <v>19</v>
          </cell>
          <cell r="AK67" t="str">
            <v>Ｒ４</v>
          </cell>
        </row>
        <row r="68">
          <cell r="A68">
            <v>1410051025542</v>
          </cell>
          <cell r="C68" t="str">
            <v>保育所</v>
          </cell>
          <cell r="D68" t="str">
            <v>馬場どろんこ保育園</v>
          </cell>
          <cell r="E68">
            <v>0</v>
          </cell>
          <cell r="F68" t="str">
            <v>鶴見区</v>
          </cell>
          <cell r="G68" t="str">
            <v>1500002</v>
          </cell>
          <cell r="H68" t="str">
            <v>東京都渋谷区渋谷１－２－５　ＭＦＰＲ渋谷ビル１３階</v>
          </cell>
          <cell r="I68" t="str">
            <v>社会福祉法人どろんこ会</v>
          </cell>
          <cell r="J68">
            <v>5</v>
          </cell>
          <cell r="K68" t="str">
            <v>5年以上</v>
          </cell>
          <cell r="L68">
            <v>7</v>
          </cell>
          <cell r="M68" t="str">
            <v>適</v>
          </cell>
          <cell r="N68">
            <v>6</v>
          </cell>
          <cell r="O68" t="str">
            <v>適</v>
          </cell>
          <cell r="P68">
            <v>13</v>
          </cell>
          <cell r="Q68">
            <v>3</v>
          </cell>
          <cell r="R68">
            <v>45146</v>
          </cell>
          <cell r="U68" t="str">
            <v>Ｒ４</v>
          </cell>
          <cell r="V68">
            <v>6</v>
          </cell>
          <cell r="W68">
            <v>0</v>
          </cell>
          <cell r="X68" t="str">
            <v>○</v>
          </cell>
          <cell r="Y68" t="str">
            <v/>
          </cell>
          <cell r="Z68" t="str">
            <v/>
          </cell>
          <cell r="AA68" t="str">
            <v/>
          </cell>
          <cell r="AB68" t="str">
            <v/>
          </cell>
          <cell r="AC68" t="str">
            <v>なし</v>
          </cell>
          <cell r="AD68">
            <v>5</v>
          </cell>
          <cell r="AE68" t="str">
            <v>5年以上</v>
          </cell>
          <cell r="AF68">
            <v>7</v>
          </cell>
          <cell r="AG68" t="str">
            <v>適</v>
          </cell>
          <cell r="AH68">
            <v>6</v>
          </cell>
          <cell r="AI68" t="str">
            <v>適</v>
          </cell>
          <cell r="AJ68">
            <v>13</v>
          </cell>
          <cell r="AK68" t="str">
            <v>Ｒ４</v>
          </cell>
        </row>
        <row r="69">
          <cell r="A69">
            <v>1410051016152</v>
          </cell>
          <cell r="C69" t="str">
            <v>保育所</v>
          </cell>
          <cell r="D69" t="str">
            <v>Ｐ’ｓスマイル保育園</v>
          </cell>
          <cell r="E69">
            <v>0</v>
          </cell>
          <cell r="F69" t="str">
            <v>鶴見区</v>
          </cell>
          <cell r="G69" t="str">
            <v>1500002</v>
          </cell>
          <cell r="H69" t="str">
            <v>東京都渋谷区渋谷１丁目２－５　ＭＦＰＲ渋谷ビル１３Ｆ</v>
          </cell>
          <cell r="I69" t="str">
            <v>社会福祉法人　どろんこ会</v>
          </cell>
          <cell r="J69">
            <v>4</v>
          </cell>
          <cell r="K69" t="str">
            <v>4年以上</v>
          </cell>
          <cell r="L69">
            <v>6</v>
          </cell>
          <cell r="M69" t="str">
            <v>適</v>
          </cell>
          <cell r="N69">
            <v>6</v>
          </cell>
          <cell r="O69" t="str">
            <v>適</v>
          </cell>
          <cell r="P69">
            <v>12</v>
          </cell>
          <cell r="Q69">
            <v>2</v>
          </cell>
          <cell r="R69">
            <v>45154</v>
          </cell>
          <cell r="U69" t="str">
            <v>Ｒ４</v>
          </cell>
          <cell r="V69">
            <v>6</v>
          </cell>
          <cell r="W69">
            <v>0</v>
          </cell>
          <cell r="X69" t="str">
            <v>○</v>
          </cell>
          <cell r="Y69" t="str">
            <v/>
          </cell>
          <cell r="Z69" t="str">
            <v/>
          </cell>
          <cell r="AA69" t="str">
            <v/>
          </cell>
          <cell r="AB69" t="str">
            <v/>
          </cell>
          <cell r="AC69" t="str">
            <v>なし</v>
          </cell>
          <cell r="AD69">
            <v>5</v>
          </cell>
          <cell r="AE69" t="str">
            <v>5年以上</v>
          </cell>
          <cell r="AF69">
            <v>7</v>
          </cell>
          <cell r="AG69" t="str">
            <v>適</v>
          </cell>
          <cell r="AH69">
            <v>6</v>
          </cell>
          <cell r="AI69" t="str">
            <v>適</v>
          </cell>
          <cell r="AJ69">
            <v>13</v>
          </cell>
          <cell r="AK69" t="str">
            <v>Ｒ４</v>
          </cell>
        </row>
        <row r="70">
          <cell r="A70">
            <v>1410051013795</v>
          </cell>
          <cell r="C70" t="str">
            <v>保育所</v>
          </cell>
          <cell r="D70" t="str">
            <v>ビーンズ保育園</v>
          </cell>
          <cell r="E70">
            <v>0</v>
          </cell>
          <cell r="F70" t="str">
            <v>鶴見区</v>
          </cell>
          <cell r="G70" t="str">
            <v>2300051</v>
          </cell>
          <cell r="H70" t="str">
            <v>横浜市鶴見区鶴見中央一丁目２３－２６　グレーシアスクエア横浜鶴見３階</v>
          </cell>
          <cell r="I70" t="str">
            <v>ビーンズ保育園</v>
          </cell>
          <cell r="J70">
            <v>12</v>
          </cell>
          <cell r="K70" t="str">
            <v>12年以上</v>
          </cell>
          <cell r="L70">
            <v>12</v>
          </cell>
          <cell r="M70" t="str">
            <v>適</v>
          </cell>
          <cell r="N70">
            <v>7</v>
          </cell>
          <cell r="O70" t="str">
            <v>適</v>
          </cell>
          <cell r="P70">
            <v>19</v>
          </cell>
          <cell r="Q70">
            <v>14</v>
          </cell>
          <cell r="R70">
            <v>45113</v>
          </cell>
          <cell r="U70" t="str">
            <v>Ｒ４</v>
          </cell>
          <cell r="V70">
            <v>7</v>
          </cell>
          <cell r="W70">
            <v>0</v>
          </cell>
          <cell r="X70" t="str">
            <v>○</v>
          </cell>
          <cell r="Y70" t="str">
            <v/>
          </cell>
          <cell r="Z70" t="str">
            <v/>
          </cell>
          <cell r="AA70" t="str">
            <v/>
          </cell>
          <cell r="AB70" t="str">
            <v/>
          </cell>
          <cell r="AC70" t="str">
            <v>なし</v>
          </cell>
          <cell r="AD70">
            <v>12</v>
          </cell>
          <cell r="AE70" t="str">
            <v>12年以上</v>
          </cell>
          <cell r="AF70">
            <v>12</v>
          </cell>
          <cell r="AG70" t="str">
            <v>適</v>
          </cell>
          <cell r="AH70">
            <v>7</v>
          </cell>
          <cell r="AI70" t="str">
            <v>適</v>
          </cell>
          <cell r="AJ70">
            <v>19</v>
          </cell>
          <cell r="AK70" t="str">
            <v>Ｒ４</v>
          </cell>
        </row>
        <row r="71">
          <cell r="A71">
            <v>1410051023737</v>
          </cell>
          <cell r="C71" t="str">
            <v>保育所</v>
          </cell>
          <cell r="D71" t="str">
            <v>東寺尾どろんこ保育園</v>
          </cell>
          <cell r="E71">
            <v>0</v>
          </cell>
          <cell r="F71" t="str">
            <v>鶴見区</v>
          </cell>
          <cell r="G71" t="str">
            <v>1500002</v>
          </cell>
          <cell r="H71" t="str">
            <v>東京都渋谷区渋谷１丁目２－５　ＭＦＰＲ渋谷ビル１３Ｆ</v>
          </cell>
          <cell r="I71" t="str">
            <v>社会福祉法人　どろんこ会</v>
          </cell>
          <cell r="J71">
            <v>6</v>
          </cell>
          <cell r="K71" t="str">
            <v>6年以上</v>
          </cell>
          <cell r="L71">
            <v>8</v>
          </cell>
          <cell r="M71" t="str">
            <v>適</v>
          </cell>
          <cell r="N71">
            <v>6</v>
          </cell>
          <cell r="O71" t="str">
            <v>適</v>
          </cell>
          <cell r="P71">
            <v>14</v>
          </cell>
          <cell r="Q71">
            <v>8</v>
          </cell>
          <cell r="R71">
            <v>45154</v>
          </cell>
          <cell r="U71" t="str">
            <v>Ｒ４</v>
          </cell>
          <cell r="V71">
            <v>6</v>
          </cell>
          <cell r="W71">
            <v>0</v>
          </cell>
          <cell r="X71" t="str">
            <v>○</v>
          </cell>
          <cell r="Y71" t="str">
            <v/>
          </cell>
          <cell r="Z71" t="str">
            <v/>
          </cell>
          <cell r="AA71" t="str">
            <v/>
          </cell>
          <cell r="AB71" t="str">
            <v/>
          </cell>
          <cell r="AC71" t="str">
            <v>なし</v>
          </cell>
          <cell r="AD71">
            <v>6</v>
          </cell>
          <cell r="AE71" t="str">
            <v>6年以上</v>
          </cell>
          <cell r="AF71">
            <v>8</v>
          </cell>
          <cell r="AG71" t="str">
            <v>適</v>
          </cell>
          <cell r="AH71">
            <v>6</v>
          </cell>
          <cell r="AI71" t="str">
            <v>適</v>
          </cell>
          <cell r="AJ71">
            <v>14</v>
          </cell>
          <cell r="AK71" t="str">
            <v>Ｒ４</v>
          </cell>
        </row>
        <row r="72">
          <cell r="A72">
            <v>1410051025435</v>
          </cell>
          <cell r="C72" t="str">
            <v>保育所</v>
          </cell>
          <cell r="D72" t="str">
            <v>フェアリーテイルつばさ</v>
          </cell>
          <cell r="E72">
            <v>0</v>
          </cell>
          <cell r="F72" t="str">
            <v>鶴見区</v>
          </cell>
          <cell r="G72" t="str">
            <v>2300015</v>
          </cell>
          <cell r="H72" t="str">
            <v>横浜市鶴見区寺谷２－１－２０</v>
          </cell>
          <cell r="I72" t="str">
            <v>フェアリーテイルつばさ</v>
          </cell>
          <cell r="J72">
            <v>9</v>
          </cell>
          <cell r="K72" t="str">
            <v>9年以上</v>
          </cell>
          <cell r="L72">
            <v>11</v>
          </cell>
          <cell r="M72" t="str">
            <v>適</v>
          </cell>
          <cell r="N72">
            <v>6</v>
          </cell>
          <cell r="O72" t="str">
            <v>適</v>
          </cell>
          <cell r="P72">
            <v>17</v>
          </cell>
          <cell r="Q72">
            <v>9</v>
          </cell>
          <cell r="R72">
            <v>45113</v>
          </cell>
          <cell r="U72" t="str">
            <v>Ｒ４</v>
          </cell>
          <cell r="V72">
            <v>6</v>
          </cell>
          <cell r="W72">
            <v>0</v>
          </cell>
          <cell r="X72" t="str">
            <v>○</v>
          </cell>
          <cell r="Y72" t="str">
            <v/>
          </cell>
          <cell r="Z72" t="str">
            <v/>
          </cell>
          <cell r="AA72" t="str">
            <v/>
          </cell>
          <cell r="AB72" t="str">
            <v/>
          </cell>
          <cell r="AC72" t="str">
            <v>なし</v>
          </cell>
          <cell r="AD72">
            <v>7</v>
          </cell>
          <cell r="AE72" t="str">
            <v>7年以上</v>
          </cell>
          <cell r="AF72">
            <v>9</v>
          </cell>
          <cell r="AG72" t="str">
            <v>適</v>
          </cell>
          <cell r="AH72">
            <v>6</v>
          </cell>
          <cell r="AI72" t="str">
            <v>適</v>
          </cell>
          <cell r="AJ72">
            <v>15</v>
          </cell>
          <cell r="AK72" t="str">
            <v>Ｒ４</v>
          </cell>
        </row>
        <row r="73">
          <cell r="A73">
            <v>1410051026706</v>
          </cell>
          <cell r="C73" t="str">
            <v>保育所</v>
          </cell>
          <cell r="D73" t="str">
            <v>フェアリーテイルみらい</v>
          </cell>
          <cell r="E73">
            <v>0</v>
          </cell>
          <cell r="F73" t="str">
            <v>鶴見区</v>
          </cell>
          <cell r="G73" t="str">
            <v>2300015</v>
          </cell>
          <cell r="H73" t="str">
            <v>横浜市鶴見区寺谷二丁目１－２０</v>
          </cell>
          <cell r="I73" t="str">
            <v>フェアリーテイルつばさ</v>
          </cell>
          <cell r="J73">
            <v>10</v>
          </cell>
          <cell r="K73" t="str">
            <v>10年以上</v>
          </cell>
          <cell r="L73">
            <v>12</v>
          </cell>
          <cell r="M73" t="str">
            <v>適</v>
          </cell>
          <cell r="N73">
            <v>6</v>
          </cell>
          <cell r="O73" t="str">
            <v>適</v>
          </cell>
          <cell r="P73">
            <v>18</v>
          </cell>
          <cell r="Q73">
            <v>6</v>
          </cell>
          <cell r="R73">
            <v>45113</v>
          </cell>
          <cell r="U73" t="str">
            <v>Ｒ４</v>
          </cell>
          <cell r="V73">
            <v>6</v>
          </cell>
          <cell r="W73">
            <v>0</v>
          </cell>
          <cell r="X73" t="str">
            <v>○</v>
          </cell>
          <cell r="Y73" t="str">
            <v/>
          </cell>
          <cell r="Z73" t="str">
            <v/>
          </cell>
          <cell r="AA73" t="str">
            <v/>
          </cell>
          <cell r="AB73" t="str">
            <v/>
          </cell>
          <cell r="AC73" t="str">
            <v>なし</v>
          </cell>
          <cell r="AD73">
            <v>8</v>
          </cell>
          <cell r="AE73" t="str">
            <v>8年以上</v>
          </cell>
          <cell r="AF73">
            <v>10</v>
          </cell>
          <cell r="AG73" t="str">
            <v>適</v>
          </cell>
          <cell r="AH73">
            <v>6</v>
          </cell>
          <cell r="AI73" t="str">
            <v>適</v>
          </cell>
          <cell r="AJ73">
            <v>16</v>
          </cell>
          <cell r="AK73" t="str">
            <v>Ｒ４</v>
          </cell>
        </row>
        <row r="74">
          <cell r="A74">
            <v>1410051024453</v>
          </cell>
          <cell r="C74" t="str">
            <v>保育所</v>
          </cell>
          <cell r="D74" t="str">
            <v>ぶれすと尻手ほいくえん</v>
          </cell>
          <cell r="E74">
            <v>0</v>
          </cell>
          <cell r="F74" t="str">
            <v>鶴見区</v>
          </cell>
          <cell r="G74" t="str">
            <v>2340054</v>
          </cell>
          <cell r="H74" t="str">
            <v>横浜市港南区港南台一丁目６－２２　スライヴサクライ１Ｆ</v>
          </cell>
          <cell r="I74" t="str">
            <v>株式会社ブレストインターナショナル</v>
          </cell>
          <cell r="J74">
            <v>6</v>
          </cell>
          <cell r="K74" t="str">
            <v>6年以上</v>
          </cell>
          <cell r="L74">
            <v>8</v>
          </cell>
          <cell r="M74" t="str">
            <v>適</v>
          </cell>
          <cell r="N74">
            <v>6</v>
          </cell>
          <cell r="O74" t="str">
            <v>適</v>
          </cell>
          <cell r="P74">
            <v>14</v>
          </cell>
          <cell r="Q74">
            <v>5</v>
          </cell>
          <cell r="R74">
            <v>45113</v>
          </cell>
          <cell r="U74" t="str">
            <v>Ｒ４</v>
          </cell>
          <cell r="V74">
            <v>6</v>
          </cell>
          <cell r="W74">
            <v>0</v>
          </cell>
          <cell r="X74" t="str">
            <v>○</v>
          </cell>
          <cell r="Y74" t="str">
            <v/>
          </cell>
          <cell r="Z74" t="str">
            <v/>
          </cell>
          <cell r="AA74" t="str">
            <v/>
          </cell>
          <cell r="AB74" t="str">
            <v/>
          </cell>
          <cell r="AC74" t="str">
            <v>なし</v>
          </cell>
          <cell r="AD74">
            <v>5</v>
          </cell>
          <cell r="AE74" t="str">
            <v>5年以上</v>
          </cell>
          <cell r="AF74">
            <v>7</v>
          </cell>
          <cell r="AG74" t="str">
            <v>適</v>
          </cell>
          <cell r="AH74">
            <v>6</v>
          </cell>
          <cell r="AI74" t="str">
            <v>適</v>
          </cell>
          <cell r="AJ74">
            <v>13</v>
          </cell>
          <cell r="AK74" t="str">
            <v>Ｒ４</v>
          </cell>
        </row>
        <row r="75">
          <cell r="A75">
            <v>1410051025898</v>
          </cell>
          <cell r="C75" t="str">
            <v>保育所</v>
          </cell>
          <cell r="D75" t="str">
            <v>ベネッセ 菊名保育園</v>
          </cell>
          <cell r="E75">
            <v>0</v>
          </cell>
          <cell r="F75" t="str">
            <v>鶴見区</v>
          </cell>
          <cell r="G75" t="str">
            <v>1630905</v>
          </cell>
          <cell r="H75" t="str">
            <v>東京都新宿区西新宿２丁目３－１　新宿モノリスビル５階</v>
          </cell>
          <cell r="I75" t="str">
            <v>株式会社ベネッセスタイルケア</v>
          </cell>
          <cell r="J75">
            <v>6</v>
          </cell>
          <cell r="K75" t="str">
            <v>6年以上</v>
          </cell>
          <cell r="L75">
            <v>8</v>
          </cell>
          <cell r="M75" t="str">
            <v>適</v>
          </cell>
          <cell r="N75">
            <v>6</v>
          </cell>
          <cell r="O75" t="str">
            <v>適</v>
          </cell>
          <cell r="P75">
            <v>14</v>
          </cell>
          <cell r="Q75">
            <v>7</v>
          </cell>
          <cell r="R75">
            <v>45113</v>
          </cell>
          <cell r="U75" t="str">
            <v>Ｒ４</v>
          </cell>
          <cell r="V75">
            <v>6</v>
          </cell>
          <cell r="W75">
            <v>0</v>
          </cell>
          <cell r="X75" t="str">
            <v>○</v>
          </cell>
          <cell r="Y75" t="str">
            <v/>
          </cell>
          <cell r="Z75" t="str">
            <v/>
          </cell>
          <cell r="AA75" t="str">
            <v/>
          </cell>
          <cell r="AB75" t="str">
            <v/>
          </cell>
          <cell r="AC75" t="str">
            <v>なし</v>
          </cell>
          <cell r="AD75">
            <v>7</v>
          </cell>
          <cell r="AE75" t="str">
            <v>7年以上</v>
          </cell>
          <cell r="AF75">
            <v>9</v>
          </cell>
          <cell r="AG75" t="str">
            <v>適</v>
          </cell>
          <cell r="AH75">
            <v>6</v>
          </cell>
          <cell r="AI75" t="str">
            <v>適</v>
          </cell>
          <cell r="AJ75">
            <v>15</v>
          </cell>
          <cell r="AK75" t="str">
            <v>Ｒ４</v>
          </cell>
        </row>
        <row r="76">
          <cell r="A76">
            <v>1410051015139</v>
          </cell>
          <cell r="C76" t="str">
            <v>保育所</v>
          </cell>
          <cell r="D76" t="str">
            <v>ベネッセ　矢向保育園</v>
          </cell>
          <cell r="E76">
            <v>0</v>
          </cell>
          <cell r="F76" t="str">
            <v>鶴見区</v>
          </cell>
          <cell r="G76" t="str">
            <v>1630905</v>
          </cell>
          <cell r="H76" t="str">
            <v>東京都新宿区西新宿２丁目３－１新宿モノリスビル５Ｆ</v>
          </cell>
          <cell r="I76" t="str">
            <v>株式会社ベネッセスタイルケア　</v>
          </cell>
          <cell r="J76">
            <v>8</v>
          </cell>
          <cell r="K76" t="str">
            <v>8年以上</v>
          </cell>
          <cell r="L76">
            <v>10</v>
          </cell>
          <cell r="M76" t="str">
            <v>適</v>
          </cell>
          <cell r="N76">
            <v>6</v>
          </cell>
          <cell r="O76" t="str">
            <v>適</v>
          </cell>
          <cell r="P76">
            <v>16</v>
          </cell>
          <cell r="Q76">
            <v>9</v>
          </cell>
          <cell r="R76">
            <v>45154</v>
          </cell>
          <cell r="U76" t="str">
            <v>Ｒ４</v>
          </cell>
          <cell r="V76">
            <v>6</v>
          </cell>
          <cell r="W76">
            <v>0</v>
          </cell>
          <cell r="X76" t="str">
            <v>○</v>
          </cell>
          <cell r="Y76" t="str">
            <v/>
          </cell>
          <cell r="Z76" t="str">
            <v/>
          </cell>
          <cell r="AA76" t="str">
            <v/>
          </cell>
          <cell r="AB76" t="str">
            <v/>
          </cell>
          <cell r="AC76" t="str">
            <v>なし</v>
          </cell>
          <cell r="AD76">
            <v>8</v>
          </cell>
          <cell r="AE76" t="str">
            <v>8年以上</v>
          </cell>
          <cell r="AF76">
            <v>10</v>
          </cell>
          <cell r="AG76" t="str">
            <v>適</v>
          </cell>
          <cell r="AH76">
            <v>6</v>
          </cell>
          <cell r="AI76" t="str">
            <v>適</v>
          </cell>
          <cell r="AJ76">
            <v>16</v>
          </cell>
          <cell r="AK76" t="str">
            <v>Ｒ４</v>
          </cell>
        </row>
        <row r="77">
          <cell r="A77">
            <v>1410051026771</v>
          </cell>
          <cell r="C77" t="str">
            <v>保育所</v>
          </cell>
          <cell r="D77" t="str">
            <v>保育園スカイ・ウイング</v>
          </cell>
          <cell r="E77">
            <v>0</v>
          </cell>
          <cell r="F77" t="str">
            <v>鶴見区</v>
          </cell>
          <cell r="G77" t="str">
            <v>2300051</v>
          </cell>
          <cell r="H77" t="str">
            <v>横浜市鶴見区鶴見中央五丁目１１－８</v>
          </cell>
          <cell r="I77" t="str">
            <v>保育園スカイ・ウイング</v>
          </cell>
          <cell r="J77">
            <v>12</v>
          </cell>
          <cell r="K77" t="str">
            <v>12年以上</v>
          </cell>
          <cell r="L77">
            <v>12</v>
          </cell>
          <cell r="M77" t="str">
            <v>適</v>
          </cell>
          <cell r="N77">
            <v>7</v>
          </cell>
          <cell r="O77" t="str">
            <v>適</v>
          </cell>
          <cell r="P77">
            <v>19</v>
          </cell>
          <cell r="Q77">
            <v>15</v>
          </cell>
          <cell r="R77">
            <v>45084</v>
          </cell>
          <cell r="U77" t="str">
            <v>Ｒ４</v>
          </cell>
          <cell r="V77">
            <v>7</v>
          </cell>
          <cell r="W77">
            <v>0</v>
          </cell>
          <cell r="X77" t="str">
            <v>○</v>
          </cell>
          <cell r="Y77" t="str">
            <v/>
          </cell>
          <cell r="Z77" t="str">
            <v/>
          </cell>
          <cell r="AA77" t="str">
            <v/>
          </cell>
          <cell r="AB77" t="str">
            <v/>
          </cell>
          <cell r="AC77" t="str">
            <v>なし</v>
          </cell>
          <cell r="AD77">
            <v>11</v>
          </cell>
          <cell r="AE77" t="str">
            <v>11年以上</v>
          </cell>
          <cell r="AF77">
            <v>12</v>
          </cell>
          <cell r="AG77" t="str">
            <v>適</v>
          </cell>
          <cell r="AH77">
            <v>7</v>
          </cell>
          <cell r="AI77" t="str">
            <v>適</v>
          </cell>
          <cell r="AJ77">
            <v>19</v>
          </cell>
          <cell r="AK77" t="str">
            <v>Ｒ４</v>
          </cell>
        </row>
        <row r="78">
          <cell r="A78">
            <v>1410051025203</v>
          </cell>
          <cell r="C78" t="str">
            <v>保育所</v>
          </cell>
          <cell r="D78" t="str">
            <v>保育室ベルファミーユ</v>
          </cell>
          <cell r="E78">
            <v>0</v>
          </cell>
          <cell r="F78" t="str">
            <v>鶴見区</v>
          </cell>
          <cell r="G78" t="str">
            <v>2300077</v>
          </cell>
          <cell r="H78" t="str">
            <v>横浜市鶴見区東寺尾１－４－１４　グランシャリオ１階</v>
          </cell>
          <cell r="I78" t="str">
            <v>保育室ベルファミーユ</v>
          </cell>
          <cell r="J78">
            <v>9</v>
          </cell>
          <cell r="K78" t="str">
            <v>9年以上</v>
          </cell>
          <cell r="L78">
            <v>11</v>
          </cell>
          <cell r="M78" t="str">
            <v>適</v>
          </cell>
          <cell r="N78">
            <v>6</v>
          </cell>
          <cell r="O78" t="str">
            <v>適</v>
          </cell>
          <cell r="P78">
            <v>17</v>
          </cell>
          <cell r="Q78">
            <v>3</v>
          </cell>
          <cell r="R78">
            <v>45113</v>
          </cell>
          <cell r="U78" t="str">
            <v>Ｒ４</v>
          </cell>
          <cell r="V78">
            <v>6</v>
          </cell>
          <cell r="W78">
            <v>0</v>
          </cell>
          <cell r="X78" t="str">
            <v>○</v>
          </cell>
          <cell r="Y78" t="str">
            <v/>
          </cell>
          <cell r="Z78" t="str">
            <v/>
          </cell>
          <cell r="AA78" t="str">
            <v/>
          </cell>
          <cell r="AB78" t="str">
            <v/>
          </cell>
          <cell r="AC78" t="str">
            <v>なし</v>
          </cell>
          <cell r="AD78">
            <v>8</v>
          </cell>
          <cell r="AE78" t="str">
            <v>8年以上</v>
          </cell>
          <cell r="AF78">
            <v>10</v>
          </cell>
          <cell r="AG78" t="str">
            <v>適</v>
          </cell>
          <cell r="AH78">
            <v>6</v>
          </cell>
          <cell r="AI78" t="str">
            <v>適</v>
          </cell>
          <cell r="AJ78">
            <v>16</v>
          </cell>
          <cell r="AK78" t="str">
            <v>Ｒ４</v>
          </cell>
        </row>
        <row r="79">
          <cell r="A79">
            <v>1410051019479</v>
          </cell>
          <cell r="C79" t="str">
            <v>保育所</v>
          </cell>
          <cell r="D79" t="str">
            <v>ポピンズナーサリースクール鶴見</v>
          </cell>
          <cell r="E79">
            <v>0</v>
          </cell>
          <cell r="F79" t="str">
            <v>鶴見区</v>
          </cell>
          <cell r="G79" t="str">
            <v>2300051</v>
          </cell>
          <cell r="H79" t="str">
            <v>横浜市鶴見区鶴見中央２－６－２９　アスク・サンシンビル１Ｆ</v>
          </cell>
          <cell r="I79" t="str">
            <v>ポピンズナーサリースクール鶴見</v>
          </cell>
          <cell r="J79">
            <v>6</v>
          </cell>
          <cell r="K79" t="str">
            <v>6年以上</v>
          </cell>
          <cell r="L79">
            <v>8</v>
          </cell>
          <cell r="M79" t="str">
            <v>適</v>
          </cell>
          <cell r="N79">
            <v>6</v>
          </cell>
          <cell r="O79" t="str">
            <v>適</v>
          </cell>
          <cell r="P79">
            <v>14</v>
          </cell>
          <cell r="Q79">
            <v>2</v>
          </cell>
          <cell r="R79">
            <v>45120</v>
          </cell>
          <cell r="U79" t="str">
            <v>Ｒ４</v>
          </cell>
          <cell r="V79">
            <v>6</v>
          </cell>
          <cell r="W79">
            <v>0</v>
          </cell>
          <cell r="X79" t="str">
            <v>○</v>
          </cell>
          <cell r="Y79" t="str">
            <v/>
          </cell>
          <cell r="Z79" t="str">
            <v/>
          </cell>
          <cell r="AA79" t="str">
            <v/>
          </cell>
          <cell r="AB79" t="str">
            <v/>
          </cell>
          <cell r="AC79" t="str">
            <v>なし</v>
          </cell>
          <cell r="AD79">
            <v>6</v>
          </cell>
          <cell r="AE79" t="str">
            <v>6年以上</v>
          </cell>
          <cell r="AF79">
            <v>8</v>
          </cell>
          <cell r="AG79" t="str">
            <v>適</v>
          </cell>
          <cell r="AH79">
            <v>6</v>
          </cell>
          <cell r="AI79" t="str">
            <v>適</v>
          </cell>
          <cell r="AJ79">
            <v>14</v>
          </cell>
          <cell r="AK79" t="str">
            <v>Ｒ４</v>
          </cell>
        </row>
        <row r="80">
          <cell r="A80">
            <v>1410051016210</v>
          </cell>
          <cell r="C80" t="str">
            <v>保育所</v>
          </cell>
          <cell r="D80" t="str">
            <v>ミアヘルサ保育園ひびき矢向</v>
          </cell>
          <cell r="E80">
            <v>0</v>
          </cell>
          <cell r="F80" t="str">
            <v>鶴見区</v>
          </cell>
          <cell r="G80" t="str">
            <v>2300001</v>
          </cell>
          <cell r="H80" t="str">
            <v>神奈川県横浜市鶴見区矢向１－１０－３１</v>
          </cell>
          <cell r="I80" t="str">
            <v>ミアヘルサ保育園ひびき矢向</v>
          </cell>
          <cell r="J80">
            <v>5</v>
          </cell>
          <cell r="K80" t="str">
            <v>5年以上</v>
          </cell>
          <cell r="L80">
            <v>7</v>
          </cell>
          <cell r="M80" t="str">
            <v>適</v>
          </cell>
          <cell r="N80">
            <v>6</v>
          </cell>
          <cell r="O80" t="str">
            <v>適</v>
          </cell>
          <cell r="P80">
            <v>13</v>
          </cell>
          <cell r="Q80">
            <v>7</v>
          </cell>
          <cell r="R80">
            <v>45163</v>
          </cell>
          <cell r="U80" t="str">
            <v>Ｒ４</v>
          </cell>
          <cell r="V80">
            <v>6</v>
          </cell>
          <cell r="W80">
            <v>0</v>
          </cell>
          <cell r="X80" t="str">
            <v>○</v>
          </cell>
          <cell r="Y80" t="str">
            <v/>
          </cell>
          <cell r="Z80" t="str">
            <v/>
          </cell>
          <cell r="AA80" t="str">
            <v/>
          </cell>
          <cell r="AB80" t="str">
            <v/>
          </cell>
          <cell r="AC80" t="str">
            <v>なし</v>
          </cell>
          <cell r="AD80">
            <v>9</v>
          </cell>
          <cell r="AE80" t="str">
            <v>9年以上</v>
          </cell>
          <cell r="AF80">
            <v>11</v>
          </cell>
          <cell r="AG80" t="str">
            <v>適</v>
          </cell>
          <cell r="AH80">
            <v>6</v>
          </cell>
          <cell r="AI80" t="str">
            <v>適</v>
          </cell>
          <cell r="AJ80">
            <v>17</v>
          </cell>
          <cell r="AK80" t="str">
            <v>Ｒ４</v>
          </cell>
        </row>
        <row r="81">
          <cell r="A81">
            <v>1410051013803</v>
          </cell>
          <cell r="C81" t="str">
            <v>保育所</v>
          </cell>
          <cell r="D81" t="str">
            <v>みつばち保育園</v>
          </cell>
          <cell r="E81">
            <v>0</v>
          </cell>
          <cell r="F81" t="str">
            <v>鶴見区</v>
          </cell>
          <cell r="G81" t="str">
            <v>2300041</v>
          </cell>
          <cell r="H81" t="str">
            <v>横浜市鶴見区潮田町３丁目１３７－５</v>
          </cell>
          <cell r="I81" t="str">
            <v>みつばち保育園</v>
          </cell>
          <cell r="J81">
            <v>13</v>
          </cell>
          <cell r="K81" t="str">
            <v>13年以上</v>
          </cell>
          <cell r="L81">
            <v>12</v>
          </cell>
          <cell r="M81" t="str">
            <v>適</v>
          </cell>
          <cell r="N81">
            <v>7</v>
          </cell>
          <cell r="O81" t="str">
            <v>適</v>
          </cell>
          <cell r="P81">
            <v>19</v>
          </cell>
          <cell r="Q81">
            <v>18</v>
          </cell>
          <cell r="R81">
            <v>45100</v>
          </cell>
          <cell r="U81" t="str">
            <v>Ｒ４</v>
          </cell>
          <cell r="V81">
            <v>7</v>
          </cell>
          <cell r="W81">
            <v>0</v>
          </cell>
          <cell r="X81" t="str">
            <v>○</v>
          </cell>
          <cell r="Y81" t="str">
            <v/>
          </cell>
          <cell r="Z81" t="str">
            <v/>
          </cell>
          <cell r="AA81" t="str">
            <v/>
          </cell>
          <cell r="AB81" t="str">
            <v/>
          </cell>
          <cell r="AC81" t="str">
            <v>なし</v>
          </cell>
          <cell r="AD81">
            <v>12</v>
          </cell>
          <cell r="AE81" t="str">
            <v>12年以上</v>
          </cell>
          <cell r="AF81">
            <v>12</v>
          </cell>
          <cell r="AG81" t="str">
            <v>適</v>
          </cell>
          <cell r="AH81">
            <v>7</v>
          </cell>
          <cell r="AI81" t="str">
            <v>適</v>
          </cell>
          <cell r="AJ81">
            <v>19</v>
          </cell>
          <cell r="AK81" t="str">
            <v>Ｒ４</v>
          </cell>
        </row>
        <row r="82">
          <cell r="A82">
            <v>1410051016236</v>
          </cell>
          <cell r="C82" t="str">
            <v>保育所</v>
          </cell>
          <cell r="D82" t="str">
            <v>みつる保育園</v>
          </cell>
          <cell r="E82">
            <v>0</v>
          </cell>
          <cell r="F82" t="str">
            <v>鶴見区</v>
          </cell>
          <cell r="G82" t="str">
            <v>2300048</v>
          </cell>
          <cell r="H82" t="str">
            <v>横浜市鶴見区本町通４丁目１７５－３</v>
          </cell>
          <cell r="I82" t="str">
            <v>社会福祉法人　のぞみ　みつる保育園</v>
          </cell>
          <cell r="J82">
            <v>14</v>
          </cell>
          <cell r="K82" t="str">
            <v>14年以上</v>
          </cell>
          <cell r="L82">
            <v>12</v>
          </cell>
          <cell r="M82" t="str">
            <v>適</v>
          </cell>
          <cell r="N82">
            <v>7</v>
          </cell>
          <cell r="O82" t="str">
            <v>適</v>
          </cell>
          <cell r="P82">
            <v>19</v>
          </cell>
          <cell r="Q82">
            <v>10</v>
          </cell>
          <cell r="R82">
            <v>45100</v>
          </cell>
          <cell r="U82" t="str">
            <v>Ｒ４</v>
          </cell>
          <cell r="V82">
            <v>7</v>
          </cell>
          <cell r="W82">
            <v>0</v>
          </cell>
          <cell r="X82" t="str">
            <v>○</v>
          </cell>
          <cell r="Y82" t="str">
            <v/>
          </cell>
          <cell r="Z82" t="str">
            <v/>
          </cell>
          <cell r="AA82" t="str">
            <v/>
          </cell>
          <cell r="AB82" t="str">
            <v/>
          </cell>
          <cell r="AC82" t="str">
            <v>なし</v>
          </cell>
          <cell r="AD82">
            <v>12</v>
          </cell>
          <cell r="AE82" t="str">
            <v>12年以上</v>
          </cell>
          <cell r="AF82">
            <v>12</v>
          </cell>
          <cell r="AG82" t="str">
            <v>適</v>
          </cell>
          <cell r="AH82">
            <v>7</v>
          </cell>
          <cell r="AI82" t="str">
            <v>適</v>
          </cell>
          <cell r="AJ82">
            <v>19</v>
          </cell>
          <cell r="AK82" t="str">
            <v>Ｒ４</v>
          </cell>
        </row>
        <row r="83">
          <cell r="A83">
            <v>1410051017903</v>
          </cell>
          <cell r="C83" t="str">
            <v>保育所</v>
          </cell>
          <cell r="D83" t="str">
            <v>実遊中央保育園</v>
          </cell>
          <cell r="E83">
            <v>0</v>
          </cell>
          <cell r="F83" t="str">
            <v>鶴見区</v>
          </cell>
          <cell r="G83" t="str">
            <v>2300051</v>
          </cell>
          <cell r="H83" t="str">
            <v>横浜市鶴見区鶴見中央二丁目１６－２７</v>
          </cell>
          <cell r="I83" t="str">
            <v>実遊（有）実遊中央保育園</v>
          </cell>
          <cell r="J83">
            <v>14</v>
          </cell>
          <cell r="K83" t="str">
            <v>14年以上</v>
          </cell>
          <cell r="L83">
            <v>12</v>
          </cell>
          <cell r="M83" t="str">
            <v>適</v>
          </cell>
          <cell r="N83">
            <v>7</v>
          </cell>
          <cell r="O83" t="str">
            <v>適</v>
          </cell>
          <cell r="P83">
            <v>19</v>
          </cell>
          <cell r="Q83">
            <v>7</v>
          </cell>
          <cell r="R83">
            <v>45072</v>
          </cell>
          <cell r="U83" t="str">
            <v>Ｒ４</v>
          </cell>
          <cell r="V83">
            <v>7</v>
          </cell>
          <cell r="W83">
            <v>0</v>
          </cell>
          <cell r="X83" t="str">
            <v>○</v>
          </cell>
          <cell r="Y83" t="str">
            <v/>
          </cell>
          <cell r="Z83" t="str">
            <v/>
          </cell>
          <cell r="AA83" t="str">
            <v/>
          </cell>
          <cell r="AB83" t="str">
            <v/>
          </cell>
          <cell r="AC83" t="str">
            <v>なし</v>
          </cell>
          <cell r="AD83">
            <v>13</v>
          </cell>
          <cell r="AE83" t="str">
            <v>13年以上</v>
          </cell>
          <cell r="AF83">
            <v>12</v>
          </cell>
          <cell r="AG83" t="str">
            <v>適</v>
          </cell>
          <cell r="AH83">
            <v>7</v>
          </cell>
          <cell r="AI83" t="str">
            <v>適</v>
          </cell>
          <cell r="AJ83">
            <v>19</v>
          </cell>
          <cell r="AK83" t="str">
            <v>Ｒ４</v>
          </cell>
        </row>
        <row r="84">
          <cell r="A84">
            <v>1410051025419</v>
          </cell>
          <cell r="B84" t="str">
            <v>〇</v>
          </cell>
          <cell r="C84" t="str">
            <v>保育所</v>
          </cell>
          <cell r="D84" t="str">
            <v>みゆさと保育園</v>
          </cell>
          <cell r="E84">
            <v>0</v>
          </cell>
          <cell r="F84" t="str">
            <v>鶴見区</v>
          </cell>
          <cell r="G84" t="str">
            <v>2300062</v>
          </cell>
          <cell r="H84" t="str">
            <v>横浜市鶴見区豊岡町４０－１５</v>
          </cell>
          <cell r="I84" t="str">
            <v>みゆさと保育園</v>
          </cell>
          <cell r="J84">
            <v>14</v>
          </cell>
          <cell r="K84" t="str">
            <v>14年以上</v>
          </cell>
          <cell r="L84">
            <v>12</v>
          </cell>
          <cell r="M84" t="str">
            <v>適</v>
          </cell>
          <cell r="N84">
            <v>7</v>
          </cell>
          <cell r="O84" t="str">
            <v>適</v>
          </cell>
          <cell r="P84">
            <v>19</v>
          </cell>
          <cell r="Q84">
            <v>9</v>
          </cell>
          <cell r="R84">
            <v>45100</v>
          </cell>
          <cell r="S84" t="str">
            <v>7/20加算率に変更ない旨連絡済み</v>
          </cell>
          <cell r="T84" t="str">
            <v>-</v>
          </cell>
          <cell r="U84" t="str">
            <v>Ｒ４</v>
          </cell>
          <cell r="V84">
            <v>7</v>
          </cell>
          <cell r="W84">
            <v>0</v>
          </cell>
          <cell r="X84" t="str">
            <v>○</v>
          </cell>
          <cell r="Y84" t="str">
            <v/>
          </cell>
          <cell r="Z84" t="str">
            <v/>
          </cell>
          <cell r="AA84" t="str">
            <v/>
          </cell>
          <cell r="AB84" t="str">
            <v/>
          </cell>
          <cell r="AC84" t="str">
            <v>なし</v>
          </cell>
          <cell r="AD84">
            <v>13</v>
          </cell>
          <cell r="AE84" t="str">
            <v>13年以上</v>
          </cell>
          <cell r="AF84">
            <v>12</v>
          </cell>
          <cell r="AG84" t="str">
            <v>適</v>
          </cell>
          <cell r="AH84">
            <v>7</v>
          </cell>
          <cell r="AI84" t="str">
            <v>適</v>
          </cell>
          <cell r="AJ84">
            <v>19</v>
          </cell>
          <cell r="AK84" t="str">
            <v>Ｒ４</v>
          </cell>
        </row>
        <row r="85">
          <cell r="A85">
            <v>1410051016244</v>
          </cell>
          <cell r="C85" t="str">
            <v>保育所</v>
          </cell>
          <cell r="D85" t="str">
            <v>矢向あけぼの保育園</v>
          </cell>
          <cell r="E85">
            <v>0</v>
          </cell>
          <cell r="F85" t="str">
            <v>鶴見区</v>
          </cell>
          <cell r="G85" t="str">
            <v>2300001</v>
          </cell>
          <cell r="H85" t="str">
            <v>横浜市鶴見区矢向１－５－２６</v>
          </cell>
          <cell r="I85" t="str">
            <v>矢向あけぼの保育園</v>
          </cell>
          <cell r="J85">
            <v>12</v>
          </cell>
          <cell r="K85" t="str">
            <v>12年以上</v>
          </cell>
          <cell r="L85">
            <v>12</v>
          </cell>
          <cell r="M85" t="str">
            <v>適</v>
          </cell>
          <cell r="N85">
            <v>7</v>
          </cell>
          <cell r="O85" t="str">
            <v>適</v>
          </cell>
          <cell r="P85">
            <v>19</v>
          </cell>
          <cell r="Q85">
            <v>13</v>
          </cell>
          <cell r="R85">
            <v>45113</v>
          </cell>
          <cell r="U85" t="str">
            <v>Ｒ４</v>
          </cell>
          <cell r="V85">
            <v>7</v>
          </cell>
          <cell r="W85">
            <v>0</v>
          </cell>
          <cell r="X85" t="str">
            <v>○</v>
          </cell>
          <cell r="Y85" t="str">
            <v/>
          </cell>
          <cell r="Z85" t="str">
            <v/>
          </cell>
          <cell r="AA85" t="str">
            <v/>
          </cell>
          <cell r="AB85" t="str">
            <v/>
          </cell>
          <cell r="AC85" t="str">
            <v>なし</v>
          </cell>
          <cell r="AD85">
            <v>13</v>
          </cell>
          <cell r="AE85" t="str">
            <v>13年以上</v>
          </cell>
          <cell r="AF85">
            <v>12</v>
          </cell>
          <cell r="AG85" t="str">
            <v>適</v>
          </cell>
          <cell r="AH85">
            <v>7</v>
          </cell>
          <cell r="AI85" t="str">
            <v>適</v>
          </cell>
          <cell r="AJ85">
            <v>19</v>
          </cell>
          <cell r="AK85" t="str">
            <v>Ｒ４</v>
          </cell>
        </row>
        <row r="86">
          <cell r="A86">
            <v>1410051017911</v>
          </cell>
          <cell r="C86" t="str">
            <v>保育所</v>
          </cell>
          <cell r="D86" t="str">
            <v>矢向保育園</v>
          </cell>
          <cell r="E86">
            <v>0</v>
          </cell>
          <cell r="F86" t="str">
            <v>鶴見区</v>
          </cell>
          <cell r="G86" t="str">
            <v>2300001</v>
          </cell>
          <cell r="H86" t="str">
            <v>横浜市鶴見区矢向五丁目１２－２４</v>
          </cell>
          <cell r="I86" t="str">
            <v>矢向保育園</v>
          </cell>
          <cell r="J86">
            <v>14</v>
          </cell>
          <cell r="K86" t="str">
            <v>14年以上</v>
          </cell>
          <cell r="L86">
            <v>12</v>
          </cell>
          <cell r="M86" t="str">
            <v>適</v>
          </cell>
          <cell r="N86">
            <v>7</v>
          </cell>
          <cell r="O86" t="str">
            <v>適</v>
          </cell>
          <cell r="P86">
            <v>19</v>
          </cell>
          <cell r="Q86">
            <v>15</v>
          </cell>
          <cell r="R86">
            <v>45120</v>
          </cell>
          <cell r="U86" t="str">
            <v>Ｒ４</v>
          </cell>
          <cell r="V86">
            <v>7</v>
          </cell>
          <cell r="W86">
            <v>0</v>
          </cell>
          <cell r="X86" t="str">
            <v>○</v>
          </cell>
          <cell r="Y86" t="str">
            <v/>
          </cell>
          <cell r="Z86" t="str">
            <v/>
          </cell>
          <cell r="AA86" t="str">
            <v/>
          </cell>
          <cell r="AB86" t="str">
            <v/>
          </cell>
          <cell r="AC86" t="str">
            <v>なし</v>
          </cell>
          <cell r="AD86">
            <v>13</v>
          </cell>
          <cell r="AE86" t="str">
            <v>13年以上</v>
          </cell>
          <cell r="AF86">
            <v>12</v>
          </cell>
          <cell r="AG86" t="str">
            <v>適</v>
          </cell>
          <cell r="AH86">
            <v>7</v>
          </cell>
          <cell r="AI86" t="str">
            <v>適</v>
          </cell>
          <cell r="AJ86">
            <v>19</v>
          </cell>
          <cell r="AK86" t="str">
            <v>Ｒ４</v>
          </cell>
        </row>
        <row r="87">
          <cell r="A87">
            <v>1410051017929</v>
          </cell>
          <cell r="C87" t="str">
            <v>保育所</v>
          </cell>
          <cell r="D87" t="str">
            <v>ゆめいろ保育園</v>
          </cell>
          <cell r="E87">
            <v>0</v>
          </cell>
          <cell r="F87" t="str">
            <v>鶴見区</v>
          </cell>
          <cell r="G87" t="str">
            <v>2300001</v>
          </cell>
          <cell r="H87" t="str">
            <v>横浜市鶴見区矢向三丁目１１－４８</v>
          </cell>
          <cell r="I87" t="str">
            <v>ゆめいろ保育園</v>
          </cell>
          <cell r="J87">
            <v>10</v>
          </cell>
          <cell r="K87" t="str">
            <v>10年以上</v>
          </cell>
          <cell r="L87">
            <v>12</v>
          </cell>
          <cell r="M87" t="str">
            <v>適</v>
          </cell>
          <cell r="N87">
            <v>6</v>
          </cell>
          <cell r="O87" t="str">
            <v>適</v>
          </cell>
          <cell r="P87">
            <v>18</v>
          </cell>
          <cell r="Q87">
            <v>20</v>
          </cell>
          <cell r="R87">
            <v>45154</v>
          </cell>
          <cell r="U87" t="str">
            <v>Ｒ４</v>
          </cell>
          <cell r="V87">
            <v>6</v>
          </cell>
          <cell r="W87">
            <v>0</v>
          </cell>
          <cell r="X87" t="str">
            <v>○</v>
          </cell>
          <cell r="Y87" t="str">
            <v/>
          </cell>
          <cell r="Z87" t="str">
            <v/>
          </cell>
          <cell r="AA87" t="str">
            <v/>
          </cell>
          <cell r="AB87" t="str">
            <v/>
          </cell>
          <cell r="AC87" t="str">
            <v>なし</v>
          </cell>
          <cell r="AD87">
            <v>9</v>
          </cell>
          <cell r="AE87" t="str">
            <v>9年以上</v>
          </cell>
          <cell r="AF87">
            <v>11</v>
          </cell>
          <cell r="AG87" t="str">
            <v>適</v>
          </cell>
          <cell r="AH87">
            <v>6</v>
          </cell>
          <cell r="AI87" t="str">
            <v>適</v>
          </cell>
          <cell r="AJ87">
            <v>17</v>
          </cell>
          <cell r="AK87" t="str">
            <v>Ｒ４</v>
          </cell>
        </row>
        <row r="88">
          <cell r="A88">
            <v>1410051019867</v>
          </cell>
          <cell r="C88" t="str">
            <v>保育所</v>
          </cell>
          <cell r="D88" t="str">
            <v>ヨコハマさくら保育園</v>
          </cell>
          <cell r="E88">
            <v>0</v>
          </cell>
          <cell r="F88" t="str">
            <v>鶴見区</v>
          </cell>
          <cell r="G88" t="str">
            <v>2300052</v>
          </cell>
          <cell r="H88" t="str">
            <v>横浜市鶴見区生麦四丁目５－１１</v>
          </cell>
          <cell r="I88" t="str">
            <v>社会福祉法人みらい　ヨコハマさくら保育園</v>
          </cell>
          <cell r="J88">
            <v>7</v>
          </cell>
          <cell r="K88" t="str">
            <v>7年以上</v>
          </cell>
          <cell r="L88">
            <v>9</v>
          </cell>
          <cell r="M88" t="str">
            <v>適</v>
          </cell>
          <cell r="N88">
            <v>6</v>
          </cell>
          <cell r="O88" t="str">
            <v>適</v>
          </cell>
          <cell r="P88">
            <v>15</v>
          </cell>
          <cell r="Q88">
            <v>8</v>
          </cell>
          <cell r="R88">
            <v>45100</v>
          </cell>
          <cell r="U88" t="str">
            <v>Ｒ４</v>
          </cell>
          <cell r="V88">
            <v>6</v>
          </cell>
          <cell r="W88">
            <v>0</v>
          </cell>
          <cell r="X88" t="str">
            <v>○</v>
          </cell>
          <cell r="Y88" t="str">
            <v/>
          </cell>
          <cell r="Z88" t="str">
            <v/>
          </cell>
          <cell r="AA88" t="str">
            <v/>
          </cell>
          <cell r="AB88" t="str">
            <v/>
          </cell>
          <cell r="AC88" t="str">
            <v>なし</v>
          </cell>
          <cell r="AD88">
            <v>8</v>
          </cell>
          <cell r="AE88" t="str">
            <v>8年以上</v>
          </cell>
          <cell r="AF88">
            <v>10</v>
          </cell>
          <cell r="AG88" t="str">
            <v>適</v>
          </cell>
          <cell r="AH88">
            <v>6</v>
          </cell>
          <cell r="AI88" t="str">
            <v>適</v>
          </cell>
          <cell r="AJ88">
            <v>16</v>
          </cell>
          <cell r="AK88" t="str">
            <v>Ｒ４</v>
          </cell>
        </row>
        <row r="89">
          <cell r="A89">
            <v>1410051025682</v>
          </cell>
          <cell r="C89" t="str">
            <v>保育所</v>
          </cell>
          <cell r="D89" t="str">
            <v>横浜矢向雲母保育園</v>
          </cell>
          <cell r="E89">
            <v>0</v>
          </cell>
          <cell r="F89" t="str">
            <v>鶴見区</v>
          </cell>
          <cell r="G89" t="str">
            <v>1040061</v>
          </cell>
          <cell r="H89" t="str">
            <v>東京都中央区銀座７丁目１６番１２号　Ｇ－７ビルディング</v>
          </cell>
          <cell r="I89" t="str">
            <v>株式会社モード・プランニング・ジャパン</v>
          </cell>
          <cell r="J89">
            <v>6</v>
          </cell>
          <cell r="K89" t="str">
            <v>6年以上</v>
          </cell>
          <cell r="L89">
            <v>8</v>
          </cell>
          <cell r="M89" t="str">
            <v>適</v>
          </cell>
          <cell r="N89">
            <v>6</v>
          </cell>
          <cell r="O89" t="str">
            <v>適</v>
          </cell>
          <cell r="P89">
            <v>14</v>
          </cell>
          <cell r="Q89">
            <v>2</v>
          </cell>
          <cell r="R89">
            <v>45113</v>
          </cell>
          <cell r="U89" t="str">
            <v>Ｒ４</v>
          </cell>
          <cell r="V89">
            <v>6</v>
          </cell>
          <cell r="W89">
            <v>0</v>
          </cell>
          <cell r="X89" t="str">
            <v>○</v>
          </cell>
          <cell r="Y89" t="str">
            <v/>
          </cell>
          <cell r="Z89" t="str">
            <v/>
          </cell>
          <cell r="AA89" t="str">
            <v/>
          </cell>
          <cell r="AB89" t="str">
            <v/>
          </cell>
          <cell r="AC89" t="str">
            <v>なし</v>
          </cell>
          <cell r="AD89">
            <v>6</v>
          </cell>
          <cell r="AE89" t="str">
            <v>6年以上</v>
          </cell>
          <cell r="AF89">
            <v>8</v>
          </cell>
          <cell r="AG89" t="str">
            <v>適</v>
          </cell>
          <cell r="AH89">
            <v>6</v>
          </cell>
          <cell r="AI89" t="str">
            <v>適</v>
          </cell>
          <cell r="AJ89">
            <v>14</v>
          </cell>
          <cell r="AK89" t="str">
            <v>Ｒ４</v>
          </cell>
        </row>
        <row r="90">
          <cell r="A90">
            <v>1410051025880</v>
          </cell>
          <cell r="C90" t="str">
            <v>保育所</v>
          </cell>
          <cell r="D90" t="str">
            <v>横浜山手モンテッソーリ保育園</v>
          </cell>
          <cell r="E90">
            <v>0</v>
          </cell>
          <cell r="F90" t="str">
            <v>鶴見区</v>
          </cell>
          <cell r="G90" t="str">
            <v>2310867</v>
          </cell>
          <cell r="H90" t="str">
            <v>横浜市中区打越３０－４１５</v>
          </cell>
          <cell r="I90" t="str">
            <v>株式会社横濱山手教育研究所</v>
          </cell>
          <cell r="J90">
            <v>7</v>
          </cell>
          <cell r="K90" t="str">
            <v>7年以上</v>
          </cell>
          <cell r="L90">
            <v>9</v>
          </cell>
          <cell r="M90" t="str">
            <v>適</v>
          </cell>
          <cell r="N90">
            <v>6</v>
          </cell>
          <cell r="O90" t="str">
            <v>適</v>
          </cell>
          <cell r="P90">
            <v>15</v>
          </cell>
          <cell r="Q90">
            <v>5</v>
          </cell>
          <cell r="R90">
            <v>45113</v>
          </cell>
          <cell r="U90" t="str">
            <v>Ｒ４</v>
          </cell>
          <cell r="V90">
            <v>6</v>
          </cell>
          <cell r="W90">
            <v>0</v>
          </cell>
          <cell r="X90" t="str">
            <v>○</v>
          </cell>
          <cell r="Y90" t="str">
            <v/>
          </cell>
          <cell r="Z90" t="str">
            <v/>
          </cell>
          <cell r="AA90" t="str">
            <v/>
          </cell>
          <cell r="AB90" t="str">
            <v/>
          </cell>
          <cell r="AC90" t="str">
            <v>なし</v>
          </cell>
          <cell r="AD90">
            <v>6</v>
          </cell>
          <cell r="AE90" t="str">
            <v>6年以上</v>
          </cell>
          <cell r="AF90">
            <v>8</v>
          </cell>
          <cell r="AG90" t="str">
            <v>適</v>
          </cell>
          <cell r="AH90">
            <v>6</v>
          </cell>
          <cell r="AI90" t="str">
            <v>適</v>
          </cell>
          <cell r="AJ90">
            <v>14</v>
          </cell>
          <cell r="AK90" t="str">
            <v>Ｒ４</v>
          </cell>
        </row>
        <row r="91">
          <cell r="A91">
            <v>1410051019487</v>
          </cell>
          <cell r="C91" t="str">
            <v>保育所</v>
          </cell>
          <cell r="D91" t="str">
            <v>ルーチェ保育園　鶴見</v>
          </cell>
          <cell r="E91">
            <v>0</v>
          </cell>
          <cell r="F91" t="str">
            <v>鶴見区</v>
          </cell>
          <cell r="G91" t="str">
            <v>1500021</v>
          </cell>
          <cell r="H91" t="str">
            <v>東京都渋谷区恵比寿西２－４－５　星ビル４Ｆ</v>
          </cell>
          <cell r="I91" t="str">
            <v>株式会社　ルーチェ</v>
          </cell>
          <cell r="J91">
            <v>7</v>
          </cell>
          <cell r="K91" t="str">
            <v>7年以上</v>
          </cell>
          <cell r="L91">
            <v>9</v>
          </cell>
          <cell r="M91" t="str">
            <v>適</v>
          </cell>
          <cell r="N91">
            <v>6</v>
          </cell>
          <cell r="O91" t="str">
            <v>適</v>
          </cell>
          <cell r="P91">
            <v>15</v>
          </cell>
          <cell r="Q91">
            <v>11</v>
          </cell>
          <cell r="R91">
            <v>45100</v>
          </cell>
          <cell r="U91" t="str">
            <v>Ｒ４</v>
          </cell>
          <cell r="V91">
            <v>6</v>
          </cell>
          <cell r="W91">
            <v>0</v>
          </cell>
          <cell r="X91" t="str">
            <v>○</v>
          </cell>
          <cell r="Y91" t="str">
            <v/>
          </cell>
          <cell r="Z91" t="str">
            <v/>
          </cell>
          <cell r="AA91" t="str">
            <v/>
          </cell>
          <cell r="AB91" t="str">
            <v/>
          </cell>
          <cell r="AC91" t="str">
            <v>なし</v>
          </cell>
          <cell r="AD91">
            <v>7</v>
          </cell>
          <cell r="AE91" t="str">
            <v>7年以上</v>
          </cell>
          <cell r="AF91">
            <v>9</v>
          </cell>
          <cell r="AG91" t="str">
            <v>適</v>
          </cell>
          <cell r="AH91">
            <v>6</v>
          </cell>
          <cell r="AI91" t="str">
            <v>適</v>
          </cell>
          <cell r="AJ91">
            <v>15</v>
          </cell>
          <cell r="AK91" t="str">
            <v>Ｒ４</v>
          </cell>
        </row>
        <row r="92">
          <cell r="A92">
            <v>1410051019453</v>
          </cell>
          <cell r="C92" t="str">
            <v>保育所</v>
          </cell>
          <cell r="D92" t="str">
            <v>わおわお江ヶ崎保育園</v>
          </cell>
          <cell r="E92">
            <v>0</v>
          </cell>
          <cell r="F92" t="str">
            <v>鶴見区</v>
          </cell>
          <cell r="G92" t="str">
            <v>2240032</v>
          </cell>
          <cell r="H92" t="str">
            <v>横浜市都筑区茅ケ崎中央４６－６</v>
          </cell>
          <cell r="I92" t="str">
            <v>社会福祉法人わおわお福祉会</v>
          </cell>
          <cell r="J92">
            <v>4</v>
          </cell>
          <cell r="K92" t="str">
            <v>4年以上</v>
          </cell>
          <cell r="L92">
            <v>6</v>
          </cell>
          <cell r="M92" t="str">
            <v>適</v>
          </cell>
          <cell r="N92">
            <v>6</v>
          </cell>
          <cell r="O92" t="str">
            <v>適</v>
          </cell>
          <cell r="P92">
            <v>12</v>
          </cell>
          <cell r="Q92">
            <v>3</v>
          </cell>
          <cell r="R92">
            <v>45113</v>
          </cell>
          <cell r="U92" t="str">
            <v>Ｒ４</v>
          </cell>
          <cell r="V92">
            <v>6</v>
          </cell>
          <cell r="W92">
            <v>0</v>
          </cell>
          <cell r="X92" t="str">
            <v>○</v>
          </cell>
          <cell r="Y92" t="str">
            <v/>
          </cell>
          <cell r="Z92" t="str">
            <v/>
          </cell>
          <cell r="AA92" t="str">
            <v/>
          </cell>
          <cell r="AB92" t="str">
            <v/>
          </cell>
          <cell r="AC92" t="str">
            <v>なし</v>
          </cell>
          <cell r="AD92">
            <v>4</v>
          </cell>
          <cell r="AE92" t="str">
            <v>4年以上</v>
          </cell>
          <cell r="AF92">
            <v>6</v>
          </cell>
          <cell r="AG92" t="str">
            <v>適</v>
          </cell>
          <cell r="AH92">
            <v>6</v>
          </cell>
          <cell r="AI92" t="str">
            <v>適</v>
          </cell>
          <cell r="AJ92">
            <v>12</v>
          </cell>
          <cell r="AK92" t="str">
            <v>Ｒ４</v>
          </cell>
        </row>
        <row r="93">
          <cell r="A93">
            <v>1410051017937</v>
          </cell>
          <cell r="C93" t="str">
            <v>保育所</v>
          </cell>
          <cell r="D93" t="str">
            <v>わおわお東寺尾保育園</v>
          </cell>
          <cell r="E93">
            <v>0</v>
          </cell>
          <cell r="F93" t="str">
            <v>鶴見区</v>
          </cell>
          <cell r="G93" t="str">
            <v>2240032</v>
          </cell>
          <cell r="H93" t="str">
            <v>横浜市都筑区茅ケ崎中央４６－６</v>
          </cell>
          <cell r="I93" t="str">
            <v>社会福祉法人わおわお福祉会</v>
          </cell>
          <cell r="J93">
            <v>9</v>
          </cell>
          <cell r="K93" t="str">
            <v>9年以上</v>
          </cell>
          <cell r="L93">
            <v>11</v>
          </cell>
          <cell r="M93" t="str">
            <v>適</v>
          </cell>
          <cell r="N93">
            <v>6</v>
          </cell>
          <cell r="O93" t="str">
            <v>適</v>
          </cell>
          <cell r="P93">
            <v>17</v>
          </cell>
          <cell r="Q93">
            <v>6</v>
          </cell>
          <cell r="R93">
            <v>45113</v>
          </cell>
          <cell r="U93" t="str">
            <v>Ｒ４</v>
          </cell>
          <cell r="V93">
            <v>6</v>
          </cell>
          <cell r="W93">
            <v>0</v>
          </cell>
          <cell r="X93" t="str">
            <v>○</v>
          </cell>
          <cell r="Y93" t="str">
            <v/>
          </cell>
          <cell r="Z93" t="str">
            <v/>
          </cell>
          <cell r="AA93" t="str">
            <v/>
          </cell>
          <cell r="AB93" t="str">
            <v/>
          </cell>
          <cell r="AC93" t="str">
            <v>なし</v>
          </cell>
          <cell r="AD93">
            <v>8</v>
          </cell>
          <cell r="AE93" t="str">
            <v>8年以上</v>
          </cell>
          <cell r="AF93">
            <v>10</v>
          </cell>
          <cell r="AG93" t="str">
            <v>適</v>
          </cell>
          <cell r="AH93">
            <v>6</v>
          </cell>
          <cell r="AI93" t="str">
            <v>適</v>
          </cell>
          <cell r="AJ93">
            <v>16</v>
          </cell>
          <cell r="AK93" t="str">
            <v>Ｒ４</v>
          </cell>
        </row>
        <row r="94">
          <cell r="A94">
            <v>1410051015345</v>
          </cell>
          <cell r="C94" t="str">
            <v>保育所</v>
          </cell>
          <cell r="D94" t="str">
            <v>わおわお保育園</v>
          </cell>
          <cell r="E94">
            <v>0</v>
          </cell>
          <cell r="F94" t="str">
            <v>鶴見区</v>
          </cell>
          <cell r="G94" t="str">
            <v>2240032</v>
          </cell>
          <cell r="H94" t="str">
            <v>横浜市都筑区茅ケ崎中央４６－６</v>
          </cell>
          <cell r="I94" t="str">
            <v>社会福祉法人わおわお福祉会</v>
          </cell>
          <cell r="J94">
            <v>8</v>
          </cell>
          <cell r="K94" t="str">
            <v>8年以上</v>
          </cell>
          <cell r="L94">
            <v>10</v>
          </cell>
          <cell r="M94" t="str">
            <v>適</v>
          </cell>
          <cell r="N94">
            <v>6</v>
          </cell>
          <cell r="O94" t="str">
            <v>適</v>
          </cell>
          <cell r="P94">
            <v>16</v>
          </cell>
          <cell r="Q94">
            <v>9</v>
          </cell>
          <cell r="R94">
            <v>45113</v>
          </cell>
          <cell r="U94" t="str">
            <v>Ｒ４</v>
          </cell>
          <cell r="V94">
            <v>6</v>
          </cell>
          <cell r="W94">
            <v>0</v>
          </cell>
          <cell r="X94" t="str">
            <v>○</v>
          </cell>
          <cell r="Y94" t="str">
            <v/>
          </cell>
          <cell r="Z94" t="str">
            <v/>
          </cell>
          <cell r="AA94" t="str">
            <v/>
          </cell>
          <cell r="AB94" t="str">
            <v/>
          </cell>
          <cell r="AC94" t="str">
            <v>なし</v>
          </cell>
          <cell r="AD94">
            <v>8</v>
          </cell>
          <cell r="AE94" t="str">
            <v>8年以上</v>
          </cell>
          <cell r="AF94">
            <v>10</v>
          </cell>
          <cell r="AG94" t="str">
            <v>適</v>
          </cell>
          <cell r="AH94">
            <v>6</v>
          </cell>
          <cell r="AI94" t="str">
            <v>適</v>
          </cell>
          <cell r="AJ94">
            <v>16</v>
          </cell>
          <cell r="AK94" t="str">
            <v>Ｒ４</v>
          </cell>
        </row>
        <row r="95">
          <cell r="A95">
            <v>1410051013811</v>
          </cell>
          <cell r="C95" t="str">
            <v>保育所</v>
          </cell>
          <cell r="D95" t="str">
            <v>わくわくの森保育園</v>
          </cell>
          <cell r="E95">
            <v>0</v>
          </cell>
          <cell r="F95" t="str">
            <v>鶴見区</v>
          </cell>
          <cell r="G95" t="str">
            <v>2330022</v>
          </cell>
          <cell r="H95" t="str">
            <v>神奈川県横浜市鶴見区市場東中町１２－２７</v>
          </cell>
          <cell r="I95" t="str">
            <v>わくわくの森保育園</v>
          </cell>
          <cell r="J95">
            <v>10</v>
          </cell>
          <cell r="K95" t="str">
            <v>10年以上</v>
          </cell>
          <cell r="L95">
            <v>12</v>
          </cell>
          <cell r="M95" t="str">
            <v>適</v>
          </cell>
          <cell r="N95">
            <v>6</v>
          </cell>
          <cell r="O95" t="str">
            <v>適</v>
          </cell>
          <cell r="P95">
            <v>18</v>
          </cell>
          <cell r="Q95">
            <v>8</v>
          </cell>
          <cell r="R95">
            <v>45128</v>
          </cell>
          <cell r="U95" t="str">
            <v>Ｒ４</v>
          </cell>
          <cell r="V95">
            <v>6</v>
          </cell>
          <cell r="W95">
            <v>0</v>
          </cell>
          <cell r="X95" t="str">
            <v>○</v>
          </cell>
          <cell r="Y95" t="str">
            <v/>
          </cell>
          <cell r="Z95" t="str">
            <v/>
          </cell>
          <cell r="AA95" t="str">
            <v/>
          </cell>
          <cell r="AB95" t="str">
            <v/>
          </cell>
          <cell r="AC95" t="str">
            <v>なし</v>
          </cell>
          <cell r="AD95">
            <v>9</v>
          </cell>
          <cell r="AE95" t="str">
            <v>9年以上</v>
          </cell>
          <cell r="AF95">
            <v>11</v>
          </cell>
          <cell r="AG95" t="str">
            <v>適</v>
          </cell>
          <cell r="AH95">
            <v>6</v>
          </cell>
          <cell r="AI95" t="str">
            <v>適</v>
          </cell>
          <cell r="AJ95">
            <v>17</v>
          </cell>
          <cell r="AK95" t="str">
            <v>Ｒ４</v>
          </cell>
        </row>
        <row r="96">
          <cell r="A96">
            <v>1410052003670</v>
          </cell>
          <cell r="C96" t="str">
            <v>家庭的保育事業</v>
          </cell>
          <cell r="D96" t="str">
            <v>田村家庭保育室</v>
          </cell>
          <cell r="E96">
            <v>0</v>
          </cell>
          <cell r="F96" t="str">
            <v>鶴見区</v>
          </cell>
          <cell r="G96" t="str">
            <v>2300073</v>
          </cell>
          <cell r="H96" t="str">
            <v>横浜市鶴見区獅子ケ谷一丁目１１－３５</v>
          </cell>
          <cell r="I96" t="str">
            <v>田村家庭保育室</v>
          </cell>
          <cell r="J96">
            <v>21</v>
          </cell>
          <cell r="K96" t="str">
            <v>16年以上</v>
          </cell>
          <cell r="L96">
            <v>12</v>
          </cell>
          <cell r="M96" t="str">
            <v>適</v>
          </cell>
          <cell r="N96">
            <v>7</v>
          </cell>
          <cell r="O96" t="str">
            <v>適</v>
          </cell>
          <cell r="P96">
            <v>19</v>
          </cell>
          <cell r="Q96">
            <v>0</v>
          </cell>
          <cell r="R96">
            <v>45100</v>
          </cell>
          <cell r="U96" t="str">
            <v>Ｒ４</v>
          </cell>
          <cell r="V96">
            <v>7</v>
          </cell>
          <cell r="W96">
            <v>0</v>
          </cell>
          <cell r="X96" t="str">
            <v>○</v>
          </cell>
          <cell r="Y96" t="str">
            <v/>
          </cell>
          <cell r="Z96" t="str">
            <v/>
          </cell>
          <cell r="AA96" t="str">
            <v/>
          </cell>
          <cell r="AB96" t="str">
            <v/>
          </cell>
          <cell r="AC96" t="str">
            <v>なし</v>
          </cell>
          <cell r="AD96">
            <v>20</v>
          </cell>
          <cell r="AE96" t="str">
            <v>16年以上</v>
          </cell>
          <cell r="AF96">
            <v>12</v>
          </cell>
          <cell r="AG96" t="str">
            <v>適</v>
          </cell>
          <cell r="AH96">
            <v>7</v>
          </cell>
          <cell r="AI96" t="str">
            <v>適</v>
          </cell>
          <cell r="AJ96">
            <v>19</v>
          </cell>
          <cell r="AK96" t="str">
            <v>Ｒ４</v>
          </cell>
        </row>
        <row r="97">
          <cell r="A97">
            <v>1410052005162</v>
          </cell>
          <cell r="C97" t="str">
            <v>小規模保育事業（A型）</v>
          </cell>
          <cell r="D97" t="str">
            <v>おれんじハウス鶴見保育園</v>
          </cell>
          <cell r="E97">
            <v>0</v>
          </cell>
          <cell r="F97" t="str">
            <v>鶴見区</v>
          </cell>
          <cell r="G97" t="str">
            <v>2300051</v>
          </cell>
          <cell r="H97" t="str">
            <v>横浜市鶴見区鶴見中央四丁目３－８　アルカサール鶴見中央１階</v>
          </cell>
          <cell r="I97" t="str">
            <v>おれんじハウス鶴見保育園</v>
          </cell>
          <cell r="J97">
            <v>11</v>
          </cell>
          <cell r="K97" t="str">
            <v>11年以上</v>
          </cell>
          <cell r="L97">
            <v>12</v>
          </cell>
          <cell r="M97" t="str">
            <v>適</v>
          </cell>
          <cell r="N97">
            <v>7</v>
          </cell>
          <cell r="O97" t="str">
            <v>適</v>
          </cell>
          <cell r="P97">
            <v>19</v>
          </cell>
          <cell r="Q97">
            <v>5</v>
          </cell>
          <cell r="R97">
            <v>45120</v>
          </cell>
          <cell r="U97" t="str">
            <v>Ｒ４</v>
          </cell>
          <cell r="V97">
            <v>7</v>
          </cell>
          <cell r="W97">
            <v>0</v>
          </cell>
          <cell r="X97" t="str">
            <v>○</v>
          </cell>
          <cell r="Y97" t="str">
            <v/>
          </cell>
          <cell r="Z97" t="str">
            <v/>
          </cell>
          <cell r="AA97" t="str">
            <v/>
          </cell>
          <cell r="AB97" t="str">
            <v/>
          </cell>
          <cell r="AC97" t="str">
            <v>なし</v>
          </cell>
          <cell r="AD97">
            <v>11</v>
          </cell>
          <cell r="AE97" t="str">
            <v>11年以上</v>
          </cell>
          <cell r="AF97">
            <v>12</v>
          </cell>
          <cell r="AG97" t="str">
            <v>適</v>
          </cell>
          <cell r="AH97">
            <v>7</v>
          </cell>
          <cell r="AI97" t="str">
            <v>適</v>
          </cell>
          <cell r="AJ97">
            <v>19</v>
          </cell>
          <cell r="AK97" t="str">
            <v>Ｒ４</v>
          </cell>
        </row>
        <row r="98">
          <cell r="A98">
            <v>1410052003183</v>
          </cell>
          <cell r="C98" t="str">
            <v>小規模保育事業（A型）</v>
          </cell>
          <cell r="D98" t="str">
            <v>北寺尾むつみ小規模保育施設</v>
          </cell>
          <cell r="E98">
            <v>0</v>
          </cell>
          <cell r="F98" t="str">
            <v>鶴見区</v>
          </cell>
          <cell r="G98" t="str">
            <v>2300074</v>
          </cell>
          <cell r="H98" t="str">
            <v>横浜市鶴見区北寺尾５丁目７－３３</v>
          </cell>
          <cell r="I98" t="str">
            <v>北寺尾むつみ小規模保育施設</v>
          </cell>
          <cell r="J98">
            <v>9</v>
          </cell>
          <cell r="K98" t="str">
            <v>9年以上</v>
          </cell>
          <cell r="L98">
            <v>11</v>
          </cell>
          <cell r="M98" t="str">
            <v>適</v>
          </cell>
          <cell r="N98">
            <v>6</v>
          </cell>
          <cell r="O98" t="str">
            <v>適</v>
          </cell>
          <cell r="P98">
            <v>17</v>
          </cell>
          <cell r="Q98">
            <v>2</v>
          </cell>
          <cell r="R98">
            <v>45113</v>
          </cell>
          <cell r="U98" t="str">
            <v>Ｒ４</v>
          </cell>
          <cell r="V98">
            <v>6</v>
          </cell>
          <cell r="W98">
            <v>0</v>
          </cell>
          <cell r="X98" t="str">
            <v>○</v>
          </cell>
          <cell r="Y98" t="str">
            <v/>
          </cell>
          <cell r="Z98" t="str">
            <v/>
          </cell>
          <cell r="AA98" t="str">
            <v/>
          </cell>
          <cell r="AB98" t="str">
            <v/>
          </cell>
          <cell r="AC98" t="str">
            <v>なし</v>
          </cell>
          <cell r="AD98">
            <v>6</v>
          </cell>
          <cell r="AE98" t="str">
            <v>6年以上</v>
          </cell>
          <cell r="AF98">
            <v>8</v>
          </cell>
          <cell r="AG98" t="str">
            <v>適</v>
          </cell>
          <cell r="AH98">
            <v>6</v>
          </cell>
          <cell r="AI98" t="str">
            <v>適</v>
          </cell>
          <cell r="AJ98">
            <v>14</v>
          </cell>
          <cell r="AK98" t="str">
            <v>Ｒ４</v>
          </cell>
        </row>
        <row r="99">
          <cell r="A99">
            <v>1410052004942</v>
          </cell>
          <cell r="C99" t="str">
            <v>小規模保育事業（A型）</v>
          </cell>
          <cell r="D99" t="str">
            <v>北寺尾４丁目むつみ小規模保育施設</v>
          </cell>
          <cell r="E99">
            <v>0</v>
          </cell>
          <cell r="F99" t="str">
            <v>鶴見区</v>
          </cell>
          <cell r="G99" t="str">
            <v>2300073</v>
          </cell>
          <cell r="H99" t="str">
            <v>横浜市鶴見区北寺尾４－４－１０　サンライズＢ１０１</v>
          </cell>
          <cell r="I99" t="str">
            <v>北寺尾４丁目むつみ小規模保育施設</v>
          </cell>
          <cell r="J99">
            <v>10</v>
          </cell>
          <cell r="K99" t="str">
            <v>10年以上</v>
          </cell>
          <cell r="L99">
            <v>12</v>
          </cell>
          <cell r="M99" t="str">
            <v>適</v>
          </cell>
          <cell r="N99">
            <v>6</v>
          </cell>
          <cell r="O99" t="str">
            <v>適</v>
          </cell>
          <cell r="P99">
            <v>18</v>
          </cell>
          <cell r="Q99">
            <v>0</v>
          </cell>
          <cell r="R99">
            <v>45120</v>
          </cell>
          <cell r="U99" t="str">
            <v>Ｒ４</v>
          </cell>
          <cell r="V99">
            <v>7</v>
          </cell>
          <cell r="W99">
            <v>0</v>
          </cell>
          <cell r="X99" t="str">
            <v>○</v>
          </cell>
          <cell r="Y99" t="str">
            <v/>
          </cell>
          <cell r="Z99" t="str">
            <v/>
          </cell>
          <cell r="AA99" t="str">
            <v/>
          </cell>
          <cell r="AB99" t="str">
            <v/>
          </cell>
          <cell r="AC99" t="str">
            <v>なし</v>
          </cell>
          <cell r="AD99">
            <v>11</v>
          </cell>
          <cell r="AE99" t="str">
            <v>11年以上</v>
          </cell>
          <cell r="AF99">
            <v>12</v>
          </cell>
          <cell r="AG99" t="str">
            <v>適</v>
          </cell>
          <cell r="AH99">
            <v>7</v>
          </cell>
          <cell r="AI99" t="str">
            <v>適</v>
          </cell>
          <cell r="AJ99">
            <v>19</v>
          </cell>
          <cell r="AK99" t="str">
            <v>Ｒ４</v>
          </cell>
        </row>
        <row r="100">
          <cell r="A100">
            <v>1410052005121</v>
          </cell>
          <cell r="C100" t="str">
            <v>小規模保育事業（A型）</v>
          </cell>
          <cell r="D100" t="str">
            <v>きらぼし保育園</v>
          </cell>
          <cell r="E100">
            <v>0</v>
          </cell>
          <cell r="F100" t="str">
            <v>鶴見区</v>
          </cell>
          <cell r="G100" t="str">
            <v>2300051</v>
          </cell>
          <cell r="H100" t="str">
            <v>神奈川県横浜市鶴見区鶴見中央３－２５－８　コープアゼリア鶴見　２階</v>
          </cell>
          <cell r="I100" t="str">
            <v>きらぼし保育園</v>
          </cell>
          <cell r="J100">
            <v>9</v>
          </cell>
          <cell r="K100" t="str">
            <v>9年以上</v>
          </cell>
          <cell r="L100">
            <v>11</v>
          </cell>
          <cell r="M100" t="str">
            <v>適</v>
          </cell>
          <cell r="N100">
            <v>6</v>
          </cell>
          <cell r="O100" t="str">
            <v>適</v>
          </cell>
          <cell r="P100">
            <v>17</v>
          </cell>
          <cell r="Q100">
            <v>3</v>
          </cell>
          <cell r="R100">
            <v>45072</v>
          </cell>
          <cell r="U100" t="str">
            <v>Ｒ４</v>
          </cell>
          <cell r="V100">
            <v>6</v>
          </cell>
          <cell r="W100">
            <v>0</v>
          </cell>
          <cell r="X100" t="str">
            <v>○</v>
          </cell>
          <cell r="Y100" t="str">
            <v/>
          </cell>
          <cell r="Z100" t="str">
            <v/>
          </cell>
          <cell r="AA100" t="str">
            <v/>
          </cell>
          <cell r="AB100" t="str">
            <v/>
          </cell>
          <cell r="AC100" t="str">
            <v>なし</v>
          </cell>
          <cell r="AD100">
            <v>7</v>
          </cell>
          <cell r="AE100" t="str">
            <v>7年以上</v>
          </cell>
          <cell r="AF100">
            <v>9</v>
          </cell>
          <cell r="AG100" t="str">
            <v>適</v>
          </cell>
          <cell r="AH100">
            <v>6</v>
          </cell>
          <cell r="AI100" t="str">
            <v>適</v>
          </cell>
          <cell r="AJ100">
            <v>15</v>
          </cell>
          <cell r="AK100" t="str">
            <v>Ｒ４</v>
          </cell>
        </row>
        <row r="101">
          <cell r="A101">
            <v>1410052003241</v>
          </cell>
          <cell r="C101" t="str">
            <v>小規模保育事業（A型）</v>
          </cell>
          <cell r="D101" t="str">
            <v>桑の実馬場保育園</v>
          </cell>
          <cell r="E101">
            <v>0</v>
          </cell>
          <cell r="F101" t="str">
            <v>鶴見区</v>
          </cell>
          <cell r="G101" t="str">
            <v>2300076</v>
          </cell>
          <cell r="H101" t="str">
            <v>横浜市鶴見区馬場一丁目２０－１２</v>
          </cell>
          <cell r="I101" t="str">
            <v>社会福祉法人桑の実会　桑の実馬場保育園</v>
          </cell>
          <cell r="J101">
            <v>8</v>
          </cell>
          <cell r="K101" t="str">
            <v>8年以上</v>
          </cell>
          <cell r="L101">
            <v>10</v>
          </cell>
          <cell r="M101" t="str">
            <v>適</v>
          </cell>
          <cell r="N101">
            <v>6</v>
          </cell>
          <cell r="O101" t="str">
            <v>適</v>
          </cell>
          <cell r="P101">
            <v>16</v>
          </cell>
          <cell r="Q101">
            <v>5</v>
          </cell>
          <cell r="R101">
            <v>45113</v>
          </cell>
          <cell r="U101" t="str">
            <v>Ｒ４</v>
          </cell>
          <cell r="V101">
            <v>6</v>
          </cell>
          <cell r="W101">
            <v>0</v>
          </cell>
          <cell r="X101" t="str">
            <v>○</v>
          </cell>
          <cell r="Y101" t="str">
            <v/>
          </cell>
          <cell r="Z101" t="str">
            <v/>
          </cell>
          <cell r="AA101" t="str">
            <v/>
          </cell>
          <cell r="AB101" t="str">
            <v/>
          </cell>
          <cell r="AC101" t="str">
            <v>なし</v>
          </cell>
          <cell r="AD101">
            <v>10</v>
          </cell>
          <cell r="AE101" t="str">
            <v>10年以上</v>
          </cell>
          <cell r="AF101">
            <v>12</v>
          </cell>
          <cell r="AG101" t="str">
            <v>適</v>
          </cell>
          <cell r="AH101">
            <v>6</v>
          </cell>
          <cell r="AI101" t="str">
            <v>適</v>
          </cell>
          <cell r="AJ101">
            <v>18</v>
          </cell>
          <cell r="AK101" t="str">
            <v>Ｒ４</v>
          </cell>
        </row>
        <row r="102">
          <cell r="A102">
            <v>1410052003266</v>
          </cell>
          <cell r="C102" t="str">
            <v>小規模保育事業（A型）</v>
          </cell>
          <cell r="D102" t="str">
            <v>三色えのぐの保育園</v>
          </cell>
          <cell r="E102">
            <v>0</v>
          </cell>
          <cell r="F102" t="str">
            <v>鶴見区</v>
          </cell>
          <cell r="G102" t="str">
            <v>2300027</v>
          </cell>
          <cell r="H102" t="str">
            <v>神奈川県横浜市鶴見区菅沢町８－１</v>
          </cell>
          <cell r="I102" t="str">
            <v>三色えのぐの保育園</v>
          </cell>
          <cell r="J102">
            <v>9</v>
          </cell>
          <cell r="K102" t="str">
            <v>9年以上</v>
          </cell>
          <cell r="L102">
            <v>11</v>
          </cell>
          <cell r="M102" t="str">
            <v>適</v>
          </cell>
          <cell r="N102">
            <v>6</v>
          </cell>
          <cell r="O102" t="str">
            <v>適</v>
          </cell>
          <cell r="P102">
            <v>17</v>
          </cell>
          <cell r="Q102">
            <v>2</v>
          </cell>
          <cell r="R102">
            <v>45092</v>
          </cell>
          <cell r="U102" t="str">
            <v>Ｒ４</v>
          </cell>
          <cell r="V102">
            <v>6</v>
          </cell>
          <cell r="W102">
            <v>0</v>
          </cell>
          <cell r="X102" t="str">
            <v>○</v>
          </cell>
          <cell r="Y102" t="str">
            <v/>
          </cell>
          <cell r="Z102" t="str">
            <v/>
          </cell>
          <cell r="AA102" t="str">
            <v/>
          </cell>
          <cell r="AB102" t="str">
            <v/>
          </cell>
          <cell r="AC102" t="str">
            <v>なし</v>
          </cell>
          <cell r="AD102">
            <v>8</v>
          </cell>
          <cell r="AE102" t="str">
            <v>8年以上</v>
          </cell>
          <cell r="AF102">
            <v>10</v>
          </cell>
          <cell r="AG102" t="str">
            <v>適</v>
          </cell>
          <cell r="AH102">
            <v>6</v>
          </cell>
          <cell r="AI102" t="str">
            <v>適</v>
          </cell>
          <cell r="AJ102">
            <v>16</v>
          </cell>
          <cell r="AK102" t="str">
            <v>Ｒ４</v>
          </cell>
        </row>
        <row r="103">
          <cell r="A103">
            <v>1410052004637</v>
          </cell>
          <cell r="C103" t="str">
            <v>小規模保育事業（A型）</v>
          </cell>
          <cell r="D103" t="str">
            <v>しおつるばしハート保育園</v>
          </cell>
          <cell r="E103">
            <v>0</v>
          </cell>
          <cell r="F103" t="str">
            <v>鶴見区</v>
          </cell>
          <cell r="G103" t="str">
            <v>2300051</v>
          </cell>
          <cell r="H103" t="str">
            <v>横浜市鶴見区鶴見中央４－３６－３０</v>
          </cell>
          <cell r="I103" t="str">
            <v>しおつるばしハート保育園</v>
          </cell>
          <cell r="J103">
            <v>7</v>
          </cell>
          <cell r="K103" t="str">
            <v>7年以上</v>
          </cell>
          <cell r="L103">
            <v>9</v>
          </cell>
          <cell r="M103" t="str">
            <v>適</v>
          </cell>
          <cell r="N103">
            <v>6</v>
          </cell>
          <cell r="O103" t="str">
            <v>適</v>
          </cell>
          <cell r="P103">
            <v>15</v>
          </cell>
          <cell r="Q103">
            <v>4</v>
          </cell>
          <cell r="R103">
            <v>45113</v>
          </cell>
          <cell r="U103" t="str">
            <v>Ｒ４</v>
          </cell>
          <cell r="V103">
            <v>6</v>
          </cell>
          <cell r="W103">
            <v>0</v>
          </cell>
          <cell r="X103" t="str">
            <v>○</v>
          </cell>
          <cell r="Y103" t="str">
            <v/>
          </cell>
          <cell r="Z103" t="str">
            <v/>
          </cell>
          <cell r="AA103" t="str">
            <v/>
          </cell>
          <cell r="AB103" t="str">
            <v/>
          </cell>
          <cell r="AC103" t="str">
            <v>なし</v>
          </cell>
          <cell r="AD103">
            <v>7</v>
          </cell>
          <cell r="AE103" t="str">
            <v>7年以上</v>
          </cell>
          <cell r="AF103">
            <v>9</v>
          </cell>
          <cell r="AG103" t="str">
            <v>適</v>
          </cell>
          <cell r="AH103">
            <v>6</v>
          </cell>
          <cell r="AI103" t="str">
            <v>適</v>
          </cell>
          <cell r="AJ103">
            <v>15</v>
          </cell>
          <cell r="AK103" t="str">
            <v>Ｒ４</v>
          </cell>
        </row>
        <row r="104">
          <cell r="A104">
            <v>1410052004876</v>
          </cell>
          <cell r="C104" t="str">
            <v>小規模保育事業（A型）</v>
          </cell>
          <cell r="D104" t="str">
            <v>尻手スマイル保育園</v>
          </cell>
          <cell r="E104">
            <v>0</v>
          </cell>
          <cell r="F104" t="str">
            <v>鶴見区</v>
          </cell>
          <cell r="G104" t="str">
            <v>2300001</v>
          </cell>
          <cell r="H104" t="str">
            <v>横浜市鶴見区矢向４－７－２１　ライオンズビル尻手１０１</v>
          </cell>
          <cell r="I104" t="str">
            <v>尻手スマイル保育園</v>
          </cell>
          <cell r="J104">
            <v>9</v>
          </cell>
          <cell r="K104" t="str">
            <v>9年以上</v>
          </cell>
          <cell r="L104">
            <v>11</v>
          </cell>
          <cell r="M104" t="str">
            <v>適</v>
          </cell>
          <cell r="N104">
            <v>6</v>
          </cell>
          <cell r="O104" t="str">
            <v>適</v>
          </cell>
          <cell r="P104">
            <v>17</v>
          </cell>
          <cell r="Q104">
            <v>4</v>
          </cell>
          <cell r="R104">
            <v>45072</v>
          </cell>
          <cell r="U104" t="str">
            <v>Ｒ４</v>
          </cell>
          <cell r="V104">
            <v>6</v>
          </cell>
          <cell r="W104">
            <v>0</v>
          </cell>
          <cell r="X104" t="str">
            <v>○</v>
          </cell>
          <cell r="Y104" t="str">
            <v/>
          </cell>
          <cell r="Z104" t="str">
            <v/>
          </cell>
          <cell r="AA104" t="str">
            <v/>
          </cell>
          <cell r="AB104" t="str">
            <v/>
          </cell>
          <cell r="AC104" t="str">
            <v>なし</v>
          </cell>
          <cell r="AD104">
            <v>8</v>
          </cell>
          <cell r="AE104" t="str">
            <v>8年以上</v>
          </cell>
          <cell r="AF104">
            <v>10</v>
          </cell>
          <cell r="AG104" t="str">
            <v>適</v>
          </cell>
          <cell r="AH104">
            <v>6</v>
          </cell>
          <cell r="AI104" t="str">
            <v>適</v>
          </cell>
          <cell r="AJ104">
            <v>16</v>
          </cell>
          <cell r="AK104" t="str">
            <v>Ｒ４</v>
          </cell>
        </row>
        <row r="105">
          <cell r="A105">
            <v>1410052004769</v>
          </cell>
          <cell r="C105" t="str">
            <v>小規模保育事業（A型）</v>
          </cell>
          <cell r="D105" t="str">
            <v>ＳＡＩＬ　ＫＩＤ保育園</v>
          </cell>
          <cell r="E105">
            <v>0</v>
          </cell>
          <cell r="F105" t="str">
            <v>鶴見区</v>
          </cell>
          <cell r="G105" t="str">
            <v>2330078</v>
          </cell>
          <cell r="H105" t="str">
            <v>横浜市鶴見区岸谷二丁目２０－１</v>
          </cell>
          <cell r="I105" t="str">
            <v>ＳＡＩＬ　ＫＩＤ保育園</v>
          </cell>
          <cell r="J105">
            <v>12</v>
          </cell>
          <cell r="K105" t="str">
            <v>12年以上</v>
          </cell>
          <cell r="L105">
            <v>12</v>
          </cell>
          <cell r="M105" t="str">
            <v>適</v>
          </cell>
          <cell r="N105">
            <v>7</v>
          </cell>
          <cell r="O105" t="str">
            <v>適</v>
          </cell>
          <cell r="P105">
            <v>19</v>
          </cell>
          <cell r="Q105">
            <v>4</v>
          </cell>
          <cell r="R105">
            <v>45146</v>
          </cell>
          <cell r="U105" t="str">
            <v>Ｒ４</v>
          </cell>
          <cell r="V105">
            <v>7</v>
          </cell>
          <cell r="W105">
            <v>0</v>
          </cell>
          <cell r="X105" t="str">
            <v>○</v>
          </cell>
          <cell r="Y105" t="str">
            <v/>
          </cell>
          <cell r="Z105" t="str">
            <v/>
          </cell>
          <cell r="AA105" t="str">
            <v/>
          </cell>
          <cell r="AB105" t="str">
            <v/>
          </cell>
          <cell r="AC105" t="str">
            <v>なし</v>
          </cell>
          <cell r="AD105">
            <v>11</v>
          </cell>
          <cell r="AE105" t="str">
            <v>11年以上</v>
          </cell>
          <cell r="AF105">
            <v>12</v>
          </cell>
          <cell r="AG105" t="str">
            <v>適</v>
          </cell>
          <cell r="AH105">
            <v>7</v>
          </cell>
          <cell r="AI105" t="str">
            <v>適</v>
          </cell>
          <cell r="AJ105">
            <v>19</v>
          </cell>
          <cell r="AK105" t="str">
            <v>Ｒ４</v>
          </cell>
        </row>
        <row r="106">
          <cell r="A106">
            <v>1410052004751</v>
          </cell>
          <cell r="C106" t="str">
            <v>小規模保育事業（A型）</v>
          </cell>
          <cell r="D106" t="str">
            <v>鶴見Ａｓａ保育園</v>
          </cell>
          <cell r="E106">
            <v>0</v>
          </cell>
          <cell r="F106" t="str">
            <v>鶴見区</v>
          </cell>
          <cell r="G106" t="str">
            <v>2300003</v>
          </cell>
          <cell r="H106" t="str">
            <v>横浜市鶴見区尻手１－４－４１</v>
          </cell>
          <cell r="I106" t="str">
            <v>合同会社　Ａｓａ　Ｃｏｒｐｏｒａｔｉｏｎ</v>
          </cell>
          <cell r="J106">
            <v>9</v>
          </cell>
          <cell r="K106" t="str">
            <v>9年以上</v>
          </cell>
          <cell r="L106">
            <v>11</v>
          </cell>
          <cell r="M106" t="str">
            <v>適</v>
          </cell>
          <cell r="N106">
            <v>6</v>
          </cell>
          <cell r="O106" t="str">
            <v>適</v>
          </cell>
          <cell r="P106">
            <v>17</v>
          </cell>
          <cell r="Q106">
            <v>3</v>
          </cell>
          <cell r="R106">
            <v>45092</v>
          </cell>
          <cell r="U106" t="str">
            <v>Ｒ４</v>
          </cell>
          <cell r="V106">
            <v>6</v>
          </cell>
          <cell r="W106">
            <v>0</v>
          </cell>
          <cell r="X106" t="str">
            <v>○</v>
          </cell>
          <cell r="Y106" t="str">
            <v/>
          </cell>
          <cell r="Z106" t="str">
            <v/>
          </cell>
          <cell r="AA106" t="str">
            <v/>
          </cell>
          <cell r="AB106" t="str">
            <v/>
          </cell>
          <cell r="AC106" t="str">
            <v>なし</v>
          </cell>
          <cell r="AD106">
            <v>9</v>
          </cell>
          <cell r="AE106" t="str">
            <v>9年以上</v>
          </cell>
          <cell r="AF106">
            <v>11</v>
          </cell>
          <cell r="AG106" t="str">
            <v>適</v>
          </cell>
          <cell r="AH106">
            <v>6</v>
          </cell>
          <cell r="AI106" t="str">
            <v>適</v>
          </cell>
          <cell r="AJ106">
            <v>17</v>
          </cell>
          <cell r="AK106" t="str">
            <v>Ｒ４</v>
          </cell>
        </row>
        <row r="107">
          <cell r="A107">
            <v>1410052005501</v>
          </cell>
          <cell r="C107" t="str">
            <v>小規模保育事業（A型）</v>
          </cell>
          <cell r="D107" t="str">
            <v>鶴見サンフラワー保育園</v>
          </cell>
          <cell r="E107">
            <v>0</v>
          </cell>
          <cell r="F107" t="str">
            <v>鶴見区</v>
          </cell>
          <cell r="G107" t="str">
            <v>1030001</v>
          </cell>
          <cell r="H107" t="str">
            <v>東京都中央区日本橋小伝馬町４番１号　井門小伝馬町ビル８階</v>
          </cell>
          <cell r="I107" t="str">
            <v>株式会社サンフラワー</v>
          </cell>
          <cell r="J107">
            <v>14</v>
          </cell>
          <cell r="K107" t="str">
            <v>14年以上</v>
          </cell>
          <cell r="L107">
            <v>12</v>
          </cell>
          <cell r="M107" t="str">
            <v>適</v>
          </cell>
          <cell r="N107">
            <v>7</v>
          </cell>
          <cell r="O107" t="str">
            <v>適</v>
          </cell>
          <cell r="P107">
            <v>19</v>
          </cell>
          <cell r="Q107">
            <v>1</v>
          </cell>
          <cell r="R107">
            <v>45113</v>
          </cell>
          <cell r="U107" t="str">
            <v>Ｒ４</v>
          </cell>
          <cell r="V107">
            <v>7</v>
          </cell>
          <cell r="W107">
            <v>0</v>
          </cell>
          <cell r="X107" t="str">
            <v>○</v>
          </cell>
          <cell r="Y107" t="str">
            <v/>
          </cell>
          <cell r="Z107" t="str">
            <v/>
          </cell>
          <cell r="AA107" t="str">
            <v/>
          </cell>
          <cell r="AB107" t="str">
            <v/>
          </cell>
          <cell r="AC107" t="str">
            <v>なし</v>
          </cell>
          <cell r="AD107">
            <v>11</v>
          </cell>
          <cell r="AE107" t="str">
            <v>11年以上</v>
          </cell>
          <cell r="AF107">
            <v>12</v>
          </cell>
          <cell r="AG107" t="str">
            <v>適</v>
          </cell>
          <cell r="AH107">
            <v>7</v>
          </cell>
          <cell r="AI107" t="str">
            <v>適</v>
          </cell>
          <cell r="AJ107">
            <v>19</v>
          </cell>
          <cell r="AK107" t="str">
            <v>Ｒ４</v>
          </cell>
        </row>
        <row r="108">
          <cell r="A108">
            <v>1410052005170</v>
          </cell>
          <cell r="C108" t="str">
            <v>小規模保育事業（A型）</v>
          </cell>
          <cell r="D108" t="str">
            <v>鶴見中央ハート保育園</v>
          </cell>
          <cell r="E108">
            <v>0</v>
          </cell>
          <cell r="F108" t="str">
            <v>鶴見区</v>
          </cell>
          <cell r="G108" t="str">
            <v>2300051</v>
          </cell>
          <cell r="H108" t="str">
            <v>横浜市鶴見区鶴見中央一丁目９－１７　ブリッジレジデンス鶴見２階</v>
          </cell>
          <cell r="I108" t="str">
            <v>鶴見中央ハート保育園</v>
          </cell>
          <cell r="J108">
            <v>14</v>
          </cell>
          <cell r="K108" t="str">
            <v>14年以上</v>
          </cell>
          <cell r="L108">
            <v>12</v>
          </cell>
          <cell r="M108" t="str">
            <v>適</v>
          </cell>
          <cell r="N108">
            <v>7</v>
          </cell>
          <cell r="O108" t="str">
            <v>適</v>
          </cell>
          <cell r="P108">
            <v>19</v>
          </cell>
          <cell r="Q108">
            <v>4</v>
          </cell>
          <cell r="R108">
            <v>45113</v>
          </cell>
          <cell r="U108" t="str">
            <v>Ｒ４</v>
          </cell>
          <cell r="V108">
            <v>7</v>
          </cell>
          <cell r="W108">
            <v>0</v>
          </cell>
          <cell r="X108" t="str">
            <v>○</v>
          </cell>
          <cell r="Y108" t="str">
            <v/>
          </cell>
          <cell r="Z108" t="str">
            <v/>
          </cell>
          <cell r="AA108" t="str">
            <v/>
          </cell>
          <cell r="AB108" t="str">
            <v/>
          </cell>
          <cell r="AC108" t="str">
            <v>なし</v>
          </cell>
          <cell r="AD108">
            <v>12</v>
          </cell>
          <cell r="AE108" t="str">
            <v>12年以上</v>
          </cell>
          <cell r="AF108">
            <v>12</v>
          </cell>
          <cell r="AG108" t="str">
            <v>適</v>
          </cell>
          <cell r="AH108">
            <v>7</v>
          </cell>
          <cell r="AI108" t="str">
            <v>適</v>
          </cell>
          <cell r="AJ108">
            <v>19</v>
          </cell>
          <cell r="AK108" t="str">
            <v>Ｒ４</v>
          </cell>
        </row>
        <row r="109">
          <cell r="A109">
            <v>1410052005451</v>
          </cell>
          <cell r="C109" t="str">
            <v>小規模保育事業（A型）</v>
          </cell>
          <cell r="D109" t="str">
            <v>鶴見なのはな保育園</v>
          </cell>
          <cell r="E109">
            <v>0</v>
          </cell>
          <cell r="F109" t="str">
            <v>鶴見区</v>
          </cell>
          <cell r="G109" t="str">
            <v>2310011</v>
          </cell>
          <cell r="H109" t="str">
            <v>横浜市中区太田町６丁目７９　アブソルート横浜馬車道ビル３０４</v>
          </cell>
          <cell r="I109" t="str">
            <v>株式会社センター</v>
          </cell>
          <cell r="J109">
            <v>13</v>
          </cell>
          <cell r="K109" t="str">
            <v>13年以上</v>
          </cell>
          <cell r="L109">
            <v>12</v>
          </cell>
          <cell r="M109" t="str">
            <v>適</v>
          </cell>
          <cell r="N109">
            <v>7</v>
          </cell>
          <cell r="O109" t="str">
            <v>適</v>
          </cell>
          <cell r="P109">
            <v>19</v>
          </cell>
          <cell r="Q109">
            <v>2</v>
          </cell>
          <cell r="R109">
            <v>45113</v>
          </cell>
          <cell r="U109" t="str">
            <v>Ｒ４</v>
          </cell>
          <cell r="V109">
            <v>7</v>
          </cell>
          <cell r="W109">
            <v>0</v>
          </cell>
          <cell r="X109" t="str">
            <v>○</v>
          </cell>
          <cell r="Y109" t="str">
            <v/>
          </cell>
          <cell r="Z109" t="str">
            <v/>
          </cell>
          <cell r="AA109" t="str">
            <v/>
          </cell>
          <cell r="AB109" t="str">
            <v/>
          </cell>
          <cell r="AC109" t="str">
            <v>なし</v>
          </cell>
          <cell r="AD109">
            <v>11</v>
          </cell>
          <cell r="AE109" t="str">
            <v>11年以上</v>
          </cell>
          <cell r="AF109">
            <v>12</v>
          </cell>
          <cell r="AG109" t="str">
            <v>適</v>
          </cell>
          <cell r="AH109">
            <v>7</v>
          </cell>
          <cell r="AI109" t="str">
            <v>適</v>
          </cell>
          <cell r="AJ109">
            <v>19</v>
          </cell>
          <cell r="AK109" t="str">
            <v>Ｒ４</v>
          </cell>
        </row>
        <row r="110">
          <cell r="A110">
            <v>1410052005493</v>
          </cell>
          <cell r="C110" t="str">
            <v>小規模保育事業（A型）</v>
          </cell>
          <cell r="D110" t="str">
            <v>鶴見ぬくもり保育園</v>
          </cell>
          <cell r="E110">
            <v>0</v>
          </cell>
          <cell r="F110" t="str">
            <v>鶴見区</v>
          </cell>
          <cell r="G110" t="str">
            <v>2300051</v>
          </cell>
          <cell r="H110" t="str">
            <v>横浜市鶴見区鶴見中央一丁目２３－３２　ルネス横濱鶴見２０５号室</v>
          </cell>
          <cell r="I110" t="str">
            <v>鶴見ぬくもり保育園</v>
          </cell>
          <cell r="J110">
            <v>10</v>
          </cell>
          <cell r="K110" t="str">
            <v>10年以上</v>
          </cell>
          <cell r="L110">
            <v>12</v>
          </cell>
          <cell r="M110" t="str">
            <v>適</v>
          </cell>
          <cell r="N110">
            <v>6</v>
          </cell>
          <cell r="O110" t="str">
            <v>適</v>
          </cell>
          <cell r="P110">
            <v>18</v>
          </cell>
          <cell r="Q110">
            <v>3</v>
          </cell>
          <cell r="R110">
            <v>45100</v>
          </cell>
          <cell r="U110" t="str">
            <v>Ｒ４</v>
          </cell>
          <cell r="V110">
            <v>6</v>
          </cell>
          <cell r="W110">
            <v>0</v>
          </cell>
          <cell r="X110" t="str">
            <v>○</v>
          </cell>
          <cell r="Y110" t="str">
            <v/>
          </cell>
          <cell r="Z110" t="str">
            <v/>
          </cell>
          <cell r="AA110" t="str">
            <v/>
          </cell>
          <cell r="AB110" t="str">
            <v/>
          </cell>
          <cell r="AC110" t="str">
            <v>なし</v>
          </cell>
          <cell r="AD110">
            <v>9</v>
          </cell>
          <cell r="AE110" t="str">
            <v>9年以上</v>
          </cell>
          <cell r="AF110">
            <v>11</v>
          </cell>
          <cell r="AG110" t="str">
            <v>適</v>
          </cell>
          <cell r="AH110">
            <v>6</v>
          </cell>
          <cell r="AI110" t="str">
            <v>適</v>
          </cell>
          <cell r="AJ110">
            <v>17</v>
          </cell>
          <cell r="AK110" t="str">
            <v>Ｒ４</v>
          </cell>
        </row>
        <row r="111">
          <cell r="A111">
            <v>1410052004249</v>
          </cell>
          <cell r="C111" t="str">
            <v>小規模保育事業（A型）</v>
          </cell>
          <cell r="D111" t="str">
            <v>鶴見ハート保育園</v>
          </cell>
          <cell r="E111">
            <v>0</v>
          </cell>
          <cell r="F111" t="str">
            <v>鶴見区</v>
          </cell>
          <cell r="G111" t="str">
            <v>2300025</v>
          </cell>
          <cell r="H111" t="str">
            <v>横浜市鶴見区市場大和町４－１８</v>
          </cell>
          <cell r="I111" t="str">
            <v>鶴見ハート保育園</v>
          </cell>
          <cell r="J111">
            <v>7</v>
          </cell>
          <cell r="K111" t="str">
            <v>7年以上</v>
          </cell>
          <cell r="L111">
            <v>9</v>
          </cell>
          <cell r="M111" t="str">
            <v>適</v>
          </cell>
          <cell r="N111">
            <v>6</v>
          </cell>
          <cell r="O111" t="str">
            <v>適</v>
          </cell>
          <cell r="P111">
            <v>15</v>
          </cell>
          <cell r="Q111">
            <v>2</v>
          </cell>
          <cell r="R111">
            <v>45120</v>
          </cell>
          <cell r="U111" t="str">
            <v>Ｒ４</v>
          </cell>
          <cell r="V111">
            <v>6</v>
          </cell>
          <cell r="W111">
            <v>0</v>
          </cell>
          <cell r="X111" t="str">
            <v>○</v>
          </cell>
          <cell r="Y111" t="str">
            <v/>
          </cell>
          <cell r="Z111" t="str">
            <v/>
          </cell>
          <cell r="AA111" t="str">
            <v/>
          </cell>
          <cell r="AB111" t="str">
            <v/>
          </cell>
          <cell r="AC111" t="str">
            <v>なし</v>
          </cell>
          <cell r="AD111">
            <v>5</v>
          </cell>
          <cell r="AE111" t="str">
            <v>5年以上</v>
          </cell>
          <cell r="AF111">
            <v>7</v>
          </cell>
          <cell r="AG111" t="str">
            <v>適</v>
          </cell>
          <cell r="AH111">
            <v>6</v>
          </cell>
          <cell r="AI111" t="str">
            <v>適</v>
          </cell>
          <cell r="AJ111">
            <v>13</v>
          </cell>
          <cell r="AK111" t="str">
            <v>Ｒ４</v>
          </cell>
        </row>
        <row r="112">
          <cell r="A112">
            <v>1410052005196</v>
          </cell>
          <cell r="C112" t="str">
            <v>小規模保育事業（A型）</v>
          </cell>
          <cell r="D112" t="str">
            <v>ひだまりの保育園</v>
          </cell>
          <cell r="E112">
            <v>0</v>
          </cell>
          <cell r="F112" t="str">
            <v>鶴見区</v>
          </cell>
          <cell r="G112" t="str">
            <v>2300051</v>
          </cell>
          <cell r="H112" t="str">
            <v>横浜市鶴見区鶴見中央四丁目７番１５号１階</v>
          </cell>
          <cell r="I112" t="str">
            <v>ひだまりの保育園</v>
          </cell>
          <cell r="J112">
            <v>10</v>
          </cell>
          <cell r="K112" t="str">
            <v>10年以上</v>
          </cell>
          <cell r="L112">
            <v>12</v>
          </cell>
          <cell r="M112" t="str">
            <v>適</v>
          </cell>
          <cell r="N112">
            <v>6</v>
          </cell>
          <cell r="O112" t="str">
            <v>適</v>
          </cell>
          <cell r="P112">
            <v>18</v>
          </cell>
          <cell r="Q112">
            <v>3</v>
          </cell>
          <cell r="R112">
            <v>45092</v>
          </cell>
          <cell r="U112" t="str">
            <v>Ｒ４</v>
          </cell>
          <cell r="V112">
            <v>7</v>
          </cell>
          <cell r="W112">
            <v>0</v>
          </cell>
          <cell r="X112" t="str">
            <v>○</v>
          </cell>
          <cell r="Y112" t="str">
            <v/>
          </cell>
          <cell r="Z112" t="str">
            <v/>
          </cell>
          <cell r="AA112" t="str">
            <v/>
          </cell>
          <cell r="AB112" t="str">
            <v/>
          </cell>
          <cell r="AC112" t="str">
            <v>なし</v>
          </cell>
          <cell r="AD112">
            <v>11</v>
          </cell>
          <cell r="AE112" t="str">
            <v>11年以上</v>
          </cell>
          <cell r="AF112">
            <v>12</v>
          </cell>
          <cell r="AG112" t="str">
            <v>適</v>
          </cell>
          <cell r="AH112">
            <v>7</v>
          </cell>
          <cell r="AI112" t="str">
            <v>適</v>
          </cell>
          <cell r="AJ112">
            <v>19</v>
          </cell>
          <cell r="AK112" t="str">
            <v>Ｒ４</v>
          </cell>
        </row>
        <row r="113">
          <cell r="A113">
            <v>1410052005519</v>
          </cell>
          <cell r="C113" t="str">
            <v>小規模保育事業（A型）</v>
          </cell>
          <cell r="D113" t="str">
            <v>ひまわりニコニコ保育園</v>
          </cell>
          <cell r="E113">
            <v>0</v>
          </cell>
          <cell r="F113" t="str">
            <v>鶴見区</v>
          </cell>
          <cell r="G113" t="str">
            <v>2300071</v>
          </cell>
          <cell r="H113" t="str">
            <v>横浜市鶴見区駒岡四丁目２６－１４　１Ｆ</v>
          </cell>
          <cell r="I113" t="str">
            <v>ひまわりニコニコ保育園</v>
          </cell>
          <cell r="J113">
            <v>9</v>
          </cell>
          <cell r="K113" t="str">
            <v>9年以上</v>
          </cell>
          <cell r="L113">
            <v>11</v>
          </cell>
          <cell r="M113" t="str">
            <v>適</v>
          </cell>
          <cell r="N113">
            <v>6</v>
          </cell>
          <cell r="O113" t="str">
            <v>適</v>
          </cell>
          <cell r="P113">
            <v>17</v>
          </cell>
          <cell r="Q113">
            <v>5</v>
          </cell>
          <cell r="R113">
            <v>45113</v>
          </cell>
          <cell r="U113" t="str">
            <v>Ｒ４</v>
          </cell>
          <cell r="V113">
            <v>6</v>
          </cell>
          <cell r="W113">
            <v>0</v>
          </cell>
          <cell r="X113" t="str">
            <v>○</v>
          </cell>
          <cell r="Y113" t="str">
            <v/>
          </cell>
          <cell r="Z113" t="str">
            <v/>
          </cell>
          <cell r="AA113" t="str">
            <v/>
          </cell>
          <cell r="AB113" t="str">
            <v/>
          </cell>
          <cell r="AC113" t="str">
            <v>なし</v>
          </cell>
          <cell r="AD113">
            <v>10</v>
          </cell>
          <cell r="AE113" t="str">
            <v>10年以上</v>
          </cell>
          <cell r="AF113">
            <v>12</v>
          </cell>
          <cell r="AG113" t="str">
            <v>適</v>
          </cell>
          <cell r="AH113">
            <v>6</v>
          </cell>
          <cell r="AI113" t="str">
            <v>適</v>
          </cell>
          <cell r="AJ113">
            <v>18</v>
          </cell>
          <cell r="AK113" t="str">
            <v>Ｒ４</v>
          </cell>
        </row>
        <row r="114">
          <cell r="A114">
            <v>1410052005618</v>
          </cell>
          <cell r="C114" t="str">
            <v>小規模保育事業（A型）</v>
          </cell>
          <cell r="D114" t="str">
            <v>フラッフィ―小規模保育園</v>
          </cell>
          <cell r="E114">
            <v>0</v>
          </cell>
          <cell r="F114" t="str">
            <v>鶴見区</v>
          </cell>
          <cell r="G114" t="str">
            <v>2300074</v>
          </cell>
          <cell r="H114" t="str">
            <v>横浜市鶴見区北寺尾五丁目８－１６</v>
          </cell>
          <cell r="I114" t="str">
            <v>フラッフィー小規模保育園</v>
          </cell>
          <cell r="J114">
            <v>8</v>
          </cell>
          <cell r="K114" t="str">
            <v>8年以上</v>
          </cell>
          <cell r="L114">
            <v>10</v>
          </cell>
          <cell r="M114" t="str">
            <v>適</v>
          </cell>
          <cell r="N114">
            <v>6</v>
          </cell>
          <cell r="O114" t="str">
            <v>適</v>
          </cell>
          <cell r="P114">
            <v>16</v>
          </cell>
          <cell r="Q114">
            <v>2</v>
          </cell>
          <cell r="R114">
            <v>45113</v>
          </cell>
          <cell r="U114" t="str">
            <v>Ｒ４</v>
          </cell>
          <cell r="V114">
            <v>6</v>
          </cell>
          <cell r="W114">
            <v>0</v>
          </cell>
          <cell r="X114" t="str">
            <v>○</v>
          </cell>
          <cell r="Y114" t="str">
            <v/>
          </cell>
          <cell r="Z114" t="str">
            <v/>
          </cell>
          <cell r="AA114" t="str">
            <v/>
          </cell>
          <cell r="AB114" t="str">
            <v/>
          </cell>
          <cell r="AC114" t="str">
            <v>なし</v>
          </cell>
          <cell r="AD114">
            <v>8</v>
          </cell>
          <cell r="AE114" t="str">
            <v>8年以上</v>
          </cell>
          <cell r="AF114">
            <v>10</v>
          </cell>
          <cell r="AG114" t="str">
            <v>適</v>
          </cell>
          <cell r="AH114">
            <v>6</v>
          </cell>
          <cell r="AI114" t="str">
            <v>適</v>
          </cell>
          <cell r="AJ114">
            <v>16</v>
          </cell>
          <cell r="AK114" t="str">
            <v>Ｒ４</v>
          </cell>
        </row>
        <row r="115">
          <cell r="A115">
            <v>1410052005147</v>
          </cell>
          <cell r="C115" t="str">
            <v>小規模保育事業（A型）</v>
          </cell>
          <cell r="D115" t="str">
            <v>ぶれすと尻手ほいくえん付属元宮</v>
          </cell>
          <cell r="E115">
            <v>0</v>
          </cell>
          <cell r="F115" t="str">
            <v>鶴見区</v>
          </cell>
          <cell r="G115" t="str">
            <v>2340054</v>
          </cell>
          <cell r="H115" t="str">
            <v>横浜市港南区港南台一丁目６－２２　スライヴサクライ１Ｆ</v>
          </cell>
          <cell r="I115" t="str">
            <v>株式会社ブレストインターナショナル</v>
          </cell>
          <cell r="J115">
            <v>7</v>
          </cell>
          <cell r="K115" t="str">
            <v>7年以上</v>
          </cell>
          <cell r="L115">
            <v>9</v>
          </cell>
          <cell r="M115" t="str">
            <v>適</v>
          </cell>
          <cell r="N115">
            <v>6</v>
          </cell>
          <cell r="O115" t="str">
            <v>適</v>
          </cell>
          <cell r="P115">
            <v>15</v>
          </cell>
          <cell r="Q115">
            <v>4</v>
          </cell>
          <cell r="R115">
            <v>45084</v>
          </cell>
          <cell r="U115" t="str">
            <v>Ｒ４</v>
          </cell>
          <cell r="V115">
            <v>6</v>
          </cell>
          <cell r="W115">
            <v>0</v>
          </cell>
          <cell r="X115" t="str">
            <v>○</v>
          </cell>
          <cell r="Y115" t="str">
            <v/>
          </cell>
          <cell r="Z115" t="str">
            <v/>
          </cell>
          <cell r="AA115" t="str">
            <v/>
          </cell>
          <cell r="AB115" t="str">
            <v/>
          </cell>
          <cell r="AC115" t="str">
            <v>なし</v>
          </cell>
          <cell r="AD115">
            <v>9</v>
          </cell>
          <cell r="AE115" t="str">
            <v>9年以上</v>
          </cell>
          <cell r="AF115">
            <v>11</v>
          </cell>
          <cell r="AG115" t="str">
            <v>適</v>
          </cell>
          <cell r="AH115">
            <v>6</v>
          </cell>
          <cell r="AI115" t="str">
            <v>適</v>
          </cell>
          <cell r="AJ115">
            <v>17</v>
          </cell>
          <cell r="AK115" t="str">
            <v>Ｒ４</v>
          </cell>
        </row>
        <row r="116">
          <cell r="A116">
            <v>1410052005626</v>
          </cell>
          <cell r="C116" t="str">
            <v>小規模保育事業（A型）</v>
          </cell>
          <cell r="D116" t="str">
            <v>矢向つぼみ保育園</v>
          </cell>
          <cell r="E116">
            <v>0</v>
          </cell>
          <cell r="F116" t="str">
            <v>鶴見区</v>
          </cell>
          <cell r="G116" t="str">
            <v>2300001</v>
          </cell>
          <cell r="H116" t="str">
            <v>横浜市鶴見区矢向四丁目５－２６　ハマビル１階</v>
          </cell>
          <cell r="I116" t="str">
            <v>矢向つぼみ保育園</v>
          </cell>
          <cell r="J116">
            <v>15</v>
          </cell>
          <cell r="K116" t="str">
            <v>15年以上</v>
          </cell>
          <cell r="L116">
            <v>12</v>
          </cell>
          <cell r="M116" t="str">
            <v>適</v>
          </cell>
          <cell r="N116">
            <v>7</v>
          </cell>
          <cell r="O116" t="str">
            <v>適</v>
          </cell>
          <cell r="P116">
            <v>19</v>
          </cell>
          <cell r="Q116">
            <v>4</v>
          </cell>
          <cell r="R116">
            <v>45128</v>
          </cell>
          <cell r="U116" t="str">
            <v>Ｒ４</v>
          </cell>
          <cell r="V116">
            <v>6</v>
          </cell>
          <cell r="W116">
            <v>1</v>
          </cell>
          <cell r="X116" t="str">
            <v>○</v>
          </cell>
          <cell r="Y116" t="str">
            <v>○</v>
          </cell>
          <cell r="Z116" t="str">
            <v/>
          </cell>
          <cell r="AA116" t="str">
            <v/>
          </cell>
          <cell r="AB116" t="str">
            <v/>
          </cell>
          <cell r="AC116" t="str">
            <v>あり</v>
          </cell>
          <cell r="AD116">
            <v>10</v>
          </cell>
          <cell r="AE116" t="str">
            <v>10年以上</v>
          </cell>
          <cell r="AF116">
            <v>12</v>
          </cell>
          <cell r="AG116" t="str">
            <v>適</v>
          </cell>
          <cell r="AH116">
            <v>6</v>
          </cell>
          <cell r="AI116" t="str">
            <v>適</v>
          </cell>
          <cell r="AJ116">
            <v>18</v>
          </cell>
          <cell r="AK116" t="str">
            <v>Ｒ４</v>
          </cell>
        </row>
        <row r="117">
          <cell r="A117">
            <v>1410052004231</v>
          </cell>
          <cell r="C117" t="str">
            <v>小規模保育事業（A型）</v>
          </cell>
          <cell r="D117" t="str">
            <v>ユニコーン・キッズクラブ</v>
          </cell>
          <cell r="E117">
            <v>0</v>
          </cell>
          <cell r="F117" t="str">
            <v>鶴見区</v>
          </cell>
          <cell r="G117" t="str">
            <v>2300025</v>
          </cell>
          <cell r="H117" t="str">
            <v>横浜市鶴見区市場大和町４－８　ＩＰビル２Ｆ</v>
          </cell>
          <cell r="I117" t="str">
            <v>小規模保育施設ユニコーン・キッズクラブ</v>
          </cell>
          <cell r="J117">
            <v>14</v>
          </cell>
          <cell r="K117" t="str">
            <v>14年以上</v>
          </cell>
          <cell r="L117">
            <v>12</v>
          </cell>
          <cell r="M117" t="str">
            <v>適</v>
          </cell>
          <cell r="N117">
            <v>7</v>
          </cell>
          <cell r="O117" t="str">
            <v>適</v>
          </cell>
          <cell r="P117">
            <v>19</v>
          </cell>
          <cell r="Q117">
            <v>3</v>
          </cell>
          <cell r="R117">
            <v>45084</v>
          </cell>
          <cell r="U117" t="str">
            <v>Ｒ４</v>
          </cell>
          <cell r="V117">
            <v>7</v>
          </cell>
          <cell r="W117">
            <v>0</v>
          </cell>
          <cell r="X117" t="str">
            <v>○</v>
          </cell>
          <cell r="Y117" t="str">
            <v/>
          </cell>
          <cell r="Z117" t="str">
            <v/>
          </cell>
          <cell r="AA117" t="str">
            <v/>
          </cell>
          <cell r="AB117" t="str">
            <v/>
          </cell>
          <cell r="AC117" t="str">
            <v>なし</v>
          </cell>
          <cell r="AD117">
            <v>13</v>
          </cell>
          <cell r="AE117" t="str">
            <v>13年以上</v>
          </cell>
          <cell r="AF117">
            <v>12</v>
          </cell>
          <cell r="AG117" t="str">
            <v>適</v>
          </cell>
          <cell r="AH117">
            <v>7</v>
          </cell>
          <cell r="AI117" t="str">
            <v>適</v>
          </cell>
          <cell r="AJ117">
            <v>19</v>
          </cell>
          <cell r="AK117" t="str">
            <v>Ｒ４</v>
          </cell>
        </row>
        <row r="118">
          <cell r="A118">
            <v>1410052005139</v>
          </cell>
          <cell r="C118" t="str">
            <v>小規模保育事業（A型）</v>
          </cell>
          <cell r="D118" t="str">
            <v>ロビン小規模保育園</v>
          </cell>
          <cell r="E118">
            <v>0</v>
          </cell>
          <cell r="F118" t="str">
            <v>鶴見区</v>
          </cell>
          <cell r="G118" t="str">
            <v>2300062</v>
          </cell>
          <cell r="H118" t="str">
            <v>横浜市鶴見区豊岡町４０－２</v>
          </cell>
          <cell r="I118" t="str">
            <v>ロビン小規模保育園</v>
          </cell>
          <cell r="J118">
            <v>6</v>
          </cell>
          <cell r="K118" t="str">
            <v>6年以上</v>
          </cell>
          <cell r="L118">
            <v>8</v>
          </cell>
          <cell r="M118" t="str">
            <v>適</v>
          </cell>
          <cell r="N118">
            <v>6</v>
          </cell>
          <cell r="O118" t="str">
            <v>適</v>
          </cell>
          <cell r="P118">
            <v>14</v>
          </cell>
          <cell r="Q118">
            <v>0</v>
          </cell>
          <cell r="R118">
            <v>45113</v>
          </cell>
          <cell r="U118" t="str">
            <v>Ｒ４</v>
          </cell>
          <cell r="V118">
            <v>6</v>
          </cell>
          <cell r="W118">
            <v>0</v>
          </cell>
          <cell r="X118" t="str">
            <v>○</v>
          </cell>
          <cell r="Y118" t="str">
            <v/>
          </cell>
          <cell r="Z118" t="str">
            <v/>
          </cell>
          <cell r="AA118" t="str">
            <v/>
          </cell>
          <cell r="AB118" t="str">
            <v/>
          </cell>
          <cell r="AC118" t="str">
            <v>なし</v>
          </cell>
          <cell r="AD118">
            <v>6</v>
          </cell>
          <cell r="AE118" t="str">
            <v>6年以上</v>
          </cell>
          <cell r="AF118">
            <v>8</v>
          </cell>
          <cell r="AG118" t="str">
            <v>適</v>
          </cell>
          <cell r="AH118">
            <v>6</v>
          </cell>
          <cell r="AI118" t="str">
            <v>適</v>
          </cell>
          <cell r="AJ118">
            <v>14</v>
          </cell>
          <cell r="AK118" t="str">
            <v>Ｒ４</v>
          </cell>
        </row>
        <row r="119">
          <cell r="A119">
            <v>1410051026227</v>
          </cell>
          <cell r="C119" t="str">
            <v>認定こども園（幼保連携型）</v>
          </cell>
          <cell r="D119" t="str">
            <v>うちゅうこども園たんまち</v>
          </cell>
          <cell r="E119">
            <v>10</v>
          </cell>
          <cell r="F119" t="str">
            <v>神奈川区</v>
          </cell>
          <cell r="G119" t="str">
            <v>2210831</v>
          </cell>
          <cell r="H119" t="str">
            <v>横浜市神奈川区上反町１丁目１０－５</v>
          </cell>
          <cell r="I119" t="str">
            <v>うちゅうこども園たんまち</v>
          </cell>
          <cell r="J119">
            <v>6</v>
          </cell>
          <cell r="K119" t="str">
            <v>6年以上</v>
          </cell>
          <cell r="L119">
            <v>8</v>
          </cell>
          <cell r="M119" t="str">
            <v>適</v>
          </cell>
          <cell r="N119">
            <v>6</v>
          </cell>
          <cell r="O119" t="str">
            <v>適</v>
          </cell>
          <cell r="P119">
            <v>14</v>
          </cell>
          <cell r="Q119">
            <v>5</v>
          </cell>
          <cell r="R119">
            <v>45113</v>
          </cell>
          <cell r="U119" t="str">
            <v>Ｒ４</v>
          </cell>
          <cell r="V119">
            <v>6</v>
          </cell>
          <cell r="W119">
            <v>0</v>
          </cell>
          <cell r="X119" t="str">
            <v>○</v>
          </cell>
          <cell r="Y119" t="str">
            <v/>
          </cell>
          <cell r="Z119" t="str">
            <v/>
          </cell>
          <cell r="AA119" t="str">
            <v/>
          </cell>
          <cell r="AB119" t="str">
            <v/>
          </cell>
          <cell r="AC119" t="str">
            <v>なし</v>
          </cell>
          <cell r="AD119">
            <v>6</v>
          </cell>
          <cell r="AE119" t="str">
            <v>6年以上</v>
          </cell>
          <cell r="AF119">
            <v>8</v>
          </cell>
          <cell r="AG119" t="str">
            <v>適</v>
          </cell>
          <cell r="AH119">
            <v>6</v>
          </cell>
          <cell r="AI119" t="str">
            <v>適</v>
          </cell>
          <cell r="AJ119">
            <v>14</v>
          </cell>
          <cell r="AK119" t="str">
            <v>Ｒ４</v>
          </cell>
        </row>
        <row r="120">
          <cell r="A120">
            <v>1410051020469</v>
          </cell>
          <cell r="C120" t="str">
            <v>認定こども園（幼保連携型）</v>
          </cell>
          <cell r="D120" t="str">
            <v>認定こども園捜真幼稚園</v>
          </cell>
          <cell r="E120">
            <v>10</v>
          </cell>
          <cell r="F120" t="str">
            <v>神奈川区</v>
          </cell>
          <cell r="G120" t="str">
            <v>2210804</v>
          </cell>
          <cell r="H120" t="str">
            <v>横浜市神奈川区栗田谷４２－４３</v>
          </cell>
          <cell r="I120" t="str">
            <v>認定こども園捜真幼稚園</v>
          </cell>
          <cell r="J120">
            <v>14</v>
          </cell>
          <cell r="K120" t="str">
            <v>14年以上</v>
          </cell>
          <cell r="L120">
            <v>12</v>
          </cell>
          <cell r="M120" t="str">
            <v>適</v>
          </cell>
          <cell r="N120">
            <v>7</v>
          </cell>
          <cell r="O120" t="str">
            <v>適</v>
          </cell>
          <cell r="P120">
            <v>19</v>
          </cell>
          <cell r="Q120">
            <v>9</v>
          </cell>
          <cell r="R120">
            <v>45084</v>
          </cell>
          <cell r="U120" t="str">
            <v>Ｒ４</v>
          </cell>
          <cell r="V120">
            <v>7</v>
          </cell>
          <cell r="W120">
            <v>0</v>
          </cell>
          <cell r="X120" t="str">
            <v>○</v>
          </cell>
          <cell r="Y120" t="str">
            <v/>
          </cell>
          <cell r="Z120" t="str">
            <v/>
          </cell>
          <cell r="AA120" t="str">
            <v/>
          </cell>
          <cell r="AB120" t="str">
            <v/>
          </cell>
          <cell r="AC120" t="str">
            <v>なし</v>
          </cell>
          <cell r="AD120">
            <v>13</v>
          </cell>
          <cell r="AE120" t="str">
            <v>13年以上</v>
          </cell>
          <cell r="AF120">
            <v>12</v>
          </cell>
          <cell r="AG120" t="str">
            <v>適</v>
          </cell>
          <cell r="AH120">
            <v>7</v>
          </cell>
          <cell r="AI120" t="str">
            <v>適</v>
          </cell>
          <cell r="AJ120">
            <v>19</v>
          </cell>
          <cell r="AK120" t="str">
            <v>Ｒ４</v>
          </cell>
        </row>
        <row r="121">
          <cell r="A121">
            <v>1410051026359</v>
          </cell>
          <cell r="C121" t="str">
            <v>幼稚園</v>
          </cell>
          <cell r="D121" t="str">
            <v>神奈川幼稚園</v>
          </cell>
          <cell r="E121">
            <v>10</v>
          </cell>
          <cell r="F121" t="str">
            <v>神奈川区</v>
          </cell>
          <cell r="G121" t="str">
            <v>2210832</v>
          </cell>
          <cell r="H121" t="str">
            <v>横浜市神奈川区桐畑１７－８</v>
          </cell>
          <cell r="I121" t="str">
            <v>日本基督教団　神奈川教会付属　神奈川幼稚</v>
          </cell>
          <cell r="J121">
            <v>8</v>
          </cell>
          <cell r="K121" t="str">
            <v>8年以上</v>
          </cell>
          <cell r="L121">
            <v>10</v>
          </cell>
          <cell r="M121" t="str">
            <v>適</v>
          </cell>
          <cell r="N121">
            <v>6</v>
          </cell>
          <cell r="O121" t="str">
            <v>適</v>
          </cell>
          <cell r="P121">
            <v>16</v>
          </cell>
          <cell r="Q121">
            <v>4</v>
          </cell>
          <cell r="R121">
            <v>45084</v>
          </cell>
          <cell r="U121" t="str">
            <v>Ｒ４</v>
          </cell>
          <cell r="V121">
            <v>6</v>
          </cell>
          <cell r="W121">
            <v>0</v>
          </cell>
          <cell r="X121" t="str">
            <v>○</v>
          </cell>
          <cell r="Y121" t="str">
            <v/>
          </cell>
          <cell r="Z121" t="str">
            <v/>
          </cell>
          <cell r="AA121" t="str">
            <v/>
          </cell>
          <cell r="AB121" t="str">
            <v/>
          </cell>
          <cell r="AC121" t="str">
            <v>なし</v>
          </cell>
          <cell r="AD121">
            <v>9</v>
          </cell>
          <cell r="AE121" t="str">
            <v>9年以上</v>
          </cell>
          <cell r="AF121">
            <v>11</v>
          </cell>
          <cell r="AG121" t="str">
            <v>適</v>
          </cell>
          <cell r="AH121">
            <v>6</v>
          </cell>
          <cell r="AI121" t="str">
            <v>適</v>
          </cell>
          <cell r="AJ121">
            <v>17</v>
          </cell>
          <cell r="AK121" t="str">
            <v>Ｒ４</v>
          </cell>
        </row>
        <row r="122">
          <cell r="A122">
            <v>1410051020832</v>
          </cell>
          <cell r="C122" t="str">
            <v>幼稚園</v>
          </cell>
          <cell r="D122" t="str">
            <v>幸ケ谷幼稚園</v>
          </cell>
          <cell r="E122">
            <v>10</v>
          </cell>
          <cell r="F122" t="str">
            <v>神奈川区</v>
          </cell>
          <cell r="G122" t="str">
            <v>2210051</v>
          </cell>
          <cell r="H122" t="str">
            <v>横浜市神奈川区幸ケ谷２番６</v>
          </cell>
          <cell r="I122" t="str">
            <v>学校法人横浜アイリス学園　幸ケ谷幼稚園</v>
          </cell>
          <cell r="J122">
            <v>7</v>
          </cell>
          <cell r="K122" t="str">
            <v>7年以上</v>
          </cell>
          <cell r="L122">
            <v>9</v>
          </cell>
          <cell r="M122" t="str">
            <v>適</v>
          </cell>
          <cell r="N122">
            <v>6</v>
          </cell>
          <cell r="O122" t="str">
            <v>適</v>
          </cell>
          <cell r="P122">
            <v>15</v>
          </cell>
          <cell r="Q122">
            <v>11</v>
          </cell>
          <cell r="R122">
            <v>45113</v>
          </cell>
          <cell r="U122" t="str">
            <v>Ｒ４</v>
          </cell>
          <cell r="V122">
            <v>6</v>
          </cell>
          <cell r="W122">
            <v>0</v>
          </cell>
          <cell r="X122" t="str">
            <v>○</v>
          </cell>
          <cell r="Y122" t="str">
            <v/>
          </cell>
          <cell r="Z122" t="str">
            <v/>
          </cell>
          <cell r="AA122" t="str">
            <v/>
          </cell>
          <cell r="AB122" t="str">
            <v/>
          </cell>
          <cell r="AC122" t="str">
            <v>なし</v>
          </cell>
          <cell r="AD122">
            <v>7</v>
          </cell>
          <cell r="AE122" t="str">
            <v>7年以上</v>
          </cell>
          <cell r="AF122">
            <v>9</v>
          </cell>
          <cell r="AG122" t="str">
            <v>適</v>
          </cell>
          <cell r="AH122">
            <v>6</v>
          </cell>
          <cell r="AI122" t="str">
            <v>適</v>
          </cell>
          <cell r="AJ122">
            <v>15</v>
          </cell>
          <cell r="AK122" t="str">
            <v>Ｒ４</v>
          </cell>
        </row>
        <row r="123">
          <cell r="A123">
            <v>1410051020840</v>
          </cell>
          <cell r="C123" t="str">
            <v>幼稚園</v>
          </cell>
          <cell r="D123" t="str">
            <v>白幡幼稚園</v>
          </cell>
          <cell r="E123">
            <v>10</v>
          </cell>
          <cell r="F123" t="str">
            <v>神奈川区</v>
          </cell>
          <cell r="G123" t="str">
            <v>2210075</v>
          </cell>
          <cell r="H123" t="str">
            <v>横浜市神奈川区白幡上町１７－２６</v>
          </cell>
          <cell r="I123" t="str">
            <v>白幡幼稚園</v>
          </cell>
          <cell r="J123">
            <v>7</v>
          </cell>
          <cell r="K123" t="str">
            <v>7年以上</v>
          </cell>
          <cell r="L123">
            <v>9</v>
          </cell>
          <cell r="M123" t="str">
            <v>適</v>
          </cell>
          <cell r="N123">
            <v>6</v>
          </cell>
          <cell r="O123" t="str">
            <v>適</v>
          </cell>
          <cell r="P123">
            <v>15</v>
          </cell>
          <cell r="Q123">
            <v>12</v>
          </cell>
          <cell r="R123">
            <v>45146</v>
          </cell>
          <cell r="U123" t="str">
            <v>Ｒ４</v>
          </cell>
          <cell r="V123">
            <v>6</v>
          </cell>
          <cell r="W123">
            <v>0</v>
          </cell>
          <cell r="X123" t="str">
            <v>○</v>
          </cell>
          <cell r="Y123" t="str">
            <v/>
          </cell>
          <cell r="Z123" t="str">
            <v/>
          </cell>
          <cell r="AA123" t="str">
            <v/>
          </cell>
          <cell r="AB123" t="str">
            <v/>
          </cell>
          <cell r="AC123" t="str">
            <v>なし</v>
          </cell>
          <cell r="AD123">
            <v>7</v>
          </cell>
          <cell r="AE123" t="str">
            <v>7年以上</v>
          </cell>
          <cell r="AF123">
            <v>9</v>
          </cell>
          <cell r="AG123" t="str">
            <v>適</v>
          </cell>
          <cell r="AH123">
            <v>6</v>
          </cell>
          <cell r="AI123" t="str">
            <v>適</v>
          </cell>
          <cell r="AJ123">
            <v>15</v>
          </cell>
          <cell r="AK123" t="str">
            <v>Ｒ４</v>
          </cell>
        </row>
        <row r="124">
          <cell r="A124">
            <v>1410051020907</v>
          </cell>
          <cell r="C124" t="str">
            <v>幼稚園</v>
          </cell>
          <cell r="D124" t="str">
            <v>三ツ沢幼稚園</v>
          </cell>
          <cell r="E124">
            <v>10</v>
          </cell>
          <cell r="F124" t="str">
            <v>神奈川区</v>
          </cell>
          <cell r="G124" t="str">
            <v>2210854</v>
          </cell>
          <cell r="H124" t="str">
            <v>横浜市神奈川区三ツ沢南町１８－７</v>
          </cell>
          <cell r="I124" t="str">
            <v>三ツ沢幼稚園</v>
          </cell>
          <cell r="J124">
            <v>21</v>
          </cell>
          <cell r="K124" t="str">
            <v>16年以上</v>
          </cell>
          <cell r="L124">
            <v>12</v>
          </cell>
          <cell r="M124" t="str">
            <v>適</v>
          </cell>
          <cell r="N124">
            <v>7</v>
          </cell>
          <cell r="O124" t="str">
            <v>適</v>
          </cell>
          <cell r="P124">
            <v>19</v>
          </cell>
          <cell r="Q124">
            <v>7</v>
          </cell>
          <cell r="R124">
            <v>45092</v>
          </cell>
          <cell r="U124" t="str">
            <v>Ｒ４</v>
          </cell>
          <cell r="V124">
            <v>7</v>
          </cell>
          <cell r="W124">
            <v>0</v>
          </cell>
          <cell r="X124" t="str">
            <v>○</v>
          </cell>
          <cell r="Y124" t="str">
            <v/>
          </cell>
          <cell r="Z124" t="str">
            <v/>
          </cell>
          <cell r="AA124" t="str">
            <v/>
          </cell>
          <cell r="AB124" t="str">
            <v/>
          </cell>
          <cell r="AC124" t="str">
            <v>なし</v>
          </cell>
          <cell r="AD124">
            <v>23</v>
          </cell>
          <cell r="AE124" t="str">
            <v>16年以上</v>
          </cell>
          <cell r="AF124">
            <v>12</v>
          </cell>
          <cell r="AG124" t="str">
            <v>適</v>
          </cell>
          <cell r="AH124">
            <v>7</v>
          </cell>
          <cell r="AI124" t="str">
            <v>適</v>
          </cell>
          <cell r="AJ124">
            <v>19</v>
          </cell>
          <cell r="AK124" t="str">
            <v>Ｒ４</v>
          </cell>
        </row>
        <row r="125">
          <cell r="A125">
            <v>1410051020915</v>
          </cell>
          <cell r="C125" t="str">
            <v>幼稚園</v>
          </cell>
          <cell r="D125" t="str">
            <v>横浜孝道幼稚園</v>
          </cell>
          <cell r="E125">
            <v>10</v>
          </cell>
          <cell r="F125" t="str">
            <v>神奈川区</v>
          </cell>
          <cell r="G125" t="str">
            <v>2210064</v>
          </cell>
          <cell r="H125" t="str">
            <v>横浜市神奈川区鳥越３８</v>
          </cell>
          <cell r="I125" t="str">
            <v>宗教法人孝道山本仏殿</v>
          </cell>
          <cell r="J125">
            <v>15</v>
          </cell>
          <cell r="K125" t="str">
            <v>15年以上</v>
          </cell>
          <cell r="L125">
            <v>12</v>
          </cell>
          <cell r="M125" t="str">
            <v>適</v>
          </cell>
          <cell r="N125">
            <v>7</v>
          </cell>
          <cell r="O125" t="str">
            <v>適</v>
          </cell>
          <cell r="P125">
            <v>19</v>
          </cell>
          <cell r="Q125">
            <v>9</v>
          </cell>
          <cell r="R125">
            <v>45113</v>
          </cell>
          <cell r="U125" t="str">
            <v>Ｒ４</v>
          </cell>
          <cell r="V125">
            <v>7</v>
          </cell>
          <cell r="W125">
            <v>0</v>
          </cell>
          <cell r="X125" t="str">
            <v>○</v>
          </cell>
          <cell r="Y125" t="str">
            <v/>
          </cell>
          <cell r="Z125" t="str">
            <v/>
          </cell>
          <cell r="AA125" t="str">
            <v/>
          </cell>
          <cell r="AB125" t="str">
            <v/>
          </cell>
          <cell r="AC125" t="str">
            <v>なし</v>
          </cell>
          <cell r="AD125">
            <v>14</v>
          </cell>
          <cell r="AE125" t="str">
            <v>14年以上</v>
          </cell>
          <cell r="AF125">
            <v>12</v>
          </cell>
          <cell r="AG125" t="str">
            <v>適</v>
          </cell>
          <cell r="AH125">
            <v>7</v>
          </cell>
          <cell r="AI125" t="str">
            <v>適</v>
          </cell>
          <cell r="AJ125">
            <v>19</v>
          </cell>
          <cell r="AK125" t="str">
            <v>Ｒ４</v>
          </cell>
        </row>
        <row r="126">
          <cell r="A126">
            <v>1410051019511</v>
          </cell>
          <cell r="C126" t="str">
            <v>保育所</v>
          </cell>
          <cell r="D126" t="str">
            <v>アイン三枚町保育園</v>
          </cell>
          <cell r="E126">
            <v>10</v>
          </cell>
          <cell r="F126" t="str">
            <v>神奈川区</v>
          </cell>
          <cell r="G126" t="str">
            <v>2210835</v>
          </cell>
          <cell r="H126" t="str">
            <v>横浜市神奈川区鶴屋町２－２１－１　ダイヤビル８０２</v>
          </cell>
          <cell r="I126" t="str">
            <v>中央出版株式会社</v>
          </cell>
          <cell r="J126">
            <v>6</v>
          </cell>
          <cell r="K126" t="str">
            <v>6年以上</v>
          </cell>
          <cell r="L126">
            <v>8</v>
          </cell>
          <cell r="M126" t="str">
            <v>適</v>
          </cell>
          <cell r="N126">
            <v>6</v>
          </cell>
          <cell r="O126" t="str">
            <v>適</v>
          </cell>
          <cell r="P126">
            <v>14</v>
          </cell>
          <cell r="Q126">
            <v>2</v>
          </cell>
          <cell r="R126">
            <v>45113</v>
          </cell>
          <cell r="U126" t="str">
            <v>Ｒ４</v>
          </cell>
          <cell r="V126">
            <v>6</v>
          </cell>
          <cell r="W126">
            <v>0</v>
          </cell>
          <cell r="X126" t="str">
            <v>○</v>
          </cell>
          <cell r="Y126" t="str">
            <v/>
          </cell>
          <cell r="Z126" t="str">
            <v/>
          </cell>
          <cell r="AA126" t="str">
            <v/>
          </cell>
          <cell r="AB126" t="str">
            <v/>
          </cell>
          <cell r="AC126" t="str">
            <v>なし</v>
          </cell>
          <cell r="AD126">
            <v>5</v>
          </cell>
          <cell r="AE126" t="str">
            <v>5年以上</v>
          </cell>
          <cell r="AF126">
            <v>7</v>
          </cell>
          <cell r="AG126" t="str">
            <v>適</v>
          </cell>
          <cell r="AH126">
            <v>6</v>
          </cell>
          <cell r="AI126" t="str">
            <v>適</v>
          </cell>
          <cell r="AJ126">
            <v>13</v>
          </cell>
          <cell r="AK126" t="str">
            <v>Ｒ４</v>
          </cell>
        </row>
        <row r="127">
          <cell r="A127">
            <v>1410051018026</v>
          </cell>
          <cell r="B127" t="str">
            <v>〇</v>
          </cell>
          <cell r="C127" t="str">
            <v>保育所</v>
          </cell>
          <cell r="D127" t="str">
            <v>アイン高島台保育園</v>
          </cell>
          <cell r="E127">
            <v>10</v>
          </cell>
          <cell r="F127" t="str">
            <v>神奈川区</v>
          </cell>
          <cell r="G127" t="str">
            <v>2210835</v>
          </cell>
          <cell r="H127" t="str">
            <v>横浜市神奈川区鶴屋町２－２１－１　ダイヤビル８０２</v>
          </cell>
          <cell r="I127" t="str">
            <v>中央出版株式会社</v>
          </cell>
          <cell r="J127">
            <v>5</v>
          </cell>
          <cell r="K127" t="str">
            <v>5年以上</v>
          </cell>
          <cell r="L127">
            <v>7</v>
          </cell>
          <cell r="M127" t="str">
            <v>適</v>
          </cell>
          <cell r="N127">
            <v>6</v>
          </cell>
          <cell r="O127" t="str">
            <v>適</v>
          </cell>
          <cell r="P127">
            <v>13</v>
          </cell>
          <cell r="Q127">
            <v>3</v>
          </cell>
          <cell r="R127">
            <v>45100</v>
          </cell>
          <cell r="S127" t="str">
            <v>8/2加算率に変更ない旨連絡済み</v>
          </cell>
          <cell r="T127" t="str">
            <v>-</v>
          </cell>
          <cell r="U127" t="str">
            <v>Ｒ４</v>
          </cell>
          <cell r="V127">
            <v>6</v>
          </cell>
          <cell r="W127">
            <v>0</v>
          </cell>
          <cell r="X127" t="str">
            <v>○</v>
          </cell>
          <cell r="Y127" t="str">
            <v/>
          </cell>
          <cell r="Z127" t="str">
            <v/>
          </cell>
          <cell r="AA127" t="str">
            <v/>
          </cell>
          <cell r="AB127" t="str">
            <v/>
          </cell>
          <cell r="AC127" t="str">
            <v>なし</v>
          </cell>
          <cell r="AD127">
            <v>5</v>
          </cell>
          <cell r="AE127" t="str">
            <v>5年以上</v>
          </cell>
          <cell r="AF127">
            <v>7</v>
          </cell>
          <cell r="AG127" t="str">
            <v>適</v>
          </cell>
          <cell r="AH127">
            <v>6</v>
          </cell>
          <cell r="AI127" t="str">
            <v>適</v>
          </cell>
          <cell r="AJ127">
            <v>13</v>
          </cell>
          <cell r="AK127" t="str">
            <v>Ｒ４</v>
          </cell>
        </row>
        <row r="128">
          <cell r="A128">
            <v>1410051017952</v>
          </cell>
          <cell r="B128" t="str">
            <v>〇</v>
          </cell>
          <cell r="C128" t="str">
            <v>保育所</v>
          </cell>
          <cell r="D128" t="str">
            <v>アイン松本町保育園</v>
          </cell>
          <cell r="E128">
            <v>10</v>
          </cell>
          <cell r="F128" t="str">
            <v>神奈川区</v>
          </cell>
          <cell r="G128" t="str">
            <v>2210835</v>
          </cell>
          <cell r="H128" t="str">
            <v>横浜市神奈川区鶴屋町２－２１－１　ダイヤビル８０２</v>
          </cell>
          <cell r="I128" t="str">
            <v>中央出版株式会社</v>
          </cell>
          <cell r="J128">
            <v>3</v>
          </cell>
          <cell r="K128" t="str">
            <v>3年以上</v>
          </cell>
          <cell r="L128">
            <v>5</v>
          </cell>
          <cell r="M128" t="str">
            <v>適</v>
          </cell>
          <cell r="N128">
            <v>6</v>
          </cell>
          <cell r="O128" t="str">
            <v>適</v>
          </cell>
          <cell r="P128">
            <v>11</v>
          </cell>
          <cell r="Q128">
            <v>1</v>
          </cell>
          <cell r="R128">
            <v>45084</v>
          </cell>
          <cell r="S128" t="str">
            <v>8/9加算率に変更ない旨連絡済み</v>
          </cell>
          <cell r="T128" t="str">
            <v>-</v>
          </cell>
          <cell r="U128" t="str">
            <v>Ｒ４</v>
          </cell>
          <cell r="V128">
            <v>6</v>
          </cell>
          <cell r="W128">
            <v>0</v>
          </cell>
          <cell r="X128" t="str">
            <v>○</v>
          </cell>
          <cell r="Y128" t="str">
            <v/>
          </cell>
          <cell r="Z128" t="str">
            <v/>
          </cell>
          <cell r="AA128" t="str">
            <v/>
          </cell>
          <cell r="AB128" t="str">
            <v/>
          </cell>
          <cell r="AC128" t="str">
            <v>なし</v>
          </cell>
          <cell r="AD128">
            <v>4</v>
          </cell>
          <cell r="AE128" t="str">
            <v>4年以上</v>
          </cell>
          <cell r="AF128">
            <v>6</v>
          </cell>
          <cell r="AG128" t="str">
            <v>適</v>
          </cell>
          <cell r="AH128">
            <v>6</v>
          </cell>
          <cell r="AI128" t="str">
            <v>適</v>
          </cell>
          <cell r="AJ128">
            <v>12</v>
          </cell>
          <cell r="AK128" t="str">
            <v>Ｒ４</v>
          </cell>
        </row>
        <row r="129">
          <cell r="A129">
            <v>1410051025260</v>
          </cell>
          <cell r="C129" t="str">
            <v>保育所</v>
          </cell>
          <cell r="D129" t="str">
            <v>あおぞら菅田保育園</v>
          </cell>
          <cell r="E129">
            <v>10</v>
          </cell>
          <cell r="F129" t="str">
            <v>神奈川区</v>
          </cell>
          <cell r="G129" t="str">
            <v>2210864</v>
          </cell>
          <cell r="H129" t="str">
            <v>横浜市神奈川区菅田町　１７９９</v>
          </cell>
          <cell r="I129" t="str">
            <v>社会福祉法人あおぞら　あおぞら菅田保育園</v>
          </cell>
          <cell r="J129">
            <v>17</v>
          </cell>
          <cell r="K129" t="str">
            <v>16年以上</v>
          </cell>
          <cell r="L129">
            <v>12</v>
          </cell>
          <cell r="M129" t="str">
            <v>適</v>
          </cell>
          <cell r="N129">
            <v>7</v>
          </cell>
          <cell r="O129" t="str">
            <v>適</v>
          </cell>
          <cell r="P129">
            <v>19</v>
          </cell>
          <cell r="Q129">
            <v>12</v>
          </cell>
          <cell r="R129">
            <v>45146</v>
          </cell>
          <cell r="U129" t="str">
            <v>Ｒ４</v>
          </cell>
          <cell r="V129">
            <v>7</v>
          </cell>
          <cell r="W129">
            <v>0</v>
          </cell>
          <cell r="X129" t="str">
            <v>○</v>
          </cell>
          <cell r="Y129" t="str">
            <v/>
          </cell>
          <cell r="Z129" t="str">
            <v/>
          </cell>
          <cell r="AA129" t="str">
            <v/>
          </cell>
          <cell r="AB129" t="str">
            <v/>
          </cell>
          <cell r="AC129" t="str">
            <v>なし</v>
          </cell>
          <cell r="AD129">
            <v>15</v>
          </cell>
          <cell r="AE129" t="str">
            <v>15年以上</v>
          </cell>
          <cell r="AF129">
            <v>12</v>
          </cell>
          <cell r="AG129" t="str">
            <v>適</v>
          </cell>
          <cell r="AH129">
            <v>7</v>
          </cell>
          <cell r="AI129" t="str">
            <v>適</v>
          </cell>
          <cell r="AJ129">
            <v>19</v>
          </cell>
          <cell r="AK129" t="str">
            <v>Ｒ４</v>
          </cell>
        </row>
        <row r="130">
          <cell r="A130">
            <v>1410051017960</v>
          </cell>
          <cell r="C130" t="str">
            <v>保育所</v>
          </cell>
          <cell r="D130" t="str">
            <v>あおぞら第２保育園</v>
          </cell>
          <cell r="E130">
            <v>10</v>
          </cell>
          <cell r="F130" t="str">
            <v>神奈川区</v>
          </cell>
          <cell r="G130" t="str">
            <v>2210802</v>
          </cell>
          <cell r="H130" t="str">
            <v>横浜市神奈川区六角橋二丁目３４－８</v>
          </cell>
          <cell r="I130" t="str">
            <v>社会福祉法人あおぞら　あおぞら第２保育園</v>
          </cell>
          <cell r="J130">
            <v>15</v>
          </cell>
          <cell r="K130" t="str">
            <v>15年以上</v>
          </cell>
          <cell r="L130">
            <v>12</v>
          </cell>
          <cell r="M130" t="str">
            <v>適</v>
          </cell>
          <cell r="N130">
            <v>7</v>
          </cell>
          <cell r="O130" t="str">
            <v>適</v>
          </cell>
          <cell r="P130">
            <v>19</v>
          </cell>
          <cell r="Q130">
            <v>17</v>
          </cell>
          <cell r="R130">
            <v>45163</v>
          </cell>
          <cell r="U130" t="str">
            <v>Ｒ４</v>
          </cell>
          <cell r="V130">
            <v>7</v>
          </cell>
          <cell r="W130">
            <v>0</v>
          </cell>
          <cell r="X130" t="str">
            <v>○</v>
          </cell>
          <cell r="Y130" t="str">
            <v/>
          </cell>
          <cell r="Z130" t="str">
            <v/>
          </cell>
          <cell r="AA130" t="str">
            <v/>
          </cell>
          <cell r="AB130" t="str">
            <v/>
          </cell>
          <cell r="AC130" t="str">
            <v>なし</v>
          </cell>
          <cell r="AD130">
            <v>14</v>
          </cell>
          <cell r="AE130" t="str">
            <v>14年以上</v>
          </cell>
          <cell r="AF130">
            <v>12</v>
          </cell>
          <cell r="AG130" t="str">
            <v>適</v>
          </cell>
          <cell r="AH130">
            <v>7</v>
          </cell>
          <cell r="AI130" t="str">
            <v>適</v>
          </cell>
          <cell r="AJ130">
            <v>19</v>
          </cell>
          <cell r="AK130" t="str">
            <v>Ｒ４</v>
          </cell>
        </row>
        <row r="131">
          <cell r="A131">
            <v>1410051017978</v>
          </cell>
          <cell r="C131" t="str">
            <v>保育所</v>
          </cell>
          <cell r="D131" t="str">
            <v>あおぞら保育園</v>
          </cell>
          <cell r="E131">
            <v>10</v>
          </cell>
          <cell r="F131" t="str">
            <v>神奈川区</v>
          </cell>
          <cell r="G131" t="str">
            <v>2210802</v>
          </cell>
          <cell r="H131" t="str">
            <v>横浜市神奈川区六角橋５－３５－１５　</v>
          </cell>
          <cell r="I131" t="str">
            <v>あおぞら保育園</v>
          </cell>
          <cell r="J131">
            <v>12</v>
          </cell>
          <cell r="K131" t="str">
            <v>12年以上</v>
          </cell>
          <cell r="L131">
            <v>12</v>
          </cell>
          <cell r="M131" t="str">
            <v>適</v>
          </cell>
          <cell r="N131">
            <v>7</v>
          </cell>
          <cell r="O131" t="str">
            <v>適</v>
          </cell>
          <cell r="P131">
            <v>19</v>
          </cell>
          <cell r="Q131">
            <v>19</v>
          </cell>
          <cell r="R131">
            <v>45113</v>
          </cell>
          <cell r="U131" t="str">
            <v>Ｒ４</v>
          </cell>
          <cell r="V131">
            <v>7</v>
          </cell>
          <cell r="W131">
            <v>0</v>
          </cell>
          <cell r="X131" t="str">
            <v>○</v>
          </cell>
          <cell r="Y131" t="str">
            <v/>
          </cell>
          <cell r="Z131" t="str">
            <v/>
          </cell>
          <cell r="AA131" t="str">
            <v/>
          </cell>
          <cell r="AB131" t="str">
            <v/>
          </cell>
          <cell r="AC131" t="str">
            <v>なし</v>
          </cell>
          <cell r="AD131">
            <v>12</v>
          </cell>
          <cell r="AE131" t="str">
            <v>12年以上</v>
          </cell>
          <cell r="AF131">
            <v>12</v>
          </cell>
          <cell r="AG131" t="str">
            <v>適</v>
          </cell>
          <cell r="AH131">
            <v>7</v>
          </cell>
          <cell r="AI131" t="str">
            <v>適</v>
          </cell>
          <cell r="AJ131">
            <v>19</v>
          </cell>
          <cell r="AK131" t="str">
            <v>Ｒ４</v>
          </cell>
        </row>
        <row r="132">
          <cell r="A132">
            <v>1410051013654</v>
          </cell>
          <cell r="C132" t="str">
            <v>保育所</v>
          </cell>
          <cell r="D132" t="str">
            <v>いずみ反町保育園</v>
          </cell>
          <cell r="E132">
            <v>10</v>
          </cell>
          <cell r="F132" t="str">
            <v>神奈川区</v>
          </cell>
          <cell r="G132" t="str">
            <v>2210842</v>
          </cell>
          <cell r="H132" t="str">
            <v>横浜市神奈川区泉町５－１０６</v>
          </cell>
          <cell r="I132" t="str">
            <v>社会福祉法人いずみ　いずみ反町保育園</v>
          </cell>
          <cell r="J132">
            <v>13</v>
          </cell>
          <cell r="K132" t="str">
            <v>13年以上</v>
          </cell>
          <cell r="L132">
            <v>12</v>
          </cell>
          <cell r="M132" t="str">
            <v>適</v>
          </cell>
          <cell r="N132">
            <v>7</v>
          </cell>
          <cell r="O132" t="str">
            <v>適</v>
          </cell>
          <cell r="P132">
            <v>19</v>
          </cell>
          <cell r="Q132">
            <v>16</v>
          </cell>
          <cell r="R132">
            <v>45113</v>
          </cell>
          <cell r="U132" t="str">
            <v>Ｒ４</v>
          </cell>
          <cell r="V132">
            <v>7</v>
          </cell>
          <cell r="W132">
            <v>0</v>
          </cell>
          <cell r="X132" t="str">
            <v>○</v>
          </cell>
          <cell r="Y132" t="str">
            <v/>
          </cell>
          <cell r="Z132" t="str">
            <v/>
          </cell>
          <cell r="AA132" t="str">
            <v/>
          </cell>
          <cell r="AB132" t="str">
            <v/>
          </cell>
          <cell r="AC132" t="str">
            <v>なし</v>
          </cell>
          <cell r="AD132">
            <v>13</v>
          </cell>
          <cell r="AE132" t="str">
            <v>13年以上</v>
          </cell>
          <cell r="AF132">
            <v>12</v>
          </cell>
          <cell r="AG132" t="str">
            <v>適</v>
          </cell>
          <cell r="AH132">
            <v>7</v>
          </cell>
          <cell r="AI132" t="str">
            <v>適</v>
          </cell>
          <cell r="AJ132">
            <v>19</v>
          </cell>
          <cell r="AK132" t="str">
            <v>Ｒ４</v>
          </cell>
        </row>
        <row r="133">
          <cell r="A133">
            <v>1410051013837</v>
          </cell>
          <cell r="C133" t="str">
            <v>保育所</v>
          </cell>
          <cell r="D133" t="str">
            <v>いずみ東白楽保育園</v>
          </cell>
          <cell r="E133">
            <v>10</v>
          </cell>
          <cell r="F133" t="str">
            <v>神奈川区</v>
          </cell>
          <cell r="G133" t="str">
            <v>2210812</v>
          </cell>
          <cell r="H133" t="str">
            <v>横浜市神奈川区平川町３－６</v>
          </cell>
          <cell r="I133" t="str">
            <v>社会福祉法人いずみ　いずみ東白楽保育園</v>
          </cell>
          <cell r="J133">
            <v>13</v>
          </cell>
          <cell r="K133" t="str">
            <v>13年以上</v>
          </cell>
          <cell r="L133">
            <v>12</v>
          </cell>
          <cell r="M133" t="str">
            <v>適</v>
          </cell>
          <cell r="N133">
            <v>7</v>
          </cell>
          <cell r="O133" t="str">
            <v>適</v>
          </cell>
          <cell r="P133">
            <v>19</v>
          </cell>
          <cell r="Q133">
            <v>19</v>
          </cell>
          <cell r="R133">
            <v>45113</v>
          </cell>
          <cell r="U133" t="str">
            <v>Ｒ４</v>
          </cell>
          <cell r="V133">
            <v>7</v>
          </cell>
          <cell r="W133">
            <v>0</v>
          </cell>
          <cell r="X133" t="str">
            <v>○</v>
          </cell>
          <cell r="Y133" t="str">
            <v/>
          </cell>
          <cell r="Z133" t="str">
            <v/>
          </cell>
          <cell r="AA133" t="str">
            <v/>
          </cell>
          <cell r="AB133" t="str">
            <v/>
          </cell>
          <cell r="AC133" t="str">
            <v>なし</v>
          </cell>
          <cell r="AD133">
            <v>13</v>
          </cell>
          <cell r="AE133" t="str">
            <v>13年以上</v>
          </cell>
          <cell r="AF133">
            <v>12</v>
          </cell>
          <cell r="AG133" t="str">
            <v>適</v>
          </cell>
          <cell r="AH133">
            <v>7</v>
          </cell>
          <cell r="AI133" t="str">
            <v>適</v>
          </cell>
          <cell r="AJ133">
            <v>19</v>
          </cell>
          <cell r="AK133" t="str">
            <v>Ｒ４</v>
          </cell>
        </row>
        <row r="134">
          <cell r="A134">
            <v>1410051023745</v>
          </cell>
          <cell r="C134" t="str">
            <v>保育所</v>
          </cell>
          <cell r="D134" t="str">
            <v>いずみ松本町保育園</v>
          </cell>
          <cell r="E134">
            <v>10</v>
          </cell>
          <cell r="F134" t="str">
            <v>神奈川区</v>
          </cell>
          <cell r="G134" t="str">
            <v>2210841</v>
          </cell>
          <cell r="H134" t="str">
            <v>横浜市神奈川区松本町　５－３７－２</v>
          </cell>
          <cell r="I134" t="str">
            <v>いずみ松本保育園</v>
          </cell>
          <cell r="J134">
            <v>10</v>
          </cell>
          <cell r="K134" t="str">
            <v>10年以上</v>
          </cell>
          <cell r="L134">
            <v>12</v>
          </cell>
          <cell r="M134" t="str">
            <v>適</v>
          </cell>
          <cell r="N134">
            <v>6</v>
          </cell>
          <cell r="O134" t="str">
            <v>適</v>
          </cell>
          <cell r="P134">
            <v>18</v>
          </cell>
          <cell r="Q134">
            <v>17</v>
          </cell>
          <cell r="R134">
            <v>45146</v>
          </cell>
          <cell r="U134" t="str">
            <v>Ｒ４</v>
          </cell>
          <cell r="V134">
            <v>6</v>
          </cell>
          <cell r="W134">
            <v>0</v>
          </cell>
          <cell r="X134" t="str">
            <v>○</v>
          </cell>
          <cell r="Y134" t="str">
            <v/>
          </cell>
          <cell r="Z134" t="str">
            <v/>
          </cell>
          <cell r="AA134" t="str">
            <v/>
          </cell>
          <cell r="AB134" t="str">
            <v/>
          </cell>
          <cell r="AC134" t="str">
            <v>なし</v>
          </cell>
          <cell r="AD134">
            <v>9</v>
          </cell>
          <cell r="AE134" t="str">
            <v>9年以上</v>
          </cell>
          <cell r="AF134">
            <v>11</v>
          </cell>
          <cell r="AG134" t="str">
            <v>適</v>
          </cell>
          <cell r="AH134">
            <v>6</v>
          </cell>
          <cell r="AI134" t="str">
            <v>適</v>
          </cell>
          <cell r="AJ134">
            <v>17</v>
          </cell>
          <cell r="AK134" t="str">
            <v>Ｒ４</v>
          </cell>
        </row>
        <row r="135">
          <cell r="A135">
            <v>1410051026599</v>
          </cell>
          <cell r="C135" t="str">
            <v>保育所</v>
          </cell>
          <cell r="D135" t="str">
            <v>ウィズブック保育園青木町</v>
          </cell>
          <cell r="E135">
            <v>10</v>
          </cell>
          <cell r="F135" t="str">
            <v>神奈川区</v>
          </cell>
          <cell r="G135" t="str">
            <v>1020093</v>
          </cell>
          <cell r="H135" t="str">
            <v>東京都千代田区平河町２丁目６－１　平河町ビル１階</v>
          </cell>
          <cell r="I135" t="str">
            <v>株式会社アイ・エス・シー</v>
          </cell>
          <cell r="J135">
            <v>6</v>
          </cell>
          <cell r="K135" t="str">
            <v>6年以上</v>
          </cell>
          <cell r="L135">
            <v>8</v>
          </cell>
          <cell r="M135" t="str">
            <v>適</v>
          </cell>
          <cell r="N135">
            <v>6</v>
          </cell>
          <cell r="O135" t="str">
            <v>適</v>
          </cell>
          <cell r="P135">
            <v>14</v>
          </cell>
          <cell r="Q135">
            <v>5</v>
          </cell>
          <cell r="R135">
            <v>45163</v>
          </cell>
          <cell r="U135" t="str">
            <v>Ｒ４</v>
          </cell>
          <cell r="V135">
            <v>6</v>
          </cell>
          <cell r="W135">
            <v>0</v>
          </cell>
          <cell r="X135" t="str">
            <v>○</v>
          </cell>
          <cell r="Y135" t="str">
            <v/>
          </cell>
          <cell r="Z135" t="str">
            <v/>
          </cell>
          <cell r="AA135" t="str">
            <v/>
          </cell>
          <cell r="AB135" t="str">
            <v/>
          </cell>
          <cell r="AC135" t="str">
            <v>なし</v>
          </cell>
          <cell r="AD135">
            <v>8</v>
          </cell>
          <cell r="AE135" t="str">
            <v>8年以上</v>
          </cell>
          <cell r="AF135">
            <v>10</v>
          </cell>
          <cell r="AG135" t="str">
            <v>適</v>
          </cell>
          <cell r="AH135">
            <v>6</v>
          </cell>
          <cell r="AI135" t="str">
            <v>適</v>
          </cell>
          <cell r="AJ135">
            <v>16</v>
          </cell>
          <cell r="AK135" t="str">
            <v>Ｒ４</v>
          </cell>
        </row>
        <row r="136">
          <cell r="A136">
            <v>1410051014652</v>
          </cell>
          <cell r="C136" t="str">
            <v>保育所</v>
          </cell>
          <cell r="D136" t="str">
            <v>浦島保育園</v>
          </cell>
          <cell r="E136">
            <v>10</v>
          </cell>
          <cell r="F136" t="str">
            <v>神奈川区</v>
          </cell>
          <cell r="G136" t="str">
            <v>2210041</v>
          </cell>
          <cell r="H136" t="str">
            <v>横浜市神奈川区亀住町４－１１</v>
          </cell>
          <cell r="I136" t="str">
            <v>社会福祉法人　浦島保育園</v>
          </cell>
          <cell r="J136">
            <v>12</v>
          </cell>
          <cell r="K136" t="str">
            <v>12年以上</v>
          </cell>
          <cell r="L136">
            <v>12</v>
          </cell>
          <cell r="M136" t="str">
            <v>適</v>
          </cell>
          <cell r="N136">
            <v>7</v>
          </cell>
          <cell r="O136" t="str">
            <v>適</v>
          </cell>
          <cell r="P136">
            <v>19</v>
          </cell>
          <cell r="Q136">
            <v>13</v>
          </cell>
          <cell r="R136">
            <v>45163</v>
          </cell>
          <cell r="U136" t="str">
            <v>Ｒ４</v>
          </cell>
          <cell r="V136">
            <v>7</v>
          </cell>
          <cell r="W136">
            <v>0</v>
          </cell>
          <cell r="X136" t="str">
            <v>○</v>
          </cell>
          <cell r="Y136" t="str">
            <v/>
          </cell>
          <cell r="Z136" t="str">
            <v/>
          </cell>
          <cell r="AA136" t="str">
            <v/>
          </cell>
          <cell r="AB136" t="str">
            <v/>
          </cell>
          <cell r="AC136" t="str">
            <v>なし</v>
          </cell>
          <cell r="AD136">
            <v>15</v>
          </cell>
          <cell r="AE136" t="str">
            <v>15年以上</v>
          </cell>
          <cell r="AF136">
            <v>12</v>
          </cell>
          <cell r="AG136" t="str">
            <v>適</v>
          </cell>
          <cell r="AH136">
            <v>7</v>
          </cell>
          <cell r="AI136" t="str">
            <v>適</v>
          </cell>
          <cell r="AJ136">
            <v>19</v>
          </cell>
          <cell r="AK136" t="str">
            <v>Ｒ４</v>
          </cell>
        </row>
        <row r="137">
          <cell r="A137">
            <v>1410051018570</v>
          </cell>
          <cell r="C137" t="str">
            <v>保育所</v>
          </cell>
          <cell r="D137" t="str">
            <v>エンゼル保育園</v>
          </cell>
          <cell r="E137">
            <v>10</v>
          </cell>
          <cell r="F137" t="str">
            <v>神奈川区</v>
          </cell>
          <cell r="G137" t="str">
            <v>2210046</v>
          </cell>
          <cell r="H137" t="str">
            <v>横浜市神奈川区神奈川本町１２－６</v>
          </cell>
          <cell r="I137" t="str">
            <v>エンゼル保育園</v>
          </cell>
          <cell r="J137">
            <v>8</v>
          </cell>
          <cell r="K137" t="str">
            <v>8年以上</v>
          </cell>
          <cell r="L137">
            <v>10</v>
          </cell>
          <cell r="M137" t="str">
            <v>適</v>
          </cell>
          <cell r="N137">
            <v>6</v>
          </cell>
          <cell r="O137" t="str">
            <v>適</v>
          </cell>
          <cell r="P137">
            <v>16</v>
          </cell>
          <cell r="Q137">
            <v>6</v>
          </cell>
          <cell r="R137">
            <v>45113</v>
          </cell>
          <cell r="U137" t="str">
            <v>Ｒ４</v>
          </cell>
          <cell r="V137">
            <v>6</v>
          </cell>
          <cell r="W137">
            <v>0</v>
          </cell>
          <cell r="X137" t="str">
            <v>○</v>
          </cell>
          <cell r="Y137" t="str">
            <v/>
          </cell>
          <cell r="Z137" t="str">
            <v/>
          </cell>
          <cell r="AA137" t="str">
            <v/>
          </cell>
          <cell r="AB137" t="str">
            <v/>
          </cell>
          <cell r="AC137" t="str">
            <v>なし</v>
          </cell>
          <cell r="AD137">
            <v>8</v>
          </cell>
          <cell r="AE137" t="str">
            <v>8年以上</v>
          </cell>
          <cell r="AF137">
            <v>10</v>
          </cell>
          <cell r="AG137" t="str">
            <v>適</v>
          </cell>
          <cell r="AH137">
            <v>6</v>
          </cell>
          <cell r="AI137" t="str">
            <v>適</v>
          </cell>
          <cell r="AJ137">
            <v>16</v>
          </cell>
          <cell r="AK137" t="str">
            <v>Ｒ４</v>
          </cell>
        </row>
        <row r="138">
          <cell r="A138">
            <v>1410051019503</v>
          </cell>
          <cell r="C138" t="str">
            <v>保育所</v>
          </cell>
          <cell r="D138" t="str">
            <v>Gakkenほいくえん片倉</v>
          </cell>
          <cell r="E138">
            <v>10</v>
          </cell>
          <cell r="F138" t="str">
            <v>神奈川区</v>
          </cell>
          <cell r="G138" t="str">
            <v>1418420</v>
          </cell>
          <cell r="H138" t="str">
            <v>東京都品川区西五反田２－１１－８</v>
          </cell>
          <cell r="I138" t="str">
            <v>株式会社　学研　ココファン・ナーサリー</v>
          </cell>
          <cell r="J138">
            <v>5</v>
          </cell>
          <cell r="K138" t="str">
            <v>5年以上</v>
          </cell>
          <cell r="L138">
            <v>7</v>
          </cell>
          <cell r="M138" t="str">
            <v>適</v>
          </cell>
          <cell r="N138">
            <v>6</v>
          </cell>
          <cell r="O138" t="str">
            <v>適</v>
          </cell>
          <cell r="P138">
            <v>13</v>
          </cell>
          <cell r="Q138">
            <v>2</v>
          </cell>
          <cell r="R138">
            <v>45146</v>
          </cell>
          <cell r="U138" t="str">
            <v>Ｒ４</v>
          </cell>
          <cell r="V138">
            <v>6</v>
          </cell>
          <cell r="W138">
            <v>0</v>
          </cell>
          <cell r="X138" t="str">
            <v>○</v>
          </cell>
          <cell r="Y138" t="str">
            <v/>
          </cell>
          <cell r="Z138" t="str">
            <v/>
          </cell>
          <cell r="AA138" t="str">
            <v/>
          </cell>
          <cell r="AB138" t="str">
            <v/>
          </cell>
          <cell r="AC138" t="str">
            <v>なし</v>
          </cell>
          <cell r="AD138">
            <v>4</v>
          </cell>
          <cell r="AE138" t="str">
            <v>4年以上</v>
          </cell>
          <cell r="AF138">
            <v>6</v>
          </cell>
          <cell r="AG138" t="str">
            <v>適</v>
          </cell>
          <cell r="AH138">
            <v>6</v>
          </cell>
          <cell r="AI138" t="str">
            <v>適</v>
          </cell>
          <cell r="AJ138">
            <v>12</v>
          </cell>
          <cell r="AK138" t="str">
            <v>Ｒ４</v>
          </cell>
        </row>
        <row r="139">
          <cell r="A139">
            <v>1410051024768</v>
          </cell>
          <cell r="C139" t="str">
            <v>保育所</v>
          </cell>
          <cell r="D139" t="str">
            <v>Gakkenほいくえん反町</v>
          </cell>
          <cell r="E139">
            <v>10</v>
          </cell>
          <cell r="F139" t="str">
            <v>神奈川区</v>
          </cell>
          <cell r="G139" t="str">
            <v>1418420</v>
          </cell>
          <cell r="H139" t="str">
            <v>東京都品川区西五反田２―１１―８　７Ｆ</v>
          </cell>
          <cell r="I139" t="str">
            <v>（株）学研ココファン・ナーサリー</v>
          </cell>
          <cell r="J139">
            <v>6</v>
          </cell>
          <cell r="K139" t="str">
            <v>6年以上</v>
          </cell>
          <cell r="L139">
            <v>8</v>
          </cell>
          <cell r="M139" t="str">
            <v>適</v>
          </cell>
          <cell r="N139">
            <v>6</v>
          </cell>
          <cell r="O139" t="str">
            <v>適</v>
          </cell>
          <cell r="P139">
            <v>14</v>
          </cell>
          <cell r="Q139">
            <v>3</v>
          </cell>
          <cell r="R139">
            <v>45146</v>
          </cell>
          <cell r="U139" t="str">
            <v>Ｒ４</v>
          </cell>
          <cell r="V139">
            <v>6</v>
          </cell>
          <cell r="W139">
            <v>0</v>
          </cell>
          <cell r="X139" t="str">
            <v>○</v>
          </cell>
          <cell r="Y139" t="str">
            <v/>
          </cell>
          <cell r="Z139" t="str">
            <v/>
          </cell>
          <cell r="AA139" t="str">
            <v/>
          </cell>
          <cell r="AB139" t="str">
            <v/>
          </cell>
          <cell r="AC139" t="str">
            <v>なし</v>
          </cell>
          <cell r="AD139">
            <v>4</v>
          </cell>
          <cell r="AE139" t="str">
            <v>4年以上</v>
          </cell>
          <cell r="AF139">
            <v>6</v>
          </cell>
          <cell r="AG139" t="str">
            <v>適</v>
          </cell>
          <cell r="AH139">
            <v>6</v>
          </cell>
          <cell r="AI139" t="str">
            <v>適</v>
          </cell>
          <cell r="AJ139">
            <v>12</v>
          </cell>
          <cell r="AK139" t="str">
            <v>Ｒ４</v>
          </cell>
        </row>
        <row r="140">
          <cell r="A140">
            <v>1410051027035</v>
          </cell>
          <cell r="C140" t="str">
            <v>保育所</v>
          </cell>
          <cell r="D140" t="str">
            <v>かながわ保育園</v>
          </cell>
          <cell r="E140">
            <v>10</v>
          </cell>
          <cell r="F140" t="str">
            <v>神奈川区</v>
          </cell>
          <cell r="G140" t="str">
            <v>2210044</v>
          </cell>
          <cell r="H140" t="str">
            <v>横浜市神奈川区東神奈川一丁目１２　リーデンスフォート横浜３Ｆ</v>
          </cell>
          <cell r="I140" t="str">
            <v>かながわ保育園</v>
          </cell>
          <cell r="J140">
            <v>12</v>
          </cell>
          <cell r="K140" t="str">
            <v>12年以上</v>
          </cell>
          <cell r="L140">
            <v>12</v>
          </cell>
          <cell r="M140" t="str">
            <v>適</v>
          </cell>
          <cell r="N140">
            <v>7</v>
          </cell>
          <cell r="O140" t="str">
            <v>適</v>
          </cell>
          <cell r="P140">
            <v>19</v>
          </cell>
          <cell r="Q140">
            <v>14</v>
          </cell>
          <cell r="R140">
            <v>45163</v>
          </cell>
          <cell r="U140" t="str">
            <v>Ｒ４</v>
          </cell>
          <cell r="V140">
            <v>7</v>
          </cell>
          <cell r="W140">
            <v>0</v>
          </cell>
          <cell r="X140" t="str">
            <v>○</v>
          </cell>
          <cell r="Y140" t="str">
            <v/>
          </cell>
          <cell r="Z140" t="str">
            <v/>
          </cell>
          <cell r="AA140" t="str">
            <v/>
          </cell>
          <cell r="AB140" t="str">
            <v/>
          </cell>
          <cell r="AC140" t="str">
            <v>なし</v>
          </cell>
          <cell r="AD140">
            <v>12</v>
          </cell>
          <cell r="AE140" t="str">
            <v>12年以上</v>
          </cell>
          <cell r="AF140">
            <v>12</v>
          </cell>
          <cell r="AG140" t="str">
            <v>適</v>
          </cell>
          <cell r="AH140">
            <v>7</v>
          </cell>
          <cell r="AI140" t="str">
            <v>適</v>
          </cell>
          <cell r="AJ140">
            <v>19</v>
          </cell>
          <cell r="AK140" t="str">
            <v>Ｒ４</v>
          </cell>
        </row>
        <row r="141">
          <cell r="A141">
            <v>1410051013845</v>
          </cell>
          <cell r="C141" t="str">
            <v>保育所</v>
          </cell>
          <cell r="D141" t="str">
            <v>神ノ木保育園</v>
          </cell>
          <cell r="E141">
            <v>10</v>
          </cell>
          <cell r="F141" t="str">
            <v>神奈川区</v>
          </cell>
          <cell r="G141" t="str">
            <v>2210001</v>
          </cell>
          <cell r="H141" t="str">
            <v>横浜市神奈川区西寺尾三丁目２－１３</v>
          </cell>
          <cell r="I141" t="str">
            <v>神ノ木保育園</v>
          </cell>
          <cell r="J141">
            <v>14</v>
          </cell>
          <cell r="K141" t="str">
            <v>14年以上</v>
          </cell>
          <cell r="L141">
            <v>12</v>
          </cell>
          <cell r="M141" t="str">
            <v>適</v>
          </cell>
          <cell r="N141">
            <v>7</v>
          </cell>
          <cell r="O141" t="str">
            <v>適</v>
          </cell>
          <cell r="P141">
            <v>19</v>
          </cell>
          <cell r="Q141">
            <v>19</v>
          </cell>
          <cell r="R141">
            <v>45120</v>
          </cell>
          <cell r="U141" t="str">
            <v>Ｒ４</v>
          </cell>
          <cell r="V141">
            <v>7</v>
          </cell>
          <cell r="W141">
            <v>0</v>
          </cell>
          <cell r="X141" t="str">
            <v>○</v>
          </cell>
          <cell r="Y141" t="str">
            <v/>
          </cell>
          <cell r="Z141" t="str">
            <v/>
          </cell>
          <cell r="AA141" t="str">
            <v/>
          </cell>
          <cell r="AB141" t="str">
            <v/>
          </cell>
          <cell r="AC141" t="str">
            <v>なし</v>
          </cell>
          <cell r="AD141">
            <v>13</v>
          </cell>
          <cell r="AE141" t="str">
            <v>13年以上</v>
          </cell>
          <cell r="AF141">
            <v>12</v>
          </cell>
          <cell r="AG141" t="str">
            <v>適</v>
          </cell>
          <cell r="AH141">
            <v>7</v>
          </cell>
          <cell r="AI141" t="str">
            <v>適</v>
          </cell>
          <cell r="AJ141">
            <v>19</v>
          </cell>
          <cell r="AK141" t="str">
            <v>Ｒ４</v>
          </cell>
        </row>
        <row r="142">
          <cell r="A142">
            <v>1410051025492</v>
          </cell>
          <cell r="C142" t="str">
            <v>保育所</v>
          </cell>
          <cell r="D142" t="str">
            <v>キッズパートナー妙蓮寺</v>
          </cell>
          <cell r="E142">
            <v>10</v>
          </cell>
          <cell r="F142" t="str">
            <v>神奈川区</v>
          </cell>
          <cell r="G142" t="str">
            <v>1400013</v>
          </cell>
          <cell r="H142" t="str">
            <v>東京都品川区南大井６丁目２０－１４</v>
          </cell>
          <cell r="I142" t="str">
            <v>ケアパートナー株式会社</v>
          </cell>
          <cell r="J142">
            <v>9</v>
          </cell>
          <cell r="K142" t="str">
            <v>9年以上</v>
          </cell>
          <cell r="L142">
            <v>11</v>
          </cell>
          <cell r="M142" t="str">
            <v>適</v>
          </cell>
          <cell r="N142">
            <v>6</v>
          </cell>
          <cell r="O142" t="str">
            <v>適</v>
          </cell>
          <cell r="P142">
            <v>17</v>
          </cell>
          <cell r="Q142">
            <v>7</v>
          </cell>
          <cell r="R142">
            <v>45154</v>
          </cell>
          <cell r="U142" t="str">
            <v>Ｒ４</v>
          </cell>
          <cell r="V142">
            <v>6</v>
          </cell>
          <cell r="W142">
            <v>0</v>
          </cell>
          <cell r="X142" t="str">
            <v>○</v>
          </cell>
          <cell r="Y142" t="str">
            <v/>
          </cell>
          <cell r="Z142" t="str">
            <v/>
          </cell>
          <cell r="AA142" t="str">
            <v/>
          </cell>
          <cell r="AB142" t="str">
            <v/>
          </cell>
          <cell r="AC142" t="str">
            <v>なし</v>
          </cell>
          <cell r="AD142">
            <v>8</v>
          </cell>
          <cell r="AE142" t="str">
            <v>8年以上</v>
          </cell>
          <cell r="AF142">
            <v>10</v>
          </cell>
          <cell r="AG142" t="str">
            <v>適</v>
          </cell>
          <cell r="AH142">
            <v>6</v>
          </cell>
          <cell r="AI142" t="str">
            <v>適</v>
          </cell>
          <cell r="AJ142">
            <v>16</v>
          </cell>
          <cell r="AK142" t="str">
            <v>Ｒ４</v>
          </cell>
        </row>
        <row r="143">
          <cell r="A143">
            <v>1410051024792</v>
          </cell>
          <cell r="C143" t="str">
            <v>保育所</v>
          </cell>
          <cell r="D143" t="str">
            <v>キッズパートナー六角橋</v>
          </cell>
          <cell r="E143">
            <v>10</v>
          </cell>
          <cell r="F143" t="str">
            <v>神奈川区</v>
          </cell>
          <cell r="G143" t="str">
            <v>1400013</v>
          </cell>
          <cell r="H143" t="str">
            <v>東京都品川区南大井６丁目２０－１４</v>
          </cell>
          <cell r="I143" t="str">
            <v>ケアパートナー株式会社</v>
          </cell>
          <cell r="J143">
            <v>7</v>
          </cell>
          <cell r="K143" t="str">
            <v>7年以上</v>
          </cell>
          <cell r="L143">
            <v>9</v>
          </cell>
          <cell r="M143" t="str">
            <v>適</v>
          </cell>
          <cell r="N143">
            <v>6</v>
          </cell>
          <cell r="O143" t="str">
            <v>適</v>
          </cell>
          <cell r="P143">
            <v>15</v>
          </cell>
          <cell r="Q143">
            <v>5</v>
          </cell>
          <cell r="R143">
            <v>45092</v>
          </cell>
          <cell r="U143" t="str">
            <v>Ｒ４</v>
          </cell>
          <cell r="V143">
            <v>6</v>
          </cell>
          <cell r="W143">
            <v>0</v>
          </cell>
          <cell r="X143" t="str">
            <v>○</v>
          </cell>
          <cell r="Y143" t="str">
            <v/>
          </cell>
          <cell r="Z143" t="str">
            <v/>
          </cell>
          <cell r="AA143" t="str">
            <v/>
          </cell>
          <cell r="AB143" t="str">
            <v/>
          </cell>
          <cell r="AC143" t="str">
            <v>なし</v>
          </cell>
          <cell r="AD143">
            <v>6</v>
          </cell>
          <cell r="AE143" t="str">
            <v>6年以上</v>
          </cell>
          <cell r="AF143">
            <v>8</v>
          </cell>
          <cell r="AG143" t="str">
            <v>適</v>
          </cell>
          <cell r="AH143">
            <v>6</v>
          </cell>
          <cell r="AI143" t="str">
            <v>適</v>
          </cell>
          <cell r="AJ143">
            <v>14</v>
          </cell>
          <cell r="AK143" t="str">
            <v>Ｒ４</v>
          </cell>
        </row>
        <row r="144">
          <cell r="A144">
            <v>1410051024446</v>
          </cell>
          <cell r="C144" t="str">
            <v>保育所</v>
          </cell>
          <cell r="D144" t="str">
            <v>キッズラボ白楽園</v>
          </cell>
          <cell r="E144">
            <v>10</v>
          </cell>
          <cell r="F144" t="str">
            <v>神奈川区</v>
          </cell>
          <cell r="G144" t="str">
            <v>1710022</v>
          </cell>
          <cell r="H144" t="str">
            <v>東京都豊島区南池袋３－９－８　Ｈ２ビルディング８階</v>
          </cell>
          <cell r="I144" t="str">
            <v>キッズラボ株式会社</v>
          </cell>
          <cell r="J144">
            <v>8</v>
          </cell>
          <cell r="K144" t="str">
            <v>8年以上</v>
          </cell>
          <cell r="L144">
            <v>10</v>
          </cell>
          <cell r="M144" t="str">
            <v>適</v>
          </cell>
          <cell r="N144">
            <v>6</v>
          </cell>
          <cell r="O144" t="str">
            <v>適</v>
          </cell>
          <cell r="P144">
            <v>16</v>
          </cell>
          <cell r="Q144">
            <v>8</v>
          </cell>
          <cell r="R144">
            <v>45113</v>
          </cell>
          <cell r="U144" t="str">
            <v>Ｒ４</v>
          </cell>
          <cell r="V144">
            <v>6</v>
          </cell>
          <cell r="W144">
            <v>0</v>
          </cell>
          <cell r="X144" t="str">
            <v>○</v>
          </cell>
          <cell r="Y144" t="str">
            <v/>
          </cell>
          <cell r="Z144" t="str">
            <v/>
          </cell>
          <cell r="AA144" t="str">
            <v/>
          </cell>
          <cell r="AB144" t="str">
            <v/>
          </cell>
          <cell r="AC144" t="str">
            <v>なし</v>
          </cell>
          <cell r="AD144">
            <v>7</v>
          </cell>
          <cell r="AE144" t="str">
            <v>7年以上</v>
          </cell>
          <cell r="AF144">
            <v>9</v>
          </cell>
          <cell r="AG144" t="str">
            <v>適</v>
          </cell>
          <cell r="AH144">
            <v>6</v>
          </cell>
          <cell r="AI144" t="str">
            <v>適</v>
          </cell>
          <cell r="AJ144">
            <v>15</v>
          </cell>
          <cell r="AK144" t="str">
            <v>Ｒ４</v>
          </cell>
        </row>
        <row r="145">
          <cell r="A145">
            <v>1410051024834</v>
          </cell>
          <cell r="C145" t="str">
            <v>保育所</v>
          </cell>
          <cell r="D145" t="str">
            <v>きゃんばす子安台保育園</v>
          </cell>
          <cell r="E145">
            <v>10</v>
          </cell>
          <cell r="F145" t="str">
            <v>神奈川区</v>
          </cell>
          <cell r="G145" t="str">
            <v>2210012</v>
          </cell>
          <cell r="H145" t="str">
            <v>横浜市神奈川区子安台２－１－８</v>
          </cell>
          <cell r="I145" t="str">
            <v>きゃんばす子安台保育園</v>
          </cell>
          <cell r="J145">
            <v>8</v>
          </cell>
          <cell r="K145" t="str">
            <v>8年以上</v>
          </cell>
          <cell r="L145">
            <v>10</v>
          </cell>
          <cell r="M145" t="str">
            <v>適</v>
          </cell>
          <cell r="N145">
            <v>6</v>
          </cell>
          <cell r="O145" t="str">
            <v>適</v>
          </cell>
          <cell r="P145">
            <v>16</v>
          </cell>
          <cell r="Q145">
            <v>7</v>
          </cell>
          <cell r="R145">
            <v>45072</v>
          </cell>
          <cell r="U145" t="str">
            <v>Ｒ４</v>
          </cell>
          <cell r="V145">
            <v>6</v>
          </cell>
          <cell r="W145">
            <v>0</v>
          </cell>
          <cell r="X145" t="str">
            <v>○</v>
          </cell>
          <cell r="Y145" t="str">
            <v/>
          </cell>
          <cell r="Z145" t="str">
            <v/>
          </cell>
          <cell r="AA145" t="str">
            <v/>
          </cell>
          <cell r="AB145" t="str">
            <v/>
          </cell>
          <cell r="AC145" t="str">
            <v>なし</v>
          </cell>
          <cell r="AD145">
            <v>6</v>
          </cell>
          <cell r="AE145" t="str">
            <v>6年以上</v>
          </cell>
          <cell r="AF145">
            <v>8</v>
          </cell>
          <cell r="AG145" t="str">
            <v>適</v>
          </cell>
          <cell r="AH145">
            <v>6</v>
          </cell>
          <cell r="AI145" t="str">
            <v>適</v>
          </cell>
          <cell r="AJ145">
            <v>14</v>
          </cell>
          <cell r="AK145" t="str">
            <v>Ｒ４</v>
          </cell>
        </row>
        <row r="146">
          <cell r="A146">
            <v>1410051025708</v>
          </cell>
          <cell r="C146" t="str">
            <v>保育所</v>
          </cell>
          <cell r="D146" t="str">
            <v>きゃんばす東神奈川保育園</v>
          </cell>
          <cell r="E146">
            <v>10</v>
          </cell>
          <cell r="F146" t="str">
            <v>神奈川区</v>
          </cell>
          <cell r="G146" t="str">
            <v>2210044</v>
          </cell>
          <cell r="H146" t="str">
            <v>横浜市神奈川区東神奈川２－４２－５ゴールデン東神奈川ビル３階</v>
          </cell>
          <cell r="I146" t="str">
            <v>きゃんばす東神奈川保育園</v>
          </cell>
          <cell r="J146">
            <v>9</v>
          </cell>
          <cell r="K146" t="str">
            <v>9年以上</v>
          </cell>
          <cell r="L146">
            <v>11</v>
          </cell>
          <cell r="M146" t="str">
            <v>適</v>
          </cell>
          <cell r="N146">
            <v>6</v>
          </cell>
          <cell r="O146" t="str">
            <v>適</v>
          </cell>
          <cell r="P146">
            <v>17</v>
          </cell>
          <cell r="Q146">
            <v>8</v>
          </cell>
          <cell r="R146">
            <v>45146</v>
          </cell>
          <cell r="U146" t="str">
            <v>Ｒ４</v>
          </cell>
          <cell r="V146">
            <v>6</v>
          </cell>
          <cell r="W146">
            <v>0</v>
          </cell>
          <cell r="X146" t="str">
            <v>○</v>
          </cell>
          <cell r="Y146" t="str">
            <v/>
          </cell>
          <cell r="Z146" t="str">
            <v/>
          </cell>
          <cell r="AA146" t="str">
            <v/>
          </cell>
          <cell r="AB146" t="str">
            <v/>
          </cell>
          <cell r="AC146" t="str">
            <v>なし</v>
          </cell>
          <cell r="AD146">
            <v>8</v>
          </cell>
          <cell r="AE146" t="str">
            <v>8年以上</v>
          </cell>
          <cell r="AF146">
            <v>10</v>
          </cell>
          <cell r="AG146" t="str">
            <v>適</v>
          </cell>
          <cell r="AH146">
            <v>6</v>
          </cell>
          <cell r="AI146" t="str">
            <v>適</v>
          </cell>
          <cell r="AJ146">
            <v>16</v>
          </cell>
          <cell r="AK146" t="str">
            <v>Ｒ４</v>
          </cell>
        </row>
        <row r="147">
          <cell r="A147">
            <v>1410051023521</v>
          </cell>
          <cell r="C147" t="str">
            <v>保育所</v>
          </cell>
          <cell r="D147" t="str">
            <v>グローバルキッズ大口園</v>
          </cell>
          <cell r="E147">
            <v>10</v>
          </cell>
          <cell r="F147" t="str">
            <v>神奈川区</v>
          </cell>
          <cell r="G147" t="str">
            <v>1020071</v>
          </cell>
          <cell r="H147" t="str">
            <v>東京都千代田区富士見二丁目１４番３６号</v>
          </cell>
          <cell r="I147" t="str">
            <v>株式会社　グローバルキッズ</v>
          </cell>
          <cell r="J147">
            <v>8</v>
          </cell>
          <cell r="K147" t="str">
            <v>8年以上</v>
          </cell>
          <cell r="L147">
            <v>10</v>
          </cell>
          <cell r="M147" t="str">
            <v>適</v>
          </cell>
          <cell r="N147">
            <v>6</v>
          </cell>
          <cell r="O147" t="str">
            <v>適</v>
          </cell>
          <cell r="P147">
            <v>16</v>
          </cell>
          <cell r="Q147">
            <v>6</v>
          </cell>
          <cell r="R147">
            <v>45113</v>
          </cell>
          <cell r="U147" t="str">
            <v>Ｒ４</v>
          </cell>
          <cell r="V147">
            <v>6</v>
          </cell>
          <cell r="W147">
            <v>0</v>
          </cell>
          <cell r="X147" t="str">
            <v>○</v>
          </cell>
          <cell r="Y147" t="str">
            <v/>
          </cell>
          <cell r="Z147" t="str">
            <v/>
          </cell>
          <cell r="AA147" t="str">
            <v/>
          </cell>
          <cell r="AB147" t="str">
            <v/>
          </cell>
          <cell r="AC147" t="str">
            <v>なし</v>
          </cell>
          <cell r="AD147">
            <v>8</v>
          </cell>
          <cell r="AE147" t="str">
            <v>8年以上</v>
          </cell>
          <cell r="AF147">
            <v>10</v>
          </cell>
          <cell r="AG147" t="str">
            <v>適</v>
          </cell>
          <cell r="AH147">
            <v>6</v>
          </cell>
          <cell r="AI147" t="str">
            <v>適</v>
          </cell>
          <cell r="AJ147">
            <v>16</v>
          </cell>
          <cell r="AK147" t="str">
            <v>Ｒ４</v>
          </cell>
        </row>
        <row r="148">
          <cell r="A148">
            <v>1410051024917</v>
          </cell>
          <cell r="C148" t="str">
            <v>保育所</v>
          </cell>
          <cell r="D148" t="str">
            <v>グローバルキッズ子安駅前保育園</v>
          </cell>
          <cell r="E148">
            <v>10</v>
          </cell>
          <cell r="F148" t="str">
            <v>神奈川区</v>
          </cell>
          <cell r="G148" t="str">
            <v>1020071</v>
          </cell>
          <cell r="H148" t="str">
            <v>東京都千代田区富士見二丁目１４番３６号</v>
          </cell>
          <cell r="I148" t="str">
            <v>株式会社グローバルキッズ</v>
          </cell>
          <cell r="J148">
            <v>6</v>
          </cell>
          <cell r="K148" t="str">
            <v>6年以上</v>
          </cell>
          <cell r="L148">
            <v>8</v>
          </cell>
          <cell r="M148" t="str">
            <v>適</v>
          </cell>
          <cell r="N148">
            <v>6</v>
          </cell>
          <cell r="O148" t="str">
            <v>適</v>
          </cell>
          <cell r="P148">
            <v>14</v>
          </cell>
          <cell r="Q148">
            <v>5</v>
          </cell>
          <cell r="R148">
            <v>45146</v>
          </cell>
          <cell r="U148" t="str">
            <v>Ｒ４</v>
          </cell>
          <cell r="V148">
            <v>6</v>
          </cell>
          <cell r="W148">
            <v>0</v>
          </cell>
          <cell r="X148" t="str">
            <v>○</v>
          </cell>
          <cell r="Y148" t="str">
            <v/>
          </cell>
          <cell r="Z148" t="str">
            <v/>
          </cell>
          <cell r="AA148" t="str">
            <v/>
          </cell>
          <cell r="AB148" t="str">
            <v/>
          </cell>
          <cell r="AC148" t="str">
            <v>なし</v>
          </cell>
          <cell r="AD148">
            <v>5</v>
          </cell>
          <cell r="AE148" t="str">
            <v>5年以上</v>
          </cell>
          <cell r="AF148">
            <v>7</v>
          </cell>
          <cell r="AG148" t="str">
            <v>適</v>
          </cell>
          <cell r="AH148">
            <v>6</v>
          </cell>
          <cell r="AI148" t="str">
            <v>適</v>
          </cell>
          <cell r="AJ148">
            <v>13</v>
          </cell>
          <cell r="AK148" t="str">
            <v>Ｒ４</v>
          </cell>
        </row>
        <row r="149">
          <cell r="A149">
            <v>1410051027209</v>
          </cell>
          <cell r="C149" t="str">
            <v>保育所</v>
          </cell>
          <cell r="D149" t="str">
            <v>グローバルキッズ新子安第二保育園</v>
          </cell>
          <cell r="E149">
            <v>10</v>
          </cell>
          <cell r="F149" t="str">
            <v>神奈川区</v>
          </cell>
          <cell r="G149" t="str">
            <v>1020071</v>
          </cell>
          <cell r="H149" t="str">
            <v>東京都千代田区富士見２－１４－３６</v>
          </cell>
          <cell r="I149" t="str">
            <v>株式会社グローバルキッズ</v>
          </cell>
          <cell r="J149">
            <v>7</v>
          </cell>
          <cell r="K149" t="str">
            <v>7年以上</v>
          </cell>
          <cell r="L149">
            <v>9</v>
          </cell>
          <cell r="M149" t="str">
            <v>適</v>
          </cell>
          <cell r="N149">
            <v>6</v>
          </cell>
          <cell r="O149" t="str">
            <v>適</v>
          </cell>
          <cell r="P149">
            <v>15</v>
          </cell>
          <cell r="Q149">
            <v>4</v>
          </cell>
          <cell r="R149">
            <v>45146</v>
          </cell>
          <cell r="U149" t="str">
            <v>Ｒ４</v>
          </cell>
          <cell r="V149">
            <v>6</v>
          </cell>
          <cell r="W149">
            <v>0</v>
          </cell>
          <cell r="X149" t="str">
            <v>○</v>
          </cell>
          <cell r="Y149" t="str">
            <v/>
          </cell>
          <cell r="Z149" t="str">
            <v/>
          </cell>
          <cell r="AA149" t="str">
            <v/>
          </cell>
          <cell r="AB149" t="str">
            <v/>
          </cell>
          <cell r="AC149" t="str">
            <v>なし</v>
          </cell>
          <cell r="AD149">
            <v>6</v>
          </cell>
          <cell r="AE149" t="str">
            <v>6年以上</v>
          </cell>
          <cell r="AF149">
            <v>8</v>
          </cell>
          <cell r="AG149" t="str">
            <v>適</v>
          </cell>
          <cell r="AH149">
            <v>6</v>
          </cell>
          <cell r="AI149" t="str">
            <v>適</v>
          </cell>
          <cell r="AJ149">
            <v>14</v>
          </cell>
          <cell r="AK149" t="str">
            <v>Ｒ４</v>
          </cell>
        </row>
        <row r="150">
          <cell r="A150">
            <v>1410051019529</v>
          </cell>
          <cell r="C150" t="str">
            <v>保育所</v>
          </cell>
          <cell r="D150" t="str">
            <v>グローバルキッズ新子安保育園</v>
          </cell>
          <cell r="E150">
            <v>10</v>
          </cell>
          <cell r="F150" t="str">
            <v>神奈川区</v>
          </cell>
          <cell r="G150" t="str">
            <v>1020071</v>
          </cell>
          <cell r="H150" t="str">
            <v>東京都千代田区富士見二丁目１４番３６号</v>
          </cell>
          <cell r="I150" t="str">
            <v>株式会社　グローバルキッズ</v>
          </cell>
          <cell r="J150">
            <v>7</v>
          </cell>
          <cell r="K150" t="str">
            <v>7年以上</v>
          </cell>
          <cell r="L150">
            <v>9</v>
          </cell>
          <cell r="M150" t="str">
            <v>適</v>
          </cell>
          <cell r="N150">
            <v>6</v>
          </cell>
          <cell r="O150" t="str">
            <v>適</v>
          </cell>
          <cell r="P150">
            <v>15</v>
          </cell>
          <cell r="Q150">
            <v>5</v>
          </cell>
          <cell r="R150">
            <v>45072</v>
          </cell>
          <cell r="U150" t="str">
            <v>Ｒ４</v>
          </cell>
          <cell r="V150">
            <v>6</v>
          </cell>
          <cell r="W150">
            <v>0</v>
          </cell>
          <cell r="X150" t="str">
            <v>○</v>
          </cell>
          <cell r="Y150" t="str">
            <v/>
          </cell>
          <cell r="Z150" t="str">
            <v/>
          </cell>
          <cell r="AA150" t="str">
            <v/>
          </cell>
          <cell r="AB150" t="str">
            <v/>
          </cell>
          <cell r="AC150" t="str">
            <v>なし</v>
          </cell>
          <cell r="AD150">
            <v>7</v>
          </cell>
          <cell r="AE150" t="str">
            <v>7年以上</v>
          </cell>
          <cell r="AF150">
            <v>9</v>
          </cell>
          <cell r="AG150" t="str">
            <v>適</v>
          </cell>
          <cell r="AH150">
            <v>6</v>
          </cell>
          <cell r="AI150" t="str">
            <v>適</v>
          </cell>
          <cell r="AJ150">
            <v>15</v>
          </cell>
          <cell r="AK150" t="str">
            <v>Ｒ４</v>
          </cell>
        </row>
        <row r="151">
          <cell r="A151">
            <v>1410051014660</v>
          </cell>
          <cell r="C151" t="str">
            <v>保育所</v>
          </cell>
          <cell r="D151" t="str">
            <v>グローバルキッズ白楽園</v>
          </cell>
          <cell r="E151">
            <v>10</v>
          </cell>
          <cell r="F151" t="str">
            <v>神奈川区</v>
          </cell>
          <cell r="G151" t="str">
            <v>1020071</v>
          </cell>
          <cell r="H151" t="str">
            <v>東京都千代田区富士見二丁目１４番３６号</v>
          </cell>
          <cell r="I151" t="str">
            <v>株式会社　グローバルキッズ</v>
          </cell>
          <cell r="J151">
            <v>8</v>
          </cell>
          <cell r="K151" t="str">
            <v>8年以上</v>
          </cell>
          <cell r="L151">
            <v>10</v>
          </cell>
          <cell r="M151" t="str">
            <v>適</v>
          </cell>
          <cell r="N151">
            <v>6</v>
          </cell>
          <cell r="O151" t="str">
            <v>適</v>
          </cell>
          <cell r="P151">
            <v>16</v>
          </cell>
          <cell r="Q151">
            <v>6</v>
          </cell>
          <cell r="R151">
            <v>45113</v>
          </cell>
          <cell r="U151" t="str">
            <v>Ｒ４</v>
          </cell>
          <cell r="V151">
            <v>6</v>
          </cell>
          <cell r="W151">
            <v>0</v>
          </cell>
          <cell r="X151" t="str">
            <v>○</v>
          </cell>
          <cell r="Y151" t="str">
            <v/>
          </cell>
          <cell r="Z151" t="str">
            <v/>
          </cell>
          <cell r="AA151" t="str">
            <v/>
          </cell>
          <cell r="AB151" t="str">
            <v/>
          </cell>
          <cell r="AC151" t="str">
            <v>なし</v>
          </cell>
          <cell r="AD151">
            <v>8</v>
          </cell>
          <cell r="AE151" t="str">
            <v>8年以上</v>
          </cell>
          <cell r="AF151">
            <v>10</v>
          </cell>
          <cell r="AG151" t="str">
            <v>適</v>
          </cell>
          <cell r="AH151">
            <v>6</v>
          </cell>
          <cell r="AI151" t="str">
            <v>適</v>
          </cell>
          <cell r="AJ151">
            <v>16</v>
          </cell>
          <cell r="AK151" t="str">
            <v>Ｒ４</v>
          </cell>
        </row>
        <row r="152">
          <cell r="A152">
            <v>1410051027415</v>
          </cell>
          <cell r="C152" t="str">
            <v>保育所</v>
          </cell>
          <cell r="D152" t="str">
            <v>GENKIDS バイリンガル保育園 新子安</v>
          </cell>
          <cell r="E152">
            <v>10</v>
          </cell>
          <cell r="F152" t="str">
            <v>神奈川区</v>
          </cell>
          <cell r="G152" t="str">
            <v>1080075</v>
          </cell>
          <cell r="H152" t="str">
            <v>東京都港区港南１丁目２番７０号　品川シーズンテラス５Ｆ</v>
          </cell>
          <cell r="I152" t="str">
            <v>株式会社日本保育総合研究所</v>
          </cell>
          <cell r="J152">
            <v>7</v>
          </cell>
          <cell r="K152" t="str">
            <v>7年以上</v>
          </cell>
          <cell r="L152">
            <v>9</v>
          </cell>
          <cell r="M152" t="str">
            <v>適</v>
          </cell>
          <cell r="N152">
            <v>6</v>
          </cell>
          <cell r="O152" t="str">
            <v>適</v>
          </cell>
          <cell r="P152">
            <v>15</v>
          </cell>
          <cell r="Q152">
            <v>5</v>
          </cell>
          <cell r="R152">
            <v>45146</v>
          </cell>
          <cell r="U152" t="str">
            <v>Ｒ４</v>
          </cell>
          <cell r="V152">
            <v>6</v>
          </cell>
          <cell r="W152">
            <v>0</v>
          </cell>
          <cell r="X152" t="str">
            <v>○</v>
          </cell>
          <cell r="Y152" t="str">
            <v/>
          </cell>
          <cell r="Z152" t="str">
            <v/>
          </cell>
          <cell r="AA152" t="str">
            <v/>
          </cell>
          <cell r="AB152" t="str">
            <v/>
          </cell>
          <cell r="AC152" t="str">
            <v>なし</v>
          </cell>
          <cell r="AD152">
            <v>7</v>
          </cell>
          <cell r="AE152" t="str">
            <v>7年以上</v>
          </cell>
          <cell r="AF152">
            <v>9</v>
          </cell>
          <cell r="AG152" t="str">
            <v>適</v>
          </cell>
          <cell r="AH152">
            <v>6</v>
          </cell>
          <cell r="AI152" t="str">
            <v>適</v>
          </cell>
          <cell r="AJ152">
            <v>15</v>
          </cell>
          <cell r="AK152" t="str">
            <v>Ｒ４</v>
          </cell>
        </row>
        <row r="153">
          <cell r="A153">
            <v>1410051026607</v>
          </cell>
          <cell r="C153" t="str">
            <v>保育所</v>
          </cell>
          <cell r="D153" t="str">
            <v>こころキッズ</v>
          </cell>
          <cell r="E153">
            <v>10</v>
          </cell>
          <cell r="F153" t="str">
            <v>神奈川区</v>
          </cell>
          <cell r="G153" t="str">
            <v>2210865</v>
          </cell>
          <cell r="H153" t="str">
            <v>横浜市神奈川区片倉五丁目２６－２４</v>
          </cell>
          <cell r="I153" t="str">
            <v>こころキッズ</v>
          </cell>
          <cell r="J153">
            <v>9</v>
          </cell>
          <cell r="K153" t="str">
            <v>9年以上</v>
          </cell>
          <cell r="L153">
            <v>11</v>
          </cell>
          <cell r="M153" t="str">
            <v>適</v>
          </cell>
          <cell r="N153">
            <v>6</v>
          </cell>
          <cell r="O153" t="str">
            <v>適</v>
          </cell>
          <cell r="P153">
            <v>17</v>
          </cell>
          <cell r="Q153">
            <v>10</v>
          </cell>
          <cell r="R153">
            <v>45113</v>
          </cell>
          <cell r="U153" t="str">
            <v>Ｒ４</v>
          </cell>
          <cell r="V153">
            <v>6</v>
          </cell>
          <cell r="W153">
            <v>0</v>
          </cell>
          <cell r="X153" t="str">
            <v>○</v>
          </cell>
          <cell r="Y153" t="str">
            <v/>
          </cell>
          <cell r="Z153" t="str">
            <v/>
          </cell>
          <cell r="AA153" t="str">
            <v/>
          </cell>
          <cell r="AB153" t="str">
            <v/>
          </cell>
          <cell r="AC153" t="str">
            <v>なし</v>
          </cell>
          <cell r="AD153">
            <v>9</v>
          </cell>
          <cell r="AE153" t="str">
            <v>9年以上</v>
          </cell>
          <cell r="AF153">
            <v>11</v>
          </cell>
          <cell r="AG153" t="str">
            <v>適</v>
          </cell>
          <cell r="AH153">
            <v>6</v>
          </cell>
          <cell r="AI153" t="str">
            <v>適</v>
          </cell>
          <cell r="AJ153">
            <v>17</v>
          </cell>
          <cell r="AK153" t="str">
            <v>Ｒ４</v>
          </cell>
        </row>
        <row r="154">
          <cell r="A154">
            <v>1410051016293</v>
          </cell>
          <cell r="C154" t="str">
            <v>保育所</v>
          </cell>
          <cell r="D154" t="str">
            <v>小鳩保育園</v>
          </cell>
          <cell r="E154">
            <v>10</v>
          </cell>
          <cell r="F154" t="str">
            <v>神奈川区</v>
          </cell>
          <cell r="G154" t="str">
            <v>2210045</v>
          </cell>
          <cell r="H154" t="str">
            <v>横浜市神奈川区神奈川二丁目１７－６</v>
          </cell>
          <cell r="I154" t="str">
            <v>社会福祉法人神奈川労働福祉協会小鳩保育園</v>
          </cell>
          <cell r="J154">
            <v>12</v>
          </cell>
          <cell r="K154" t="str">
            <v>12年以上</v>
          </cell>
          <cell r="L154">
            <v>12</v>
          </cell>
          <cell r="M154" t="str">
            <v>適</v>
          </cell>
          <cell r="N154">
            <v>7</v>
          </cell>
          <cell r="O154" t="str">
            <v>適</v>
          </cell>
          <cell r="P154">
            <v>19</v>
          </cell>
          <cell r="Q154">
            <v>19</v>
          </cell>
          <cell r="R154">
            <v>45146</v>
          </cell>
          <cell r="U154" t="str">
            <v>Ｒ４</v>
          </cell>
          <cell r="V154">
            <v>7</v>
          </cell>
          <cell r="W154">
            <v>0</v>
          </cell>
          <cell r="X154" t="str">
            <v>○</v>
          </cell>
          <cell r="Y154" t="str">
            <v/>
          </cell>
          <cell r="Z154" t="str">
            <v/>
          </cell>
          <cell r="AA154" t="str">
            <v/>
          </cell>
          <cell r="AB154" t="str">
            <v/>
          </cell>
          <cell r="AC154" t="str">
            <v>なし</v>
          </cell>
          <cell r="AD154">
            <v>12</v>
          </cell>
          <cell r="AE154" t="str">
            <v>12年以上</v>
          </cell>
          <cell r="AF154">
            <v>12</v>
          </cell>
          <cell r="AG154" t="str">
            <v>適</v>
          </cell>
          <cell r="AH154">
            <v>7</v>
          </cell>
          <cell r="AI154" t="str">
            <v>適</v>
          </cell>
          <cell r="AJ154">
            <v>19</v>
          </cell>
          <cell r="AK154" t="str">
            <v>Ｒ４</v>
          </cell>
        </row>
        <row r="155">
          <cell r="A155">
            <v>1410051025484</v>
          </cell>
          <cell r="C155" t="str">
            <v>保育所</v>
          </cell>
          <cell r="D155" t="str">
            <v>コビープリスクールかたくら</v>
          </cell>
          <cell r="E155">
            <v>10</v>
          </cell>
          <cell r="F155" t="str">
            <v>神奈川区</v>
          </cell>
          <cell r="G155" t="str">
            <v>1530051</v>
          </cell>
          <cell r="H155" t="str">
            <v>東京都目黒区上目黒５－５－８</v>
          </cell>
          <cell r="I155" t="str">
            <v>株式会社コビーアンドアソシエイツ</v>
          </cell>
          <cell r="J155">
            <v>5</v>
          </cell>
          <cell r="K155" t="str">
            <v>5年以上</v>
          </cell>
          <cell r="L155">
            <v>7</v>
          </cell>
          <cell r="M155" t="str">
            <v>適</v>
          </cell>
          <cell r="N155">
            <v>6</v>
          </cell>
          <cell r="O155" t="str">
            <v>適</v>
          </cell>
          <cell r="P155">
            <v>13</v>
          </cell>
          <cell r="Q155">
            <v>3</v>
          </cell>
          <cell r="R155">
            <v>45154</v>
          </cell>
          <cell r="U155" t="str">
            <v>Ｒ４</v>
          </cell>
          <cell r="V155">
            <v>6</v>
          </cell>
          <cell r="W155">
            <v>0</v>
          </cell>
          <cell r="X155" t="str">
            <v>○</v>
          </cell>
          <cell r="Y155" t="str">
            <v/>
          </cell>
          <cell r="Z155" t="str">
            <v/>
          </cell>
          <cell r="AA155" t="str">
            <v/>
          </cell>
          <cell r="AB155" t="str">
            <v/>
          </cell>
          <cell r="AC155" t="str">
            <v>なし</v>
          </cell>
          <cell r="AD155">
            <v>4</v>
          </cell>
          <cell r="AE155" t="str">
            <v>4年以上</v>
          </cell>
          <cell r="AF155">
            <v>6</v>
          </cell>
          <cell r="AG155" t="str">
            <v>適</v>
          </cell>
          <cell r="AH155">
            <v>6</v>
          </cell>
          <cell r="AI155" t="str">
            <v>適</v>
          </cell>
          <cell r="AJ155">
            <v>12</v>
          </cell>
          <cell r="AK155" t="str">
            <v>Ｒ４</v>
          </cell>
        </row>
        <row r="156">
          <cell r="A156">
            <v>1410051013852</v>
          </cell>
          <cell r="C156" t="str">
            <v>保育所</v>
          </cell>
          <cell r="D156" t="str">
            <v>聖徳保育園</v>
          </cell>
          <cell r="E156">
            <v>10</v>
          </cell>
          <cell r="F156" t="str">
            <v>神奈川区</v>
          </cell>
          <cell r="G156" t="str">
            <v>2210061</v>
          </cell>
          <cell r="H156" t="str">
            <v>横浜市神奈川区七島町１６３</v>
          </cell>
          <cell r="I156" t="str">
            <v>社会福祉法人　聖徳会　聖徳保育園</v>
          </cell>
          <cell r="J156">
            <v>14</v>
          </cell>
          <cell r="K156" t="str">
            <v>14年以上</v>
          </cell>
          <cell r="L156">
            <v>12</v>
          </cell>
          <cell r="M156" t="str">
            <v>適</v>
          </cell>
          <cell r="N156">
            <v>7</v>
          </cell>
          <cell r="O156" t="str">
            <v>適</v>
          </cell>
          <cell r="P156">
            <v>19</v>
          </cell>
          <cell r="Q156">
            <v>24</v>
          </cell>
          <cell r="R156">
            <v>45113</v>
          </cell>
          <cell r="U156" t="str">
            <v>Ｒ４</v>
          </cell>
          <cell r="V156">
            <v>7</v>
          </cell>
          <cell r="W156">
            <v>0</v>
          </cell>
          <cell r="X156" t="str">
            <v>○</v>
          </cell>
          <cell r="Y156" t="str">
            <v/>
          </cell>
          <cell r="Z156" t="str">
            <v/>
          </cell>
          <cell r="AA156" t="str">
            <v/>
          </cell>
          <cell r="AB156" t="str">
            <v/>
          </cell>
          <cell r="AC156" t="str">
            <v>なし</v>
          </cell>
          <cell r="AD156">
            <v>13</v>
          </cell>
          <cell r="AE156" t="str">
            <v>13年以上</v>
          </cell>
          <cell r="AF156">
            <v>12</v>
          </cell>
          <cell r="AG156" t="str">
            <v>適</v>
          </cell>
          <cell r="AH156">
            <v>7</v>
          </cell>
          <cell r="AI156" t="str">
            <v>適</v>
          </cell>
          <cell r="AJ156">
            <v>19</v>
          </cell>
          <cell r="AK156" t="str">
            <v>Ｒ４</v>
          </cell>
        </row>
        <row r="157">
          <cell r="A157">
            <v>1410051016301</v>
          </cell>
          <cell r="C157" t="str">
            <v>保育所</v>
          </cell>
          <cell r="D157" t="str">
            <v>白幡フレール保育園</v>
          </cell>
          <cell r="E157">
            <v>10</v>
          </cell>
          <cell r="F157" t="str">
            <v>神奈川区</v>
          </cell>
          <cell r="G157" t="str">
            <v>2250003</v>
          </cell>
          <cell r="H157" t="str">
            <v>横浜市青葉区新石川二丁目９番６</v>
          </cell>
          <cell r="I157" t="str">
            <v>社会福祉法人　春明会</v>
          </cell>
          <cell r="J157">
            <v>7</v>
          </cell>
          <cell r="K157" t="str">
            <v>7年以上</v>
          </cell>
          <cell r="L157">
            <v>9</v>
          </cell>
          <cell r="M157" t="str">
            <v>適</v>
          </cell>
          <cell r="N157">
            <v>6</v>
          </cell>
          <cell r="O157" t="str">
            <v>適</v>
          </cell>
          <cell r="P157">
            <v>15</v>
          </cell>
          <cell r="Q157">
            <v>9</v>
          </cell>
          <cell r="R157">
            <v>45154</v>
          </cell>
          <cell r="U157" t="str">
            <v>Ｒ４</v>
          </cell>
          <cell r="V157">
            <v>6</v>
          </cell>
          <cell r="W157">
            <v>0</v>
          </cell>
          <cell r="X157" t="str">
            <v>○</v>
          </cell>
          <cell r="Y157" t="str">
            <v/>
          </cell>
          <cell r="Z157" t="str">
            <v/>
          </cell>
          <cell r="AA157" t="str">
            <v/>
          </cell>
          <cell r="AB157" t="str">
            <v/>
          </cell>
          <cell r="AC157" t="str">
            <v>なし</v>
          </cell>
          <cell r="AD157">
            <v>6</v>
          </cell>
          <cell r="AE157" t="str">
            <v>6年以上</v>
          </cell>
          <cell r="AF157">
            <v>8</v>
          </cell>
          <cell r="AG157" t="str">
            <v>適</v>
          </cell>
          <cell r="AH157">
            <v>6</v>
          </cell>
          <cell r="AI157" t="str">
            <v>適</v>
          </cell>
          <cell r="AJ157">
            <v>14</v>
          </cell>
          <cell r="AK157" t="str">
            <v>Ｒ４</v>
          </cell>
        </row>
        <row r="158">
          <cell r="A158">
            <v>1410051013860</v>
          </cell>
          <cell r="C158" t="str">
            <v>保育所</v>
          </cell>
          <cell r="D158" t="str">
            <v>白幡保育園</v>
          </cell>
          <cell r="E158">
            <v>10</v>
          </cell>
          <cell r="F158" t="str">
            <v>神奈川区</v>
          </cell>
          <cell r="G158" t="str">
            <v>2210004</v>
          </cell>
          <cell r="H158" t="str">
            <v>横浜市神奈川区西大口９３</v>
          </cell>
          <cell r="I158" t="str">
            <v>社会福祉法人聖徳会　白幡保育園</v>
          </cell>
          <cell r="J158">
            <v>14</v>
          </cell>
          <cell r="K158" t="str">
            <v>14年以上</v>
          </cell>
          <cell r="L158">
            <v>12</v>
          </cell>
          <cell r="M158" t="str">
            <v>適</v>
          </cell>
          <cell r="N158">
            <v>7</v>
          </cell>
          <cell r="O158" t="str">
            <v>適</v>
          </cell>
          <cell r="P158">
            <v>19</v>
          </cell>
          <cell r="Q158">
            <v>14</v>
          </cell>
          <cell r="R158">
            <v>45072</v>
          </cell>
          <cell r="U158" t="str">
            <v>Ｒ４</v>
          </cell>
          <cell r="V158">
            <v>7</v>
          </cell>
          <cell r="W158">
            <v>0</v>
          </cell>
          <cell r="X158" t="str">
            <v>○</v>
          </cell>
          <cell r="Y158" t="str">
            <v/>
          </cell>
          <cell r="Z158" t="str">
            <v/>
          </cell>
          <cell r="AA158" t="str">
            <v/>
          </cell>
          <cell r="AB158" t="str">
            <v/>
          </cell>
          <cell r="AC158" t="str">
            <v>なし</v>
          </cell>
          <cell r="AD158">
            <v>15</v>
          </cell>
          <cell r="AE158" t="str">
            <v>15年以上</v>
          </cell>
          <cell r="AF158">
            <v>12</v>
          </cell>
          <cell r="AG158" t="str">
            <v>適</v>
          </cell>
          <cell r="AH158">
            <v>7</v>
          </cell>
          <cell r="AI158" t="str">
            <v>適</v>
          </cell>
          <cell r="AJ158">
            <v>19</v>
          </cell>
          <cell r="AK158" t="str">
            <v>Ｒ４</v>
          </cell>
        </row>
        <row r="159">
          <cell r="A159">
            <v>1410051017986</v>
          </cell>
          <cell r="C159" t="str">
            <v>保育所</v>
          </cell>
          <cell r="D159" t="str">
            <v>白百合乳児保育園</v>
          </cell>
          <cell r="E159">
            <v>10</v>
          </cell>
          <cell r="F159" t="str">
            <v>神奈川区</v>
          </cell>
          <cell r="G159" t="str">
            <v>2210041</v>
          </cell>
          <cell r="H159" t="str">
            <v>横浜市神奈川区亀住町９－５</v>
          </cell>
          <cell r="I159" t="str">
            <v>白百合乳児保育園</v>
          </cell>
          <cell r="J159">
            <v>12</v>
          </cell>
          <cell r="K159" t="str">
            <v>12年以上</v>
          </cell>
          <cell r="L159">
            <v>12</v>
          </cell>
          <cell r="M159" t="str">
            <v>適</v>
          </cell>
          <cell r="N159">
            <v>7</v>
          </cell>
          <cell r="O159" t="str">
            <v>適</v>
          </cell>
          <cell r="P159">
            <v>19</v>
          </cell>
          <cell r="Q159">
            <v>14</v>
          </cell>
          <cell r="R159">
            <v>45113</v>
          </cell>
          <cell r="U159" t="str">
            <v>Ｒ４</v>
          </cell>
          <cell r="V159">
            <v>7</v>
          </cell>
          <cell r="W159">
            <v>0</v>
          </cell>
          <cell r="X159" t="str">
            <v>○</v>
          </cell>
          <cell r="Y159" t="str">
            <v/>
          </cell>
          <cell r="Z159" t="str">
            <v/>
          </cell>
          <cell r="AA159" t="str">
            <v/>
          </cell>
          <cell r="AB159" t="str">
            <v/>
          </cell>
          <cell r="AC159" t="str">
            <v>なし</v>
          </cell>
          <cell r="AD159">
            <v>11</v>
          </cell>
          <cell r="AE159" t="str">
            <v>11年以上</v>
          </cell>
          <cell r="AF159">
            <v>12</v>
          </cell>
          <cell r="AG159" t="str">
            <v>適</v>
          </cell>
          <cell r="AH159">
            <v>7</v>
          </cell>
          <cell r="AI159" t="str">
            <v>適</v>
          </cell>
          <cell r="AJ159">
            <v>19</v>
          </cell>
          <cell r="AK159" t="str">
            <v>Ｒ４</v>
          </cell>
        </row>
        <row r="160">
          <cell r="A160">
            <v>1410051024339</v>
          </cell>
          <cell r="B160" t="str">
            <v>施設事由</v>
          </cell>
          <cell r="C160" t="str">
            <v>保育所</v>
          </cell>
          <cell r="D160" t="str">
            <v>スターチャイルド≪岸根公園ナーサリー≫</v>
          </cell>
          <cell r="E160">
            <v>10</v>
          </cell>
          <cell r="F160" t="str">
            <v>神奈川区</v>
          </cell>
          <cell r="G160" t="str">
            <v>2210835</v>
          </cell>
          <cell r="H160" t="str">
            <v>横浜市神奈川区鶴屋町３－２９－１　第６安田ビル５階</v>
          </cell>
          <cell r="I160" t="str">
            <v>ヒューマンスターチャイルド株式会社</v>
          </cell>
          <cell r="J160">
            <v>11</v>
          </cell>
          <cell r="K160" t="str">
            <v>11年以上</v>
          </cell>
          <cell r="L160">
            <v>12</v>
          </cell>
          <cell r="M160" t="str">
            <v>適</v>
          </cell>
          <cell r="N160">
            <v>7</v>
          </cell>
          <cell r="O160" t="str">
            <v>適</v>
          </cell>
          <cell r="P160">
            <v>19</v>
          </cell>
          <cell r="Q160">
            <v>6</v>
          </cell>
          <cell r="R160">
            <v>45113</v>
          </cell>
          <cell r="S160" t="str">
            <v>理由書提出あり</v>
          </cell>
          <cell r="T160">
            <v>45146</v>
          </cell>
          <cell r="U160" t="str">
            <v>Ｒ４</v>
          </cell>
          <cell r="V160">
            <v>6</v>
          </cell>
          <cell r="W160">
            <v>1</v>
          </cell>
          <cell r="X160" t="str">
            <v>○</v>
          </cell>
          <cell r="Y160" t="str">
            <v>○</v>
          </cell>
          <cell r="Z160" t="str">
            <v/>
          </cell>
          <cell r="AA160" t="str">
            <v/>
          </cell>
          <cell r="AB160" t="str">
            <v/>
          </cell>
          <cell r="AC160" t="str">
            <v>あり</v>
          </cell>
          <cell r="AD160">
            <v>10</v>
          </cell>
          <cell r="AE160" t="str">
            <v>10年以上</v>
          </cell>
          <cell r="AF160">
            <v>12</v>
          </cell>
          <cell r="AG160" t="str">
            <v>適</v>
          </cell>
          <cell r="AH160">
            <v>6</v>
          </cell>
          <cell r="AI160" t="str">
            <v>適</v>
          </cell>
          <cell r="AJ160">
            <v>18</v>
          </cell>
          <cell r="AK160" t="str">
            <v>Ｒ４</v>
          </cell>
        </row>
        <row r="161">
          <cell r="A161">
            <v>1410051024941</v>
          </cell>
          <cell r="C161" t="str">
            <v>保育所</v>
          </cell>
          <cell r="D161" t="str">
            <v>スターチャイルド≪白楽ナーサリー≫</v>
          </cell>
          <cell r="E161">
            <v>10</v>
          </cell>
          <cell r="F161" t="str">
            <v>神奈川区</v>
          </cell>
          <cell r="G161" t="str">
            <v>2210835</v>
          </cell>
          <cell r="H161" t="str">
            <v>横浜市神奈川区鶴屋町３－２９－１第６安田ビル５階</v>
          </cell>
          <cell r="I161" t="str">
            <v>ヒューマンスターチャイルド株式会社</v>
          </cell>
          <cell r="J161">
            <v>8</v>
          </cell>
          <cell r="K161" t="str">
            <v>8年以上</v>
          </cell>
          <cell r="L161">
            <v>10</v>
          </cell>
          <cell r="M161" t="str">
            <v>適</v>
          </cell>
          <cell r="N161">
            <v>6</v>
          </cell>
          <cell r="O161" t="str">
            <v>適</v>
          </cell>
          <cell r="P161">
            <v>16</v>
          </cell>
          <cell r="Q161">
            <v>6</v>
          </cell>
          <cell r="R161">
            <v>45146</v>
          </cell>
          <cell r="U161" t="str">
            <v>Ｒ４</v>
          </cell>
          <cell r="V161">
            <v>6</v>
          </cell>
          <cell r="W161">
            <v>0</v>
          </cell>
          <cell r="X161" t="str">
            <v>○</v>
          </cell>
          <cell r="Y161" t="str">
            <v/>
          </cell>
          <cell r="Z161" t="str">
            <v/>
          </cell>
          <cell r="AA161" t="str">
            <v/>
          </cell>
          <cell r="AB161" t="str">
            <v/>
          </cell>
          <cell r="AC161" t="str">
            <v>なし</v>
          </cell>
          <cell r="AD161">
            <v>9</v>
          </cell>
          <cell r="AE161" t="str">
            <v>9年以上</v>
          </cell>
          <cell r="AF161">
            <v>11</v>
          </cell>
          <cell r="AG161" t="str">
            <v>適</v>
          </cell>
          <cell r="AH161">
            <v>6</v>
          </cell>
          <cell r="AI161" t="str">
            <v>適</v>
          </cell>
          <cell r="AJ161">
            <v>17</v>
          </cell>
          <cell r="AK161" t="str">
            <v>Ｒ４</v>
          </cell>
        </row>
        <row r="162">
          <cell r="A162">
            <v>1410051024958</v>
          </cell>
          <cell r="C162" t="str">
            <v>保育所</v>
          </cell>
          <cell r="D162" t="str">
            <v>スターチャイルド≪三ッ沢上町ナーサリー≫</v>
          </cell>
          <cell r="E162">
            <v>10</v>
          </cell>
          <cell r="F162" t="str">
            <v>神奈川区</v>
          </cell>
          <cell r="G162" t="str">
            <v>2210835</v>
          </cell>
          <cell r="H162" t="str">
            <v>横浜市神奈川区鶴屋町３－２９－１　第６安田ビル５階</v>
          </cell>
          <cell r="I162" t="str">
            <v>ヒューマンスターチャイルド株式会社</v>
          </cell>
          <cell r="J162">
            <v>9</v>
          </cell>
          <cell r="K162" t="str">
            <v>9年以上</v>
          </cell>
          <cell r="L162">
            <v>11</v>
          </cell>
          <cell r="M162" t="str">
            <v>適</v>
          </cell>
          <cell r="N162">
            <v>6</v>
          </cell>
          <cell r="O162" t="str">
            <v>適</v>
          </cell>
          <cell r="P162">
            <v>17</v>
          </cell>
          <cell r="Q162">
            <v>8</v>
          </cell>
          <cell r="R162">
            <v>45146</v>
          </cell>
          <cell r="U162" t="str">
            <v>Ｒ４</v>
          </cell>
          <cell r="V162">
            <v>6</v>
          </cell>
          <cell r="W162">
            <v>0</v>
          </cell>
          <cell r="X162" t="str">
            <v>○</v>
          </cell>
          <cell r="Y162" t="str">
            <v/>
          </cell>
          <cell r="Z162" t="str">
            <v/>
          </cell>
          <cell r="AA162" t="str">
            <v/>
          </cell>
          <cell r="AB162" t="str">
            <v/>
          </cell>
          <cell r="AC162" t="str">
            <v>なし</v>
          </cell>
          <cell r="AD162">
            <v>9</v>
          </cell>
          <cell r="AE162" t="str">
            <v>9年以上</v>
          </cell>
          <cell r="AF162">
            <v>11</v>
          </cell>
          <cell r="AG162" t="str">
            <v>適</v>
          </cell>
          <cell r="AH162">
            <v>6</v>
          </cell>
          <cell r="AI162" t="str">
            <v>適</v>
          </cell>
          <cell r="AJ162">
            <v>17</v>
          </cell>
          <cell r="AK162" t="str">
            <v>Ｒ４</v>
          </cell>
        </row>
        <row r="163">
          <cell r="A163">
            <v>1410051027464</v>
          </cell>
          <cell r="C163" t="str">
            <v>保育所</v>
          </cell>
          <cell r="D163" t="str">
            <v>空と杜の保育園かんだいじ</v>
          </cell>
          <cell r="E163">
            <v>10</v>
          </cell>
          <cell r="F163" t="str">
            <v>神奈川区</v>
          </cell>
          <cell r="G163" t="str">
            <v>2702328</v>
          </cell>
          <cell r="H163" t="str">
            <v>千葉県印西市滝庚申塚５４６－５</v>
          </cell>
          <cell r="I163" t="str">
            <v>社会福祉法人すくすくどろんこの会　滝本部</v>
          </cell>
          <cell r="J163">
            <v>12</v>
          </cell>
          <cell r="K163" t="str">
            <v>12年以上</v>
          </cell>
          <cell r="L163">
            <v>12</v>
          </cell>
          <cell r="M163" t="str">
            <v>適</v>
          </cell>
          <cell r="N163">
            <v>7</v>
          </cell>
          <cell r="O163" t="str">
            <v>適</v>
          </cell>
          <cell r="P163">
            <v>19</v>
          </cell>
          <cell r="Q163">
            <v>6</v>
          </cell>
          <cell r="R163">
            <v>45205</v>
          </cell>
          <cell r="U163" t="str">
            <v>Ｒ４</v>
          </cell>
          <cell r="V163">
            <v>7</v>
          </cell>
          <cell r="W163">
            <v>0</v>
          </cell>
          <cell r="X163" t="str">
            <v>○</v>
          </cell>
          <cell r="Y163" t="str">
            <v/>
          </cell>
          <cell r="Z163" t="str">
            <v/>
          </cell>
          <cell r="AA163" t="str">
            <v/>
          </cell>
          <cell r="AB163" t="str">
            <v/>
          </cell>
          <cell r="AC163" t="str">
            <v>なし</v>
          </cell>
          <cell r="AD163">
            <v>12</v>
          </cell>
          <cell r="AE163" t="str">
            <v>12年以上</v>
          </cell>
          <cell r="AF163">
            <v>12</v>
          </cell>
          <cell r="AG163" t="str">
            <v>適</v>
          </cell>
          <cell r="AH163">
            <v>7</v>
          </cell>
          <cell r="AI163" t="str">
            <v>適</v>
          </cell>
          <cell r="AJ163">
            <v>19</v>
          </cell>
          <cell r="AK163" t="str">
            <v>Ｒ４</v>
          </cell>
        </row>
        <row r="164">
          <cell r="A164">
            <v>1410051023638</v>
          </cell>
          <cell r="C164" t="str">
            <v>保育所</v>
          </cell>
          <cell r="D164" t="str">
            <v>たいせつ保育園</v>
          </cell>
          <cell r="E164">
            <v>10</v>
          </cell>
          <cell r="F164" t="str">
            <v>神奈川区</v>
          </cell>
          <cell r="G164" t="str">
            <v>2210823</v>
          </cell>
          <cell r="H164" t="str">
            <v>横浜市神奈川区二ツ谷町　６－３　メゾン・ド・ビーフロント　１Ｆ</v>
          </cell>
          <cell r="I164" t="str">
            <v>たいせつ保育園</v>
          </cell>
          <cell r="J164">
            <v>15</v>
          </cell>
          <cell r="K164" t="str">
            <v>15年以上</v>
          </cell>
          <cell r="L164">
            <v>12</v>
          </cell>
          <cell r="M164" t="str">
            <v>適</v>
          </cell>
          <cell r="N164">
            <v>7</v>
          </cell>
          <cell r="O164" t="str">
            <v>適</v>
          </cell>
          <cell r="P164">
            <v>19</v>
          </cell>
          <cell r="Q164">
            <v>7</v>
          </cell>
          <cell r="R164">
            <v>45146</v>
          </cell>
          <cell r="U164" t="str">
            <v>Ｒ４</v>
          </cell>
          <cell r="V164">
            <v>7</v>
          </cell>
          <cell r="W164">
            <v>0</v>
          </cell>
          <cell r="X164" t="str">
            <v>○</v>
          </cell>
          <cell r="Y164" t="str">
            <v/>
          </cell>
          <cell r="Z164" t="str">
            <v/>
          </cell>
          <cell r="AA164" t="str">
            <v/>
          </cell>
          <cell r="AB164" t="str">
            <v/>
          </cell>
          <cell r="AC164" t="str">
            <v>なし</v>
          </cell>
          <cell r="AD164">
            <v>13</v>
          </cell>
          <cell r="AE164" t="str">
            <v>13年以上</v>
          </cell>
          <cell r="AF164">
            <v>12</v>
          </cell>
          <cell r="AG164" t="str">
            <v>適</v>
          </cell>
          <cell r="AH164">
            <v>7</v>
          </cell>
          <cell r="AI164" t="str">
            <v>適</v>
          </cell>
          <cell r="AJ164">
            <v>19</v>
          </cell>
          <cell r="AK164" t="str">
            <v>Ｒ４</v>
          </cell>
        </row>
        <row r="165">
          <cell r="A165">
            <v>1410051017994</v>
          </cell>
          <cell r="B165" t="str">
            <v>〇</v>
          </cell>
          <cell r="C165" t="str">
            <v>保育所</v>
          </cell>
          <cell r="D165" t="str">
            <v>第二白百合乳児保育園</v>
          </cell>
          <cell r="E165">
            <v>10</v>
          </cell>
          <cell r="F165" t="str">
            <v>神奈川区</v>
          </cell>
          <cell r="G165" t="str">
            <v>2210041</v>
          </cell>
          <cell r="H165" t="str">
            <v>横浜市神奈川区亀住町１－４</v>
          </cell>
          <cell r="I165" t="str">
            <v>社会福祉法人白百合会第二白百合乳児保育園</v>
          </cell>
          <cell r="J165">
            <v>12</v>
          </cell>
          <cell r="K165" t="str">
            <v>12年以上</v>
          </cell>
          <cell r="L165">
            <v>12</v>
          </cell>
          <cell r="M165" t="str">
            <v>適</v>
          </cell>
          <cell r="N165">
            <v>7</v>
          </cell>
          <cell r="O165" t="str">
            <v>適</v>
          </cell>
          <cell r="P165">
            <v>19</v>
          </cell>
          <cell r="Q165">
            <v>15</v>
          </cell>
          <cell r="R165">
            <v>45113</v>
          </cell>
          <cell r="T165">
            <v>45146</v>
          </cell>
          <cell r="U165" t="str">
            <v>Ｒ４</v>
          </cell>
          <cell r="V165">
            <v>7</v>
          </cell>
          <cell r="W165">
            <v>0</v>
          </cell>
          <cell r="X165" t="str">
            <v>○</v>
          </cell>
          <cell r="Y165" t="str">
            <v/>
          </cell>
          <cell r="Z165" t="str">
            <v/>
          </cell>
          <cell r="AA165" t="str">
            <v/>
          </cell>
          <cell r="AB165" t="str">
            <v/>
          </cell>
          <cell r="AC165" t="str">
            <v>なし</v>
          </cell>
          <cell r="AD165">
            <v>12</v>
          </cell>
          <cell r="AE165" t="str">
            <v>12年以上</v>
          </cell>
          <cell r="AF165">
            <v>12</v>
          </cell>
          <cell r="AG165" t="str">
            <v>適</v>
          </cell>
          <cell r="AH165">
            <v>7</v>
          </cell>
          <cell r="AI165" t="str">
            <v>適</v>
          </cell>
          <cell r="AJ165">
            <v>19</v>
          </cell>
          <cell r="AK165" t="str">
            <v>Ｒ４</v>
          </cell>
        </row>
        <row r="166">
          <cell r="A166">
            <v>1410051013878</v>
          </cell>
          <cell r="C166" t="str">
            <v>保育所</v>
          </cell>
          <cell r="D166" t="str">
            <v>太陽の子　新子安保育園</v>
          </cell>
          <cell r="E166">
            <v>10</v>
          </cell>
          <cell r="F166" t="str">
            <v>神奈川区</v>
          </cell>
          <cell r="G166" t="str">
            <v>1086215</v>
          </cell>
          <cell r="H166" t="str">
            <v>東京都港区港南二丁目１５番３号　品川インターシティＣ棟１５階</v>
          </cell>
          <cell r="I166" t="str">
            <v>ＨＩＴＯＷＡキッズライフ株式会社</v>
          </cell>
          <cell r="J166">
            <v>9</v>
          </cell>
          <cell r="K166" t="str">
            <v>9年以上</v>
          </cell>
          <cell r="L166">
            <v>11</v>
          </cell>
          <cell r="M166" t="str">
            <v>適</v>
          </cell>
          <cell r="N166">
            <v>6</v>
          </cell>
          <cell r="O166" t="str">
            <v>適</v>
          </cell>
          <cell r="P166">
            <v>17</v>
          </cell>
          <cell r="Q166">
            <v>9</v>
          </cell>
          <cell r="R166">
            <v>45146</v>
          </cell>
          <cell r="U166" t="str">
            <v>Ｒ４</v>
          </cell>
          <cell r="V166">
            <v>6</v>
          </cell>
          <cell r="W166">
            <v>0</v>
          </cell>
          <cell r="X166" t="str">
            <v>○</v>
          </cell>
          <cell r="Y166" t="str">
            <v/>
          </cell>
          <cell r="Z166" t="str">
            <v/>
          </cell>
          <cell r="AA166" t="str">
            <v/>
          </cell>
          <cell r="AB166" t="str">
            <v/>
          </cell>
          <cell r="AC166" t="str">
            <v>なし</v>
          </cell>
          <cell r="AD166">
            <v>8</v>
          </cell>
          <cell r="AE166" t="str">
            <v>8年以上</v>
          </cell>
          <cell r="AF166">
            <v>10</v>
          </cell>
          <cell r="AG166" t="str">
            <v>適</v>
          </cell>
          <cell r="AH166">
            <v>6</v>
          </cell>
          <cell r="AI166" t="str">
            <v>適</v>
          </cell>
          <cell r="AJ166">
            <v>16</v>
          </cell>
          <cell r="AK166" t="str">
            <v>Ｒ４</v>
          </cell>
        </row>
        <row r="167">
          <cell r="A167">
            <v>1410051027266</v>
          </cell>
          <cell r="C167" t="str">
            <v>保育所</v>
          </cell>
          <cell r="D167" t="str">
            <v>反町ひかり保育園</v>
          </cell>
          <cell r="E167">
            <v>10</v>
          </cell>
          <cell r="F167" t="str">
            <v>神奈川区</v>
          </cell>
          <cell r="G167" t="str">
            <v>2210824</v>
          </cell>
          <cell r="H167" t="str">
            <v>横浜市神奈川区広台太田町４－２－１Ｆ</v>
          </cell>
          <cell r="I167" t="str">
            <v>ショウ企画株式会社</v>
          </cell>
          <cell r="J167">
            <v>12</v>
          </cell>
          <cell r="K167" t="str">
            <v>12年以上</v>
          </cell>
          <cell r="L167">
            <v>12</v>
          </cell>
          <cell r="M167" t="str">
            <v>適</v>
          </cell>
          <cell r="N167">
            <v>7</v>
          </cell>
          <cell r="O167" t="str">
            <v>適</v>
          </cell>
          <cell r="P167">
            <v>19</v>
          </cell>
          <cell r="Q167">
            <v>5</v>
          </cell>
          <cell r="R167">
            <v>45146</v>
          </cell>
          <cell r="U167" t="str">
            <v>Ｒ４</v>
          </cell>
          <cell r="V167">
            <v>6</v>
          </cell>
          <cell r="W167">
            <v>1</v>
          </cell>
          <cell r="X167" t="str">
            <v>○</v>
          </cell>
          <cell r="Y167" t="str">
            <v>○</v>
          </cell>
          <cell r="Z167" t="str">
            <v/>
          </cell>
          <cell r="AA167" t="str">
            <v/>
          </cell>
          <cell r="AB167" t="str">
            <v/>
          </cell>
          <cell r="AC167" t="str">
            <v>あり</v>
          </cell>
          <cell r="AD167">
            <v>7</v>
          </cell>
          <cell r="AE167" t="str">
            <v>7年以上</v>
          </cell>
          <cell r="AF167">
            <v>9</v>
          </cell>
          <cell r="AG167" t="str">
            <v>適</v>
          </cell>
          <cell r="AH167">
            <v>6</v>
          </cell>
          <cell r="AI167" t="str">
            <v>適</v>
          </cell>
          <cell r="AJ167">
            <v>15</v>
          </cell>
          <cell r="AK167" t="str">
            <v>Ｒ４</v>
          </cell>
        </row>
        <row r="168">
          <cell r="A168">
            <v>1410051018000</v>
          </cell>
          <cell r="C168" t="str">
            <v>保育所</v>
          </cell>
          <cell r="D168" t="str">
            <v>ナーサリー横浜ポートサイド</v>
          </cell>
          <cell r="E168">
            <v>10</v>
          </cell>
          <cell r="F168" t="str">
            <v>神奈川区</v>
          </cell>
          <cell r="G168" t="str">
            <v>2450016</v>
          </cell>
          <cell r="H168" t="str">
            <v>横浜市泉区和泉町１３６８</v>
          </cell>
          <cell r="I168" t="str">
            <v>社会福祉法人　和泉福祉会</v>
          </cell>
          <cell r="J168">
            <v>12</v>
          </cell>
          <cell r="K168" t="str">
            <v>12年以上</v>
          </cell>
          <cell r="L168">
            <v>12</v>
          </cell>
          <cell r="M168" t="str">
            <v>適</v>
          </cell>
          <cell r="N168">
            <v>7</v>
          </cell>
          <cell r="O168" t="str">
            <v>適</v>
          </cell>
          <cell r="P168">
            <v>19</v>
          </cell>
          <cell r="Q168">
            <v>13</v>
          </cell>
          <cell r="R168">
            <v>45072</v>
          </cell>
          <cell r="U168" t="str">
            <v>Ｒ４</v>
          </cell>
          <cell r="V168">
            <v>7</v>
          </cell>
          <cell r="W168">
            <v>0</v>
          </cell>
          <cell r="X168" t="str">
            <v>○</v>
          </cell>
          <cell r="Y168" t="str">
            <v/>
          </cell>
          <cell r="Z168" t="str">
            <v/>
          </cell>
          <cell r="AA168" t="str">
            <v/>
          </cell>
          <cell r="AB168" t="str">
            <v/>
          </cell>
          <cell r="AC168" t="str">
            <v>なし</v>
          </cell>
          <cell r="AD168">
            <v>11</v>
          </cell>
          <cell r="AE168" t="str">
            <v>11年以上</v>
          </cell>
          <cell r="AF168">
            <v>12</v>
          </cell>
          <cell r="AG168" t="str">
            <v>適</v>
          </cell>
          <cell r="AH168">
            <v>7</v>
          </cell>
          <cell r="AI168" t="str">
            <v>適</v>
          </cell>
          <cell r="AJ168">
            <v>19</v>
          </cell>
          <cell r="AK168" t="str">
            <v>Ｒ４</v>
          </cell>
        </row>
        <row r="169">
          <cell r="A169">
            <v>1410051025351</v>
          </cell>
          <cell r="C169" t="str">
            <v>保育所</v>
          </cell>
          <cell r="D169" t="str">
            <v>なないろきっど保育園</v>
          </cell>
          <cell r="E169">
            <v>10</v>
          </cell>
          <cell r="F169" t="str">
            <v>神奈川区</v>
          </cell>
          <cell r="G169" t="str">
            <v>2210014</v>
          </cell>
          <cell r="H169" t="str">
            <v>横浜市神奈川区入江１－２－９</v>
          </cell>
          <cell r="I169" t="str">
            <v>なないろきっど保育園</v>
          </cell>
          <cell r="J169">
            <v>11</v>
          </cell>
          <cell r="K169" t="str">
            <v>11年以上</v>
          </cell>
          <cell r="L169">
            <v>12</v>
          </cell>
          <cell r="M169" t="str">
            <v>適</v>
          </cell>
          <cell r="N169">
            <v>7</v>
          </cell>
          <cell r="O169" t="str">
            <v>適</v>
          </cell>
          <cell r="P169">
            <v>19</v>
          </cell>
          <cell r="Q169">
            <v>11</v>
          </cell>
          <cell r="R169">
            <v>45146</v>
          </cell>
          <cell r="U169" t="str">
            <v>Ｒ４</v>
          </cell>
          <cell r="V169">
            <v>6</v>
          </cell>
          <cell r="W169">
            <v>1</v>
          </cell>
          <cell r="X169" t="str">
            <v>○</v>
          </cell>
          <cell r="Y169" t="str">
            <v>○</v>
          </cell>
          <cell r="Z169" t="str">
            <v/>
          </cell>
          <cell r="AA169" t="str">
            <v/>
          </cell>
          <cell r="AB169" t="str">
            <v/>
          </cell>
          <cell r="AC169" t="str">
            <v>あり</v>
          </cell>
          <cell r="AD169">
            <v>10</v>
          </cell>
          <cell r="AE169" t="str">
            <v>10年以上</v>
          </cell>
          <cell r="AF169">
            <v>12</v>
          </cell>
          <cell r="AG169" t="str">
            <v>適</v>
          </cell>
          <cell r="AH169">
            <v>6</v>
          </cell>
          <cell r="AI169" t="str">
            <v>適</v>
          </cell>
          <cell r="AJ169">
            <v>18</v>
          </cell>
          <cell r="AK169" t="str">
            <v>Ｒ４</v>
          </cell>
        </row>
        <row r="170">
          <cell r="A170">
            <v>1410051016319</v>
          </cell>
          <cell r="C170" t="str">
            <v>保育所</v>
          </cell>
          <cell r="D170" t="str">
            <v>西寺尾保育園</v>
          </cell>
          <cell r="E170">
            <v>10</v>
          </cell>
          <cell r="F170" t="str">
            <v>神奈川区</v>
          </cell>
          <cell r="G170" t="str">
            <v>2210001</v>
          </cell>
          <cell r="H170" t="str">
            <v>横浜市神奈川区西寺尾三丁目２２－１</v>
          </cell>
          <cell r="I170" t="str">
            <v>社会福祉法人　聖徳会　西寺尾保育園</v>
          </cell>
          <cell r="J170">
            <v>13</v>
          </cell>
          <cell r="K170" t="str">
            <v>13年以上</v>
          </cell>
          <cell r="L170">
            <v>12</v>
          </cell>
          <cell r="M170" t="str">
            <v>適</v>
          </cell>
          <cell r="N170">
            <v>7</v>
          </cell>
          <cell r="O170" t="str">
            <v>適</v>
          </cell>
          <cell r="P170">
            <v>19</v>
          </cell>
          <cell r="Q170">
            <v>19</v>
          </cell>
          <cell r="R170">
            <v>45092</v>
          </cell>
          <cell r="U170" t="str">
            <v>Ｒ４</v>
          </cell>
          <cell r="V170">
            <v>7</v>
          </cell>
          <cell r="W170">
            <v>0</v>
          </cell>
          <cell r="X170" t="str">
            <v>○</v>
          </cell>
          <cell r="Y170" t="str">
            <v/>
          </cell>
          <cell r="Z170" t="str">
            <v/>
          </cell>
          <cell r="AA170" t="str">
            <v/>
          </cell>
          <cell r="AB170" t="str">
            <v/>
          </cell>
          <cell r="AC170" t="str">
            <v>なし</v>
          </cell>
          <cell r="AD170">
            <v>13</v>
          </cell>
          <cell r="AE170" t="str">
            <v>13年以上</v>
          </cell>
          <cell r="AF170">
            <v>12</v>
          </cell>
          <cell r="AG170" t="str">
            <v>適</v>
          </cell>
          <cell r="AH170">
            <v>7</v>
          </cell>
          <cell r="AI170" t="str">
            <v>適</v>
          </cell>
          <cell r="AJ170">
            <v>19</v>
          </cell>
          <cell r="AK170" t="str">
            <v>Ｒ４</v>
          </cell>
        </row>
        <row r="171">
          <cell r="A171">
            <v>1410051018018</v>
          </cell>
          <cell r="C171" t="str">
            <v>保育所</v>
          </cell>
          <cell r="D171" t="str">
            <v>白楽あいいく保育園</v>
          </cell>
          <cell r="E171">
            <v>10</v>
          </cell>
          <cell r="F171" t="str">
            <v>神奈川区</v>
          </cell>
          <cell r="G171" t="str">
            <v>2210065</v>
          </cell>
          <cell r="H171" t="str">
            <v>横浜市神奈川区白楽１００</v>
          </cell>
          <cell r="I171" t="str">
            <v>（福）母子育成会　白楽あいいく保育園</v>
          </cell>
          <cell r="J171">
            <v>18</v>
          </cell>
          <cell r="K171" t="str">
            <v>16年以上</v>
          </cell>
          <cell r="L171">
            <v>12</v>
          </cell>
          <cell r="M171" t="str">
            <v>適</v>
          </cell>
          <cell r="N171">
            <v>7</v>
          </cell>
          <cell r="O171" t="str">
            <v>適</v>
          </cell>
          <cell r="P171">
            <v>19</v>
          </cell>
          <cell r="Q171">
            <v>13</v>
          </cell>
          <cell r="R171">
            <v>45113</v>
          </cell>
          <cell r="U171" t="str">
            <v>Ｒ４</v>
          </cell>
          <cell r="V171">
            <v>7</v>
          </cell>
          <cell r="W171">
            <v>0</v>
          </cell>
          <cell r="X171" t="str">
            <v>○</v>
          </cell>
          <cell r="Y171" t="str">
            <v/>
          </cell>
          <cell r="Z171" t="str">
            <v/>
          </cell>
          <cell r="AA171" t="str">
            <v/>
          </cell>
          <cell r="AB171" t="str">
            <v/>
          </cell>
          <cell r="AC171" t="str">
            <v>なし</v>
          </cell>
          <cell r="AD171">
            <v>14</v>
          </cell>
          <cell r="AE171" t="str">
            <v>14年以上</v>
          </cell>
          <cell r="AF171">
            <v>12</v>
          </cell>
          <cell r="AG171" t="str">
            <v>適</v>
          </cell>
          <cell r="AH171">
            <v>7</v>
          </cell>
          <cell r="AI171" t="str">
            <v>適</v>
          </cell>
          <cell r="AJ171">
            <v>19</v>
          </cell>
          <cell r="AK171" t="str">
            <v>Ｒ４</v>
          </cell>
        </row>
        <row r="172">
          <cell r="A172">
            <v>1410051013886</v>
          </cell>
          <cell r="C172" t="str">
            <v>保育所</v>
          </cell>
          <cell r="D172" t="str">
            <v>羽沢保育園</v>
          </cell>
          <cell r="E172">
            <v>10</v>
          </cell>
          <cell r="F172" t="str">
            <v>神奈川区</v>
          </cell>
          <cell r="G172" t="str">
            <v>2230058</v>
          </cell>
          <cell r="H172" t="str">
            <v>横浜市港北区新吉田東三丁目３９－１５</v>
          </cell>
          <cell r="I172" t="str">
            <v>社会福祉法人　徳風会　めぐみ保育園</v>
          </cell>
          <cell r="J172">
            <v>13</v>
          </cell>
          <cell r="K172" t="str">
            <v>13年以上</v>
          </cell>
          <cell r="L172">
            <v>12</v>
          </cell>
          <cell r="M172" t="str">
            <v>適</v>
          </cell>
          <cell r="N172">
            <v>7</v>
          </cell>
          <cell r="O172" t="str">
            <v>適</v>
          </cell>
          <cell r="P172">
            <v>19</v>
          </cell>
          <cell r="Q172">
            <v>22</v>
          </cell>
          <cell r="R172">
            <v>45163</v>
          </cell>
          <cell r="U172" t="str">
            <v>Ｒ４</v>
          </cell>
          <cell r="V172">
            <v>7</v>
          </cell>
          <cell r="W172">
            <v>0</v>
          </cell>
          <cell r="X172" t="str">
            <v>○</v>
          </cell>
          <cell r="Y172" t="str">
            <v/>
          </cell>
          <cell r="Z172" t="str">
            <v/>
          </cell>
          <cell r="AA172" t="str">
            <v/>
          </cell>
          <cell r="AB172" t="str">
            <v/>
          </cell>
          <cell r="AC172" t="str">
            <v>なし</v>
          </cell>
          <cell r="AD172">
            <v>12</v>
          </cell>
          <cell r="AE172" t="str">
            <v>12年以上</v>
          </cell>
          <cell r="AF172">
            <v>12</v>
          </cell>
          <cell r="AG172" t="str">
            <v>適</v>
          </cell>
          <cell r="AH172">
            <v>7</v>
          </cell>
          <cell r="AI172" t="str">
            <v>適</v>
          </cell>
          <cell r="AJ172">
            <v>19</v>
          </cell>
          <cell r="AK172" t="str">
            <v>Ｒ４</v>
          </cell>
        </row>
        <row r="173">
          <cell r="A173">
            <v>1410051024420</v>
          </cell>
          <cell r="C173" t="str">
            <v>保育所</v>
          </cell>
          <cell r="D173" t="str">
            <v>ひびき金港町保育園</v>
          </cell>
          <cell r="E173">
            <v>10</v>
          </cell>
          <cell r="F173" t="str">
            <v>神奈川区</v>
          </cell>
          <cell r="G173" t="str">
            <v>2210056</v>
          </cell>
          <cell r="H173" t="str">
            <v>横浜市神奈川区金港町７番６号</v>
          </cell>
          <cell r="I173" t="str">
            <v>ひびき金港町保育園</v>
          </cell>
          <cell r="J173">
            <v>9</v>
          </cell>
          <cell r="K173" t="str">
            <v>9年以上</v>
          </cell>
          <cell r="L173">
            <v>11</v>
          </cell>
          <cell r="M173" t="str">
            <v>適</v>
          </cell>
          <cell r="N173">
            <v>6</v>
          </cell>
          <cell r="O173" t="str">
            <v>適</v>
          </cell>
          <cell r="P173">
            <v>17</v>
          </cell>
          <cell r="Q173">
            <v>13</v>
          </cell>
          <cell r="R173">
            <v>45146</v>
          </cell>
          <cell r="U173" t="str">
            <v>Ｒ４</v>
          </cell>
          <cell r="V173">
            <v>6</v>
          </cell>
          <cell r="W173">
            <v>0</v>
          </cell>
          <cell r="X173" t="str">
            <v>○</v>
          </cell>
          <cell r="Y173" t="str">
            <v/>
          </cell>
          <cell r="Z173" t="str">
            <v/>
          </cell>
          <cell r="AA173" t="str">
            <v/>
          </cell>
          <cell r="AB173" t="str">
            <v/>
          </cell>
          <cell r="AC173" t="str">
            <v>なし</v>
          </cell>
          <cell r="AD173">
            <v>9</v>
          </cell>
          <cell r="AE173" t="str">
            <v>9年以上</v>
          </cell>
          <cell r="AF173">
            <v>11</v>
          </cell>
          <cell r="AG173" t="str">
            <v>適</v>
          </cell>
          <cell r="AH173">
            <v>6</v>
          </cell>
          <cell r="AI173" t="str">
            <v>適</v>
          </cell>
          <cell r="AJ173">
            <v>17</v>
          </cell>
          <cell r="AK173" t="str">
            <v>Ｒ４</v>
          </cell>
        </row>
        <row r="174">
          <cell r="A174">
            <v>1410051016327</v>
          </cell>
          <cell r="C174" t="str">
            <v>保育所</v>
          </cell>
          <cell r="D174" t="str">
            <v>ひびき保育園</v>
          </cell>
          <cell r="E174">
            <v>10</v>
          </cell>
          <cell r="F174" t="str">
            <v>神奈川区</v>
          </cell>
          <cell r="G174" t="str">
            <v>2210005</v>
          </cell>
          <cell r="H174" t="str">
            <v>横浜市神奈川区松見町１丁目１０－３</v>
          </cell>
          <cell r="I174" t="str">
            <v>社会福祉法人そだちの杜　ひびき保育園</v>
          </cell>
          <cell r="J174">
            <v>12</v>
          </cell>
          <cell r="K174" t="str">
            <v>12年以上</v>
          </cell>
          <cell r="L174">
            <v>12</v>
          </cell>
          <cell r="M174" t="str">
            <v>適</v>
          </cell>
          <cell r="N174">
            <v>7</v>
          </cell>
          <cell r="O174" t="str">
            <v>適</v>
          </cell>
          <cell r="P174">
            <v>19</v>
          </cell>
          <cell r="Q174">
            <v>13</v>
          </cell>
          <cell r="R174">
            <v>45146</v>
          </cell>
          <cell r="U174" t="str">
            <v>Ｒ４</v>
          </cell>
          <cell r="V174">
            <v>7</v>
          </cell>
          <cell r="W174">
            <v>0</v>
          </cell>
          <cell r="X174" t="str">
            <v>○</v>
          </cell>
          <cell r="Y174" t="str">
            <v/>
          </cell>
          <cell r="Z174" t="str">
            <v/>
          </cell>
          <cell r="AA174" t="str">
            <v/>
          </cell>
          <cell r="AB174" t="str">
            <v/>
          </cell>
          <cell r="AC174" t="str">
            <v>なし</v>
          </cell>
          <cell r="AD174">
            <v>11</v>
          </cell>
          <cell r="AE174" t="str">
            <v>11年以上</v>
          </cell>
          <cell r="AF174">
            <v>12</v>
          </cell>
          <cell r="AG174" t="str">
            <v>適</v>
          </cell>
          <cell r="AH174">
            <v>7</v>
          </cell>
          <cell r="AI174" t="str">
            <v>適</v>
          </cell>
          <cell r="AJ174">
            <v>19</v>
          </cell>
          <cell r="AK174" t="str">
            <v>Ｒ４</v>
          </cell>
        </row>
        <row r="175">
          <cell r="A175">
            <v>1410051024966</v>
          </cell>
          <cell r="C175" t="str">
            <v>保育所</v>
          </cell>
          <cell r="D175" t="str">
            <v>ブライト保育園横浜松見町</v>
          </cell>
          <cell r="E175">
            <v>10</v>
          </cell>
          <cell r="F175" t="str">
            <v>神奈川区</v>
          </cell>
          <cell r="G175" t="str">
            <v>4506036</v>
          </cell>
          <cell r="H175" t="str">
            <v>愛知県名古屋市中村区名駅１丁目１－４　ＪＲセントラルタワーズ３６Ｆ</v>
          </cell>
          <cell r="I175" t="str">
            <v>社会福祉法人済聖会</v>
          </cell>
          <cell r="J175">
            <v>11</v>
          </cell>
          <cell r="K175" t="str">
            <v>11年以上</v>
          </cell>
          <cell r="L175">
            <v>12</v>
          </cell>
          <cell r="M175" t="str">
            <v>適</v>
          </cell>
          <cell r="N175">
            <v>7</v>
          </cell>
          <cell r="O175" t="str">
            <v>適</v>
          </cell>
          <cell r="P175">
            <v>19</v>
          </cell>
          <cell r="Q175">
            <v>15</v>
          </cell>
          <cell r="R175">
            <v>45146</v>
          </cell>
          <cell r="U175" t="str">
            <v>Ｒ４</v>
          </cell>
          <cell r="V175">
            <v>6</v>
          </cell>
          <cell r="W175">
            <v>1</v>
          </cell>
          <cell r="X175" t="str">
            <v>○</v>
          </cell>
          <cell r="Y175" t="str">
            <v>○</v>
          </cell>
          <cell r="Z175" t="str">
            <v/>
          </cell>
          <cell r="AA175" t="str">
            <v/>
          </cell>
          <cell r="AB175" t="str">
            <v/>
          </cell>
          <cell r="AC175" t="str">
            <v>あり</v>
          </cell>
          <cell r="AD175">
            <v>9</v>
          </cell>
          <cell r="AE175" t="str">
            <v>9年以上</v>
          </cell>
          <cell r="AF175">
            <v>11</v>
          </cell>
          <cell r="AG175" t="str">
            <v>適</v>
          </cell>
          <cell r="AH175">
            <v>6</v>
          </cell>
          <cell r="AI175" t="str">
            <v>適</v>
          </cell>
          <cell r="AJ175">
            <v>17</v>
          </cell>
          <cell r="AK175" t="str">
            <v>Ｒ４</v>
          </cell>
        </row>
        <row r="176">
          <cell r="A176">
            <v>1410051024156</v>
          </cell>
          <cell r="C176" t="str">
            <v>保育所</v>
          </cell>
          <cell r="D176" t="str">
            <v>フレール保育園</v>
          </cell>
          <cell r="E176">
            <v>10</v>
          </cell>
          <cell r="F176" t="str">
            <v>神奈川区</v>
          </cell>
          <cell r="G176" t="str">
            <v>2250003</v>
          </cell>
          <cell r="H176" t="str">
            <v>横浜市青葉区新石川２－９－６</v>
          </cell>
          <cell r="I176" t="str">
            <v>社会福祉法人春明会</v>
          </cell>
          <cell r="J176">
            <v>11</v>
          </cell>
          <cell r="K176" t="str">
            <v>11年以上</v>
          </cell>
          <cell r="L176">
            <v>12</v>
          </cell>
          <cell r="M176" t="str">
            <v>適</v>
          </cell>
          <cell r="N176">
            <v>7</v>
          </cell>
          <cell r="O176" t="str">
            <v>適</v>
          </cell>
          <cell r="P176">
            <v>19</v>
          </cell>
          <cell r="Q176">
            <v>2</v>
          </cell>
          <cell r="R176">
            <v>45100</v>
          </cell>
          <cell r="U176" t="str">
            <v>Ｒ４</v>
          </cell>
          <cell r="V176">
            <v>7</v>
          </cell>
          <cell r="W176">
            <v>0</v>
          </cell>
          <cell r="X176" t="str">
            <v>○</v>
          </cell>
          <cell r="Y176" t="str">
            <v/>
          </cell>
          <cell r="Z176" t="str">
            <v/>
          </cell>
          <cell r="AA176" t="str">
            <v/>
          </cell>
          <cell r="AB176" t="str">
            <v/>
          </cell>
          <cell r="AC176" t="str">
            <v>なし</v>
          </cell>
          <cell r="AD176">
            <v>12</v>
          </cell>
          <cell r="AE176" t="str">
            <v>12年以上</v>
          </cell>
          <cell r="AF176">
            <v>12</v>
          </cell>
          <cell r="AG176" t="str">
            <v>適</v>
          </cell>
          <cell r="AH176">
            <v>7</v>
          </cell>
          <cell r="AI176" t="str">
            <v>適</v>
          </cell>
          <cell r="AJ176">
            <v>19</v>
          </cell>
          <cell r="AK176" t="str">
            <v>Ｒ４</v>
          </cell>
        </row>
        <row r="177">
          <cell r="A177">
            <v>1410051014678</v>
          </cell>
          <cell r="C177" t="str">
            <v>保育所</v>
          </cell>
          <cell r="D177" t="str">
            <v>保育園こりす</v>
          </cell>
          <cell r="E177">
            <v>10</v>
          </cell>
          <cell r="F177" t="str">
            <v>神奈川区</v>
          </cell>
          <cell r="G177" t="str">
            <v>2210864</v>
          </cell>
          <cell r="H177" t="str">
            <v>横浜市神奈川区菅田町１７６１－１</v>
          </cell>
          <cell r="I177" t="str">
            <v>保育園　こりす</v>
          </cell>
          <cell r="J177">
            <v>8</v>
          </cell>
          <cell r="K177" t="str">
            <v>8年以上</v>
          </cell>
          <cell r="L177">
            <v>10</v>
          </cell>
          <cell r="M177" t="str">
            <v>適</v>
          </cell>
          <cell r="N177">
            <v>6</v>
          </cell>
          <cell r="O177" t="str">
            <v>適</v>
          </cell>
          <cell r="P177">
            <v>16</v>
          </cell>
          <cell r="Q177">
            <v>9</v>
          </cell>
          <cell r="R177">
            <v>45113</v>
          </cell>
          <cell r="U177" t="str">
            <v>Ｒ４</v>
          </cell>
          <cell r="V177">
            <v>6</v>
          </cell>
          <cell r="W177">
            <v>0</v>
          </cell>
          <cell r="X177" t="str">
            <v>○</v>
          </cell>
          <cell r="Y177" t="str">
            <v/>
          </cell>
          <cell r="Z177" t="str">
            <v/>
          </cell>
          <cell r="AA177" t="str">
            <v/>
          </cell>
          <cell r="AB177" t="str">
            <v/>
          </cell>
          <cell r="AC177" t="str">
            <v>なし</v>
          </cell>
          <cell r="AD177">
            <v>7</v>
          </cell>
          <cell r="AE177" t="str">
            <v>7年以上</v>
          </cell>
          <cell r="AF177">
            <v>9</v>
          </cell>
          <cell r="AG177" t="str">
            <v>適</v>
          </cell>
          <cell r="AH177">
            <v>6</v>
          </cell>
          <cell r="AI177" t="str">
            <v>適</v>
          </cell>
          <cell r="AJ177">
            <v>15</v>
          </cell>
          <cell r="AK177" t="str">
            <v>Ｒ４</v>
          </cell>
        </row>
        <row r="178">
          <cell r="A178">
            <v>1410051019222</v>
          </cell>
          <cell r="B178" t="str">
            <v>〇</v>
          </cell>
          <cell r="C178" t="str">
            <v>保育所</v>
          </cell>
          <cell r="D178" t="str">
            <v>ポピンズナーサリースクール片倉町</v>
          </cell>
          <cell r="E178">
            <v>10</v>
          </cell>
          <cell r="F178" t="str">
            <v>神奈川区</v>
          </cell>
          <cell r="G178" t="str">
            <v>2210801</v>
          </cell>
          <cell r="H178" t="str">
            <v>横浜市神奈川区神大寺四丁目１６－６</v>
          </cell>
          <cell r="I178" t="str">
            <v>ポピンズナーサリースクール片倉町</v>
          </cell>
          <cell r="J178">
            <v>6</v>
          </cell>
          <cell r="K178" t="str">
            <v>6年以上</v>
          </cell>
          <cell r="L178">
            <v>8</v>
          </cell>
          <cell r="M178" t="str">
            <v>適</v>
          </cell>
          <cell r="N178">
            <v>6</v>
          </cell>
          <cell r="O178" t="str">
            <v>適</v>
          </cell>
          <cell r="P178">
            <v>14</v>
          </cell>
          <cell r="Q178">
            <v>6</v>
          </cell>
          <cell r="R178">
            <v>45092</v>
          </cell>
          <cell r="S178" t="str">
            <v>再申請後取り下げ</v>
          </cell>
          <cell r="T178" t="str">
            <v>-</v>
          </cell>
          <cell r="U178" t="str">
            <v>Ｒ４</v>
          </cell>
          <cell r="V178">
            <v>6</v>
          </cell>
          <cell r="W178">
            <v>0</v>
          </cell>
          <cell r="X178" t="str">
            <v>○</v>
          </cell>
          <cell r="Y178" t="str">
            <v/>
          </cell>
          <cell r="Z178" t="str">
            <v/>
          </cell>
          <cell r="AA178" t="str">
            <v/>
          </cell>
          <cell r="AB178" t="str">
            <v/>
          </cell>
          <cell r="AC178" t="str">
            <v>なし</v>
          </cell>
          <cell r="AD178">
            <v>5</v>
          </cell>
          <cell r="AE178" t="str">
            <v>5年以上</v>
          </cell>
          <cell r="AF178">
            <v>7</v>
          </cell>
          <cell r="AG178" t="str">
            <v>適</v>
          </cell>
          <cell r="AH178">
            <v>6</v>
          </cell>
          <cell r="AI178" t="str">
            <v>適</v>
          </cell>
          <cell r="AJ178">
            <v>13</v>
          </cell>
          <cell r="AK178" t="str">
            <v>Ｒ４</v>
          </cell>
        </row>
        <row r="179">
          <cell r="A179">
            <v>1410051026722</v>
          </cell>
          <cell r="C179" t="str">
            <v>保育所</v>
          </cell>
          <cell r="D179" t="str">
            <v>ポピンズナーサリースクール片倉町駅前</v>
          </cell>
          <cell r="E179">
            <v>10</v>
          </cell>
          <cell r="F179" t="str">
            <v>神奈川区</v>
          </cell>
          <cell r="G179" t="str">
            <v>2210865</v>
          </cell>
          <cell r="H179" t="str">
            <v>横浜市神奈川区片倉五丁目１－４８</v>
          </cell>
          <cell r="I179" t="str">
            <v>ポピンズナーサリースクール片倉町駅前</v>
          </cell>
          <cell r="J179">
            <v>6</v>
          </cell>
          <cell r="K179" t="str">
            <v>6年以上</v>
          </cell>
          <cell r="L179">
            <v>8</v>
          </cell>
          <cell r="M179" t="str">
            <v>適</v>
          </cell>
          <cell r="N179">
            <v>6</v>
          </cell>
          <cell r="O179" t="str">
            <v>適</v>
          </cell>
          <cell r="P179">
            <v>14</v>
          </cell>
          <cell r="Q179">
            <v>4</v>
          </cell>
          <cell r="R179">
            <v>45092</v>
          </cell>
          <cell r="U179" t="str">
            <v>Ｒ４</v>
          </cell>
          <cell r="V179">
            <v>6</v>
          </cell>
          <cell r="W179">
            <v>0</v>
          </cell>
          <cell r="X179" t="str">
            <v>○</v>
          </cell>
          <cell r="Y179" t="str">
            <v/>
          </cell>
          <cell r="Z179" t="str">
            <v/>
          </cell>
          <cell r="AA179" t="str">
            <v/>
          </cell>
          <cell r="AB179" t="str">
            <v/>
          </cell>
          <cell r="AC179" t="str">
            <v>なし</v>
          </cell>
          <cell r="AD179">
            <v>6</v>
          </cell>
          <cell r="AE179" t="str">
            <v>6年以上</v>
          </cell>
          <cell r="AF179">
            <v>8</v>
          </cell>
          <cell r="AG179" t="str">
            <v>適</v>
          </cell>
          <cell r="AH179">
            <v>6</v>
          </cell>
          <cell r="AI179" t="str">
            <v>適</v>
          </cell>
          <cell r="AJ179">
            <v>14</v>
          </cell>
          <cell r="AK179" t="str">
            <v>Ｒ４</v>
          </cell>
        </row>
        <row r="180">
          <cell r="A180">
            <v>1410051026763</v>
          </cell>
          <cell r="C180" t="str">
            <v>保育所</v>
          </cell>
          <cell r="D180" t="str">
            <v>マフィス白楽ナーサリー</v>
          </cell>
          <cell r="E180">
            <v>10</v>
          </cell>
          <cell r="F180" t="str">
            <v>神奈川区</v>
          </cell>
          <cell r="G180" t="str">
            <v>1510051</v>
          </cell>
          <cell r="H180" t="str">
            <v>東京都渋谷区千駄ヶ谷３丁目１５－３</v>
          </cell>
          <cell r="I180" t="str">
            <v>オクシイ株式会社</v>
          </cell>
          <cell r="J180">
            <v>10</v>
          </cell>
          <cell r="K180" t="str">
            <v>10年以上</v>
          </cell>
          <cell r="L180">
            <v>12</v>
          </cell>
          <cell r="M180" t="str">
            <v>適</v>
          </cell>
          <cell r="N180">
            <v>6</v>
          </cell>
          <cell r="O180" t="str">
            <v>適</v>
          </cell>
          <cell r="P180">
            <v>18</v>
          </cell>
          <cell r="Q180">
            <v>7</v>
          </cell>
          <cell r="R180">
            <v>45072</v>
          </cell>
          <cell r="U180" t="str">
            <v>Ｒ４</v>
          </cell>
          <cell r="V180">
            <v>6</v>
          </cell>
          <cell r="W180">
            <v>0</v>
          </cell>
          <cell r="X180" t="str">
            <v>○</v>
          </cell>
          <cell r="Y180" t="str">
            <v/>
          </cell>
          <cell r="Z180" t="str">
            <v/>
          </cell>
          <cell r="AA180" t="str">
            <v/>
          </cell>
          <cell r="AB180" t="str">
            <v/>
          </cell>
          <cell r="AC180" t="str">
            <v>なし</v>
          </cell>
          <cell r="AD180">
            <v>6</v>
          </cell>
          <cell r="AE180" t="str">
            <v>6年以上</v>
          </cell>
          <cell r="AF180">
            <v>8</v>
          </cell>
          <cell r="AG180" t="str">
            <v>適</v>
          </cell>
          <cell r="AH180">
            <v>6</v>
          </cell>
          <cell r="AI180" t="str">
            <v>適</v>
          </cell>
          <cell r="AJ180">
            <v>14</v>
          </cell>
          <cell r="AK180" t="str">
            <v>Ｒ４</v>
          </cell>
        </row>
        <row r="181">
          <cell r="A181">
            <v>1410051025195</v>
          </cell>
          <cell r="C181" t="str">
            <v>保育所</v>
          </cell>
          <cell r="D181" t="str">
            <v>三ツ沢保育園</v>
          </cell>
          <cell r="E181">
            <v>10</v>
          </cell>
          <cell r="F181" t="str">
            <v>神奈川区</v>
          </cell>
          <cell r="G181" t="str">
            <v>2210851</v>
          </cell>
          <cell r="H181" t="str">
            <v>横浜市神奈川区三ツ沢中町１０－１０</v>
          </cell>
          <cell r="I181" t="str">
            <v>三ツ沢保育園</v>
          </cell>
          <cell r="J181">
            <v>21</v>
          </cell>
          <cell r="K181" t="str">
            <v>16年以上</v>
          </cell>
          <cell r="L181">
            <v>12</v>
          </cell>
          <cell r="M181" t="str">
            <v>適</v>
          </cell>
          <cell r="N181">
            <v>7</v>
          </cell>
          <cell r="O181" t="str">
            <v>適</v>
          </cell>
          <cell r="P181">
            <v>19</v>
          </cell>
          <cell r="Q181">
            <v>6</v>
          </cell>
          <cell r="R181">
            <v>45100</v>
          </cell>
          <cell r="U181" t="str">
            <v>Ｒ４</v>
          </cell>
          <cell r="V181">
            <v>7</v>
          </cell>
          <cell r="W181">
            <v>0</v>
          </cell>
          <cell r="X181" t="str">
            <v>○</v>
          </cell>
          <cell r="Y181" t="str">
            <v/>
          </cell>
          <cell r="Z181" t="str">
            <v/>
          </cell>
          <cell r="AA181" t="str">
            <v/>
          </cell>
          <cell r="AB181" t="str">
            <v/>
          </cell>
          <cell r="AC181" t="str">
            <v>なし</v>
          </cell>
          <cell r="AD181">
            <v>20</v>
          </cell>
          <cell r="AE181" t="str">
            <v>16年以上</v>
          </cell>
          <cell r="AF181">
            <v>12</v>
          </cell>
          <cell r="AG181" t="str">
            <v>適</v>
          </cell>
          <cell r="AH181">
            <v>7</v>
          </cell>
          <cell r="AI181" t="str">
            <v>適</v>
          </cell>
          <cell r="AJ181">
            <v>19</v>
          </cell>
          <cell r="AK181" t="str">
            <v>Ｒ４</v>
          </cell>
        </row>
        <row r="182">
          <cell r="A182">
            <v>1410051015147</v>
          </cell>
          <cell r="C182" t="str">
            <v>保育所</v>
          </cell>
          <cell r="D182" t="str">
            <v>めばえ横浜保育園</v>
          </cell>
          <cell r="E182">
            <v>10</v>
          </cell>
          <cell r="F182" t="str">
            <v>神奈川区</v>
          </cell>
          <cell r="G182" t="str">
            <v>2210065</v>
          </cell>
          <cell r="H182" t="str">
            <v>横浜市神奈川区白楽６－８</v>
          </cell>
          <cell r="I182" t="str">
            <v>めばえ横浜保育園</v>
          </cell>
          <cell r="J182">
            <v>14</v>
          </cell>
          <cell r="K182" t="str">
            <v>14年以上</v>
          </cell>
          <cell r="L182">
            <v>12</v>
          </cell>
          <cell r="M182" t="str">
            <v>適</v>
          </cell>
          <cell r="N182">
            <v>7</v>
          </cell>
          <cell r="O182" t="str">
            <v>適</v>
          </cell>
          <cell r="P182">
            <v>19</v>
          </cell>
          <cell r="Q182">
            <v>12</v>
          </cell>
          <cell r="R182">
            <v>45113</v>
          </cell>
          <cell r="U182" t="str">
            <v>Ｒ４</v>
          </cell>
          <cell r="V182">
            <v>7</v>
          </cell>
          <cell r="W182">
            <v>0</v>
          </cell>
          <cell r="X182" t="str">
            <v>○</v>
          </cell>
          <cell r="Y182" t="str">
            <v/>
          </cell>
          <cell r="Z182" t="str">
            <v/>
          </cell>
          <cell r="AA182" t="str">
            <v/>
          </cell>
          <cell r="AB182" t="str">
            <v/>
          </cell>
          <cell r="AC182" t="str">
            <v>なし</v>
          </cell>
          <cell r="AD182">
            <v>14</v>
          </cell>
          <cell r="AE182" t="str">
            <v>14年以上</v>
          </cell>
          <cell r="AF182">
            <v>12</v>
          </cell>
          <cell r="AG182" t="str">
            <v>適</v>
          </cell>
          <cell r="AH182">
            <v>7</v>
          </cell>
          <cell r="AI182" t="str">
            <v>適</v>
          </cell>
          <cell r="AJ182">
            <v>19</v>
          </cell>
          <cell r="AK182" t="str">
            <v>Ｒ４</v>
          </cell>
        </row>
        <row r="183">
          <cell r="A183">
            <v>1410051016350</v>
          </cell>
          <cell r="C183" t="str">
            <v>保育所</v>
          </cell>
          <cell r="D183" t="str">
            <v>メリーポピンズ東神奈川ルーム</v>
          </cell>
          <cell r="E183">
            <v>10</v>
          </cell>
          <cell r="F183" t="str">
            <v>神奈川区</v>
          </cell>
          <cell r="G183" t="str">
            <v>1500002</v>
          </cell>
          <cell r="H183" t="str">
            <v>東京都渋谷区渋谷１丁目２－５　ＭＦＰＲ渋谷ビル１３Ｆ</v>
          </cell>
          <cell r="I183" t="str">
            <v>株式会社　ゴーエスト</v>
          </cell>
          <cell r="J183">
            <v>4</v>
          </cell>
          <cell r="K183" t="str">
            <v>4年以上</v>
          </cell>
          <cell r="L183">
            <v>6</v>
          </cell>
          <cell r="M183" t="str">
            <v>適</v>
          </cell>
          <cell r="N183">
            <v>6</v>
          </cell>
          <cell r="O183" t="str">
            <v>適</v>
          </cell>
          <cell r="P183">
            <v>12</v>
          </cell>
          <cell r="Q183">
            <v>1</v>
          </cell>
          <cell r="R183">
            <v>45154</v>
          </cell>
          <cell r="U183" t="str">
            <v>Ｒ４</v>
          </cell>
          <cell r="V183">
            <v>6</v>
          </cell>
          <cell r="W183">
            <v>0</v>
          </cell>
          <cell r="X183" t="str">
            <v>○</v>
          </cell>
          <cell r="Y183" t="str">
            <v/>
          </cell>
          <cell r="Z183" t="str">
            <v/>
          </cell>
          <cell r="AA183" t="str">
            <v/>
          </cell>
          <cell r="AB183" t="str">
            <v/>
          </cell>
          <cell r="AC183" t="str">
            <v>なし</v>
          </cell>
          <cell r="AD183">
            <v>7</v>
          </cell>
          <cell r="AE183" t="str">
            <v>7年以上</v>
          </cell>
          <cell r="AF183">
            <v>9</v>
          </cell>
          <cell r="AG183" t="str">
            <v>適</v>
          </cell>
          <cell r="AH183">
            <v>6</v>
          </cell>
          <cell r="AI183" t="str">
            <v>適</v>
          </cell>
          <cell r="AJ183">
            <v>15</v>
          </cell>
          <cell r="AK183" t="str">
            <v>Ｒ４</v>
          </cell>
        </row>
        <row r="184">
          <cell r="A184">
            <v>1410051024412</v>
          </cell>
          <cell r="C184" t="str">
            <v>保育所</v>
          </cell>
          <cell r="D184" t="str">
            <v>ゆうゆうきっず新子安</v>
          </cell>
          <cell r="E184">
            <v>10</v>
          </cell>
          <cell r="F184" t="str">
            <v>神奈川区</v>
          </cell>
          <cell r="G184" t="str">
            <v>2210014</v>
          </cell>
          <cell r="H184" t="str">
            <v>横浜市神奈川区入江一丁目３１番２８号</v>
          </cell>
          <cell r="I184" t="str">
            <v>ゆうゆうきっず横浜</v>
          </cell>
          <cell r="J184">
            <v>4</v>
          </cell>
          <cell r="K184" t="str">
            <v>4年以上</v>
          </cell>
          <cell r="L184">
            <v>6</v>
          </cell>
          <cell r="M184" t="str">
            <v>適</v>
          </cell>
          <cell r="N184">
            <v>6</v>
          </cell>
          <cell r="O184" t="str">
            <v>適</v>
          </cell>
          <cell r="P184">
            <v>12</v>
          </cell>
          <cell r="Q184">
            <v>2</v>
          </cell>
          <cell r="R184">
            <v>45092</v>
          </cell>
          <cell r="U184" t="str">
            <v>Ｒ４</v>
          </cell>
          <cell r="V184">
            <v>6</v>
          </cell>
          <cell r="W184">
            <v>0</v>
          </cell>
          <cell r="X184" t="str">
            <v>○</v>
          </cell>
          <cell r="Y184" t="str">
            <v/>
          </cell>
          <cell r="Z184" t="str">
            <v/>
          </cell>
          <cell r="AA184" t="str">
            <v/>
          </cell>
          <cell r="AB184" t="str">
            <v/>
          </cell>
          <cell r="AC184" t="str">
            <v>なし</v>
          </cell>
          <cell r="AD184">
            <v>4</v>
          </cell>
          <cell r="AE184" t="str">
            <v>4年以上</v>
          </cell>
          <cell r="AF184">
            <v>6</v>
          </cell>
          <cell r="AG184" t="str">
            <v>適</v>
          </cell>
          <cell r="AH184">
            <v>6</v>
          </cell>
          <cell r="AI184" t="str">
            <v>適</v>
          </cell>
          <cell r="AJ184">
            <v>12</v>
          </cell>
          <cell r="AK184" t="str">
            <v>Ｒ４</v>
          </cell>
        </row>
        <row r="185">
          <cell r="A185">
            <v>1410051013894</v>
          </cell>
          <cell r="C185" t="str">
            <v>保育所</v>
          </cell>
          <cell r="D185" t="str">
            <v>ゆうゆうきっず横浜</v>
          </cell>
          <cell r="E185">
            <v>10</v>
          </cell>
          <cell r="F185" t="str">
            <v>神奈川区</v>
          </cell>
          <cell r="G185" t="str">
            <v>2210014</v>
          </cell>
          <cell r="H185" t="str">
            <v>横浜市神奈川区入江一丁目３１番２８号</v>
          </cell>
          <cell r="I185" t="str">
            <v>ゆうゆうきっず横浜</v>
          </cell>
          <cell r="J185">
            <v>5</v>
          </cell>
          <cell r="K185" t="str">
            <v>5年以上</v>
          </cell>
          <cell r="L185">
            <v>7</v>
          </cell>
          <cell r="M185" t="str">
            <v>適</v>
          </cell>
          <cell r="N185">
            <v>6</v>
          </cell>
          <cell r="O185" t="str">
            <v>適</v>
          </cell>
          <cell r="P185">
            <v>13</v>
          </cell>
          <cell r="Q185">
            <v>5</v>
          </cell>
          <cell r="R185">
            <v>45113</v>
          </cell>
          <cell r="U185" t="str">
            <v>Ｒ４</v>
          </cell>
          <cell r="V185">
            <v>6</v>
          </cell>
          <cell r="W185">
            <v>0</v>
          </cell>
          <cell r="X185" t="str">
            <v>○</v>
          </cell>
          <cell r="Y185" t="str">
            <v/>
          </cell>
          <cell r="Z185" t="str">
            <v/>
          </cell>
          <cell r="AA185" t="str">
            <v/>
          </cell>
          <cell r="AB185" t="str">
            <v/>
          </cell>
          <cell r="AC185" t="str">
            <v>なし</v>
          </cell>
          <cell r="AD185">
            <v>5</v>
          </cell>
          <cell r="AE185" t="str">
            <v>5年以上</v>
          </cell>
          <cell r="AF185">
            <v>7</v>
          </cell>
          <cell r="AG185" t="str">
            <v>適</v>
          </cell>
          <cell r="AH185">
            <v>6</v>
          </cell>
          <cell r="AI185" t="str">
            <v>適</v>
          </cell>
          <cell r="AJ185">
            <v>13</v>
          </cell>
          <cell r="AK185" t="str">
            <v>Ｒ４</v>
          </cell>
        </row>
        <row r="186">
          <cell r="A186">
            <v>1410051025690</v>
          </cell>
          <cell r="C186" t="str">
            <v>保育所</v>
          </cell>
          <cell r="D186" t="str">
            <v>横浜大口雲母保育園</v>
          </cell>
          <cell r="E186">
            <v>10</v>
          </cell>
          <cell r="F186" t="str">
            <v>神奈川区</v>
          </cell>
          <cell r="G186" t="str">
            <v>1040061</v>
          </cell>
          <cell r="H186" t="str">
            <v>東京都中央区銀座七丁目１６番１２号　Ｇ－７ビルディング</v>
          </cell>
          <cell r="I186" t="str">
            <v>株式会社モード・プランニング・ジャパン</v>
          </cell>
          <cell r="J186">
            <v>6</v>
          </cell>
          <cell r="K186" t="str">
            <v>6年以上</v>
          </cell>
          <cell r="L186">
            <v>8</v>
          </cell>
          <cell r="M186" t="str">
            <v>適</v>
          </cell>
          <cell r="N186">
            <v>6</v>
          </cell>
          <cell r="O186" t="str">
            <v>適</v>
          </cell>
          <cell r="P186">
            <v>14</v>
          </cell>
          <cell r="Q186">
            <v>4</v>
          </cell>
          <cell r="R186">
            <v>45092</v>
          </cell>
          <cell r="U186" t="str">
            <v>Ｒ４</v>
          </cell>
          <cell r="V186">
            <v>6</v>
          </cell>
          <cell r="W186">
            <v>0</v>
          </cell>
          <cell r="X186" t="str">
            <v>○</v>
          </cell>
          <cell r="Y186" t="str">
            <v/>
          </cell>
          <cell r="Z186" t="str">
            <v/>
          </cell>
          <cell r="AA186" t="str">
            <v/>
          </cell>
          <cell r="AB186" t="str">
            <v/>
          </cell>
          <cell r="AC186" t="str">
            <v>なし</v>
          </cell>
          <cell r="AD186">
            <v>6</v>
          </cell>
          <cell r="AE186" t="str">
            <v>6年以上</v>
          </cell>
          <cell r="AF186">
            <v>8</v>
          </cell>
          <cell r="AG186" t="str">
            <v>適</v>
          </cell>
          <cell r="AH186">
            <v>6</v>
          </cell>
          <cell r="AI186" t="str">
            <v>適</v>
          </cell>
          <cell r="AJ186">
            <v>14</v>
          </cell>
          <cell r="AK186" t="str">
            <v>Ｒ４</v>
          </cell>
        </row>
        <row r="187">
          <cell r="A187">
            <v>1410051016343</v>
          </cell>
          <cell r="C187" t="str">
            <v>保育所</v>
          </cell>
          <cell r="D187" t="str">
            <v>横浜すきっぷ保育園</v>
          </cell>
          <cell r="E187">
            <v>10</v>
          </cell>
          <cell r="F187" t="str">
            <v>神奈川区</v>
          </cell>
          <cell r="G187" t="str">
            <v>1730037</v>
          </cell>
          <cell r="H187" t="str">
            <v>東京都板橋区小茂根４丁目９－２　セガミビル３階</v>
          </cell>
          <cell r="I187" t="str">
            <v>株式会社俊英館</v>
          </cell>
          <cell r="J187">
            <v>11</v>
          </cell>
          <cell r="K187" t="str">
            <v>11年以上</v>
          </cell>
          <cell r="L187">
            <v>12</v>
          </cell>
          <cell r="M187" t="str">
            <v>適</v>
          </cell>
          <cell r="N187">
            <v>7</v>
          </cell>
          <cell r="O187" t="str">
            <v>適</v>
          </cell>
          <cell r="P187">
            <v>19</v>
          </cell>
          <cell r="Q187">
            <v>11</v>
          </cell>
          <cell r="R187">
            <v>45092</v>
          </cell>
          <cell r="U187" t="str">
            <v>Ｒ４</v>
          </cell>
          <cell r="V187">
            <v>7</v>
          </cell>
          <cell r="W187">
            <v>0</v>
          </cell>
          <cell r="X187" t="str">
            <v>○</v>
          </cell>
          <cell r="Y187" t="str">
            <v/>
          </cell>
          <cell r="Z187" t="str">
            <v/>
          </cell>
          <cell r="AA187" t="str">
            <v/>
          </cell>
          <cell r="AB187" t="str">
            <v/>
          </cell>
          <cell r="AC187" t="str">
            <v>なし</v>
          </cell>
          <cell r="AD187">
            <v>11</v>
          </cell>
          <cell r="AE187" t="str">
            <v>11年以上</v>
          </cell>
          <cell r="AF187">
            <v>12</v>
          </cell>
          <cell r="AG187" t="str">
            <v>適</v>
          </cell>
          <cell r="AH187">
            <v>7</v>
          </cell>
          <cell r="AI187" t="str">
            <v>適</v>
          </cell>
          <cell r="AJ187">
            <v>19</v>
          </cell>
          <cell r="AK187" t="str">
            <v>Ｒ４</v>
          </cell>
        </row>
        <row r="188">
          <cell r="A188">
            <v>1410051016277</v>
          </cell>
          <cell r="C188" t="str">
            <v>保育所</v>
          </cell>
          <cell r="D188" t="str">
            <v>ＹＭＣＡ東かながわ保育園</v>
          </cell>
          <cell r="E188">
            <v>10</v>
          </cell>
          <cell r="F188" t="str">
            <v>神奈川区</v>
          </cell>
          <cell r="G188" t="str">
            <v>2210053</v>
          </cell>
          <cell r="H188" t="str">
            <v>横浜市神奈川区橋本町２－５－３</v>
          </cell>
          <cell r="I188" t="str">
            <v>公益財団法人横浜ＹＭＣＡ東かながわ保育園</v>
          </cell>
          <cell r="J188">
            <v>9</v>
          </cell>
          <cell r="K188" t="str">
            <v>9年以上</v>
          </cell>
          <cell r="L188">
            <v>11</v>
          </cell>
          <cell r="M188" t="str">
            <v>適</v>
          </cell>
          <cell r="N188">
            <v>6</v>
          </cell>
          <cell r="O188" t="str">
            <v>適</v>
          </cell>
          <cell r="P188">
            <v>17</v>
          </cell>
          <cell r="Q188">
            <v>10</v>
          </cell>
          <cell r="R188">
            <v>45146</v>
          </cell>
          <cell r="U188" t="str">
            <v>Ｒ４</v>
          </cell>
          <cell r="V188">
            <v>6</v>
          </cell>
          <cell r="W188">
            <v>0</v>
          </cell>
          <cell r="X188" t="str">
            <v>○</v>
          </cell>
          <cell r="Y188" t="str">
            <v/>
          </cell>
          <cell r="Z188" t="str">
            <v/>
          </cell>
          <cell r="AA188" t="str">
            <v/>
          </cell>
          <cell r="AB188" t="str">
            <v/>
          </cell>
          <cell r="AC188" t="str">
            <v>なし</v>
          </cell>
          <cell r="AD188">
            <v>7</v>
          </cell>
          <cell r="AE188" t="str">
            <v>7年以上</v>
          </cell>
          <cell r="AF188">
            <v>9</v>
          </cell>
          <cell r="AG188" t="str">
            <v>適</v>
          </cell>
          <cell r="AH188">
            <v>6</v>
          </cell>
          <cell r="AI188" t="str">
            <v>適</v>
          </cell>
          <cell r="AJ188">
            <v>15</v>
          </cell>
          <cell r="AK188" t="str">
            <v>Ｒ４</v>
          </cell>
        </row>
        <row r="189">
          <cell r="A189">
            <v>1410052003712</v>
          </cell>
          <cell r="C189" t="str">
            <v>家庭的保育事業</v>
          </cell>
          <cell r="D189" t="str">
            <v>かわち保育ルーム</v>
          </cell>
          <cell r="E189">
            <v>10</v>
          </cell>
          <cell r="F189" t="str">
            <v>神奈川区</v>
          </cell>
          <cell r="G189" t="str">
            <v>2210864</v>
          </cell>
          <cell r="H189" t="str">
            <v>横浜市神奈川区菅田町１５４８－５２</v>
          </cell>
          <cell r="I189" t="str">
            <v>かわち保育ルーム</v>
          </cell>
          <cell r="J189">
            <v>17</v>
          </cell>
          <cell r="K189" t="str">
            <v>16年以上</v>
          </cell>
          <cell r="L189">
            <v>12</v>
          </cell>
          <cell r="M189" t="str">
            <v>適</v>
          </cell>
          <cell r="N189">
            <v>7</v>
          </cell>
          <cell r="O189" t="str">
            <v>適</v>
          </cell>
          <cell r="P189">
            <v>19</v>
          </cell>
          <cell r="Q189">
            <v>0</v>
          </cell>
          <cell r="R189">
            <v>45163</v>
          </cell>
          <cell r="U189" t="str">
            <v>Ｒ４</v>
          </cell>
          <cell r="V189">
            <v>7</v>
          </cell>
          <cell r="W189">
            <v>0</v>
          </cell>
          <cell r="X189" t="str">
            <v>○</v>
          </cell>
          <cell r="Y189" t="str">
            <v/>
          </cell>
          <cell r="Z189" t="str">
            <v/>
          </cell>
          <cell r="AA189" t="str">
            <v/>
          </cell>
          <cell r="AB189" t="str">
            <v/>
          </cell>
          <cell r="AC189" t="str">
            <v>なし</v>
          </cell>
          <cell r="AD189">
            <v>16</v>
          </cell>
          <cell r="AE189" t="str">
            <v>16年以上</v>
          </cell>
          <cell r="AF189">
            <v>12</v>
          </cell>
          <cell r="AG189" t="str">
            <v>適</v>
          </cell>
          <cell r="AH189">
            <v>7</v>
          </cell>
          <cell r="AI189" t="str">
            <v>適</v>
          </cell>
          <cell r="AJ189">
            <v>19</v>
          </cell>
          <cell r="AK189" t="str">
            <v>Ｒ４</v>
          </cell>
        </row>
        <row r="190">
          <cell r="A190">
            <v>1410052003001</v>
          </cell>
          <cell r="C190" t="str">
            <v>小規模保育事業（A型）</v>
          </cell>
          <cell r="D190" t="str">
            <v>おれんじハウス横浜駅前保育園</v>
          </cell>
          <cell r="E190">
            <v>10</v>
          </cell>
          <cell r="F190" t="str">
            <v>神奈川区</v>
          </cell>
          <cell r="G190" t="str">
            <v>2210052</v>
          </cell>
          <cell r="H190" t="str">
            <v>横浜市神奈川区栄町１－１９　グレイス横浜ポートシティ１階</v>
          </cell>
          <cell r="I190" t="str">
            <v>おれんじハウス横浜駅前保育園</v>
          </cell>
          <cell r="J190">
            <v>13</v>
          </cell>
          <cell r="K190" t="str">
            <v>13年以上</v>
          </cell>
          <cell r="L190">
            <v>12</v>
          </cell>
          <cell r="M190" t="str">
            <v>適</v>
          </cell>
          <cell r="N190">
            <v>7</v>
          </cell>
          <cell r="O190" t="str">
            <v>適</v>
          </cell>
          <cell r="P190">
            <v>19</v>
          </cell>
          <cell r="Q190">
            <v>3</v>
          </cell>
          <cell r="R190">
            <v>45092</v>
          </cell>
          <cell r="U190" t="str">
            <v>Ｒ４</v>
          </cell>
          <cell r="V190">
            <v>6</v>
          </cell>
          <cell r="W190">
            <v>1</v>
          </cell>
          <cell r="X190" t="str">
            <v>○</v>
          </cell>
          <cell r="Y190" t="str">
            <v>○</v>
          </cell>
          <cell r="Z190" t="str">
            <v/>
          </cell>
          <cell r="AA190" t="str">
            <v/>
          </cell>
          <cell r="AB190" t="str">
            <v/>
          </cell>
          <cell r="AC190" t="str">
            <v>あり</v>
          </cell>
          <cell r="AD190">
            <v>10</v>
          </cell>
          <cell r="AE190" t="str">
            <v>10年以上</v>
          </cell>
          <cell r="AF190">
            <v>12</v>
          </cell>
          <cell r="AG190" t="str">
            <v>適</v>
          </cell>
          <cell r="AH190">
            <v>6</v>
          </cell>
          <cell r="AI190" t="str">
            <v>適</v>
          </cell>
          <cell r="AJ190">
            <v>18</v>
          </cell>
          <cell r="AK190" t="str">
            <v>Ｒ４</v>
          </cell>
        </row>
        <row r="191">
          <cell r="A191">
            <v>1410052004314</v>
          </cell>
          <cell r="C191" t="str">
            <v>小規模保育事業（A型）</v>
          </cell>
          <cell r="D191" t="str">
            <v>キッズパートナー新子安</v>
          </cell>
          <cell r="E191">
            <v>10</v>
          </cell>
          <cell r="F191" t="str">
            <v>神奈川区</v>
          </cell>
          <cell r="G191" t="str">
            <v>1400013</v>
          </cell>
          <cell r="H191" t="str">
            <v>東京都品川区南大井６丁目２０－１４</v>
          </cell>
          <cell r="I191" t="str">
            <v>ケアパートナー株式会社</v>
          </cell>
          <cell r="J191">
            <v>11</v>
          </cell>
          <cell r="K191" t="str">
            <v>11年以上</v>
          </cell>
          <cell r="L191">
            <v>12</v>
          </cell>
          <cell r="M191" t="str">
            <v>適</v>
          </cell>
          <cell r="N191">
            <v>7</v>
          </cell>
          <cell r="O191" t="str">
            <v>適</v>
          </cell>
          <cell r="P191">
            <v>19</v>
          </cell>
          <cell r="Q191">
            <v>6</v>
          </cell>
          <cell r="R191">
            <v>45084</v>
          </cell>
          <cell r="U191" t="str">
            <v>Ｒ４</v>
          </cell>
          <cell r="V191">
            <v>7</v>
          </cell>
          <cell r="W191">
            <v>0</v>
          </cell>
          <cell r="X191" t="str">
            <v>○</v>
          </cell>
          <cell r="Y191" t="str">
            <v/>
          </cell>
          <cell r="Z191" t="str">
            <v/>
          </cell>
          <cell r="AA191" t="str">
            <v/>
          </cell>
          <cell r="AB191" t="str">
            <v/>
          </cell>
          <cell r="AC191" t="str">
            <v>なし</v>
          </cell>
          <cell r="AD191">
            <v>11</v>
          </cell>
          <cell r="AE191" t="str">
            <v>11年以上</v>
          </cell>
          <cell r="AF191">
            <v>12</v>
          </cell>
          <cell r="AG191" t="str">
            <v>適</v>
          </cell>
          <cell r="AH191">
            <v>7</v>
          </cell>
          <cell r="AI191" t="str">
            <v>適</v>
          </cell>
          <cell r="AJ191">
            <v>19</v>
          </cell>
          <cell r="AK191" t="str">
            <v>Ｒ４</v>
          </cell>
        </row>
        <row r="192">
          <cell r="A192">
            <v>1410052004322</v>
          </cell>
          <cell r="C192" t="str">
            <v>小規模保育事業（A型）</v>
          </cell>
          <cell r="D192" t="str">
            <v>キッズパートナー東白楽</v>
          </cell>
          <cell r="E192">
            <v>10</v>
          </cell>
          <cell r="F192" t="str">
            <v>神奈川区</v>
          </cell>
          <cell r="G192" t="str">
            <v>1400013</v>
          </cell>
          <cell r="H192" t="str">
            <v>東京都品川区南大井６丁目２０－１４</v>
          </cell>
          <cell r="I192" t="str">
            <v>ケアパートナー株式会社</v>
          </cell>
          <cell r="J192">
            <v>13</v>
          </cell>
          <cell r="K192" t="str">
            <v>13年以上</v>
          </cell>
          <cell r="L192">
            <v>12</v>
          </cell>
          <cell r="M192" t="str">
            <v>適</v>
          </cell>
          <cell r="N192">
            <v>7</v>
          </cell>
          <cell r="O192" t="str">
            <v>適</v>
          </cell>
          <cell r="P192">
            <v>19</v>
          </cell>
          <cell r="Q192">
            <v>3</v>
          </cell>
          <cell r="R192">
            <v>45146</v>
          </cell>
          <cell r="U192" t="str">
            <v>Ｒ４</v>
          </cell>
          <cell r="V192">
            <v>7</v>
          </cell>
          <cell r="W192">
            <v>0</v>
          </cell>
          <cell r="X192" t="str">
            <v>○</v>
          </cell>
          <cell r="Y192" t="str">
            <v/>
          </cell>
          <cell r="Z192" t="str">
            <v/>
          </cell>
          <cell r="AA192" t="str">
            <v/>
          </cell>
          <cell r="AB192" t="str">
            <v/>
          </cell>
          <cell r="AC192" t="str">
            <v>なし</v>
          </cell>
          <cell r="AD192">
            <v>12</v>
          </cell>
          <cell r="AE192" t="str">
            <v>12年以上</v>
          </cell>
          <cell r="AF192">
            <v>12</v>
          </cell>
          <cell r="AG192" t="str">
            <v>適</v>
          </cell>
          <cell r="AH192">
            <v>7</v>
          </cell>
          <cell r="AI192" t="str">
            <v>適</v>
          </cell>
          <cell r="AJ192">
            <v>19</v>
          </cell>
          <cell r="AK192" t="str">
            <v>Ｒ４</v>
          </cell>
        </row>
        <row r="193">
          <cell r="A193">
            <v>1410052004348</v>
          </cell>
          <cell r="C193" t="str">
            <v>小規模保育事業（A型）</v>
          </cell>
          <cell r="D193" t="str">
            <v>京進のほいくえんＨＯＰＰＡ反町園</v>
          </cell>
          <cell r="E193">
            <v>10</v>
          </cell>
          <cell r="F193" t="str">
            <v>神奈川区</v>
          </cell>
          <cell r="G193" t="str">
            <v>6008177</v>
          </cell>
          <cell r="H193" t="str">
            <v>京都府京都市下京区烏丸通五条下る大坂町３９４　近江屋ビル２階</v>
          </cell>
          <cell r="I193" t="str">
            <v>株式会社　京進　保育経理課</v>
          </cell>
          <cell r="J193">
            <v>7</v>
          </cell>
          <cell r="K193" t="str">
            <v>7年以上</v>
          </cell>
          <cell r="L193">
            <v>9</v>
          </cell>
          <cell r="M193" t="str">
            <v>適</v>
          </cell>
          <cell r="N193">
            <v>6</v>
          </cell>
          <cell r="O193" t="str">
            <v>適</v>
          </cell>
          <cell r="P193">
            <v>15</v>
          </cell>
          <cell r="Q193">
            <v>1</v>
          </cell>
          <cell r="R193">
            <v>45128</v>
          </cell>
          <cell r="U193" t="str">
            <v>Ｒ４</v>
          </cell>
          <cell r="V193">
            <v>6</v>
          </cell>
          <cell r="W193">
            <v>0</v>
          </cell>
          <cell r="X193" t="str">
            <v>○</v>
          </cell>
          <cell r="Y193" t="str">
            <v/>
          </cell>
          <cell r="Z193" t="str">
            <v/>
          </cell>
          <cell r="AA193" t="str">
            <v/>
          </cell>
          <cell r="AB193" t="str">
            <v/>
          </cell>
          <cell r="AC193" t="str">
            <v>なし</v>
          </cell>
          <cell r="AD193">
            <v>7</v>
          </cell>
          <cell r="AE193" t="str">
            <v>7年以上</v>
          </cell>
          <cell r="AF193">
            <v>9</v>
          </cell>
          <cell r="AG193" t="str">
            <v>適</v>
          </cell>
          <cell r="AH193">
            <v>6</v>
          </cell>
          <cell r="AI193" t="str">
            <v>適</v>
          </cell>
          <cell r="AJ193">
            <v>15</v>
          </cell>
          <cell r="AK193" t="str">
            <v>Ｒ４</v>
          </cell>
        </row>
        <row r="194">
          <cell r="A194">
            <v>1410052005659</v>
          </cell>
          <cell r="C194" t="str">
            <v>小規模保育事業（A型）</v>
          </cell>
          <cell r="D194" t="str">
            <v>京浜保育園パステル</v>
          </cell>
          <cell r="E194">
            <v>10</v>
          </cell>
          <cell r="F194" t="str">
            <v>神奈川区</v>
          </cell>
          <cell r="G194" t="str">
            <v>2210004</v>
          </cell>
          <cell r="H194" t="str">
            <v>横浜市神奈川区西大口２８番地</v>
          </cell>
          <cell r="I194" t="str">
            <v>有限会社パステル</v>
          </cell>
          <cell r="J194">
            <v>15</v>
          </cell>
          <cell r="K194" t="str">
            <v>15年以上</v>
          </cell>
          <cell r="L194">
            <v>12</v>
          </cell>
          <cell r="M194" t="str">
            <v>適</v>
          </cell>
          <cell r="N194">
            <v>5</v>
          </cell>
          <cell r="O194" t="str">
            <v>否</v>
          </cell>
          <cell r="P194">
            <v>17</v>
          </cell>
          <cell r="Q194">
            <v>4</v>
          </cell>
          <cell r="R194">
            <v>45163</v>
          </cell>
          <cell r="U194" t="str">
            <v>Ｒ４</v>
          </cell>
          <cell r="V194">
            <v>5</v>
          </cell>
          <cell r="W194">
            <v>0</v>
          </cell>
          <cell r="X194" t="str">
            <v>○</v>
          </cell>
          <cell r="Y194" t="str">
            <v/>
          </cell>
          <cell r="Z194" t="str">
            <v/>
          </cell>
          <cell r="AA194" t="str">
            <v/>
          </cell>
          <cell r="AB194" t="str">
            <v/>
          </cell>
          <cell r="AC194" t="str">
            <v>なし</v>
          </cell>
          <cell r="AD194">
            <v>14</v>
          </cell>
          <cell r="AE194" t="str">
            <v>14年以上</v>
          </cell>
          <cell r="AF194">
            <v>12</v>
          </cell>
          <cell r="AG194" t="str">
            <v>適</v>
          </cell>
          <cell r="AH194">
            <v>5</v>
          </cell>
          <cell r="AI194" t="str">
            <v>否</v>
          </cell>
          <cell r="AJ194">
            <v>17</v>
          </cell>
          <cell r="AK194" t="str">
            <v>Ｒ４</v>
          </cell>
        </row>
        <row r="195">
          <cell r="A195">
            <v>1410052004199</v>
          </cell>
          <cell r="C195" t="str">
            <v>小規模保育事業（A型）</v>
          </cell>
          <cell r="D195" t="str">
            <v>こころベイビー</v>
          </cell>
          <cell r="E195">
            <v>10</v>
          </cell>
          <cell r="F195" t="str">
            <v>神奈川区</v>
          </cell>
          <cell r="G195" t="str">
            <v>2210865</v>
          </cell>
          <cell r="H195" t="str">
            <v>横浜市神奈川区片倉　２－２－５</v>
          </cell>
          <cell r="I195" t="str">
            <v>こころベイビー</v>
          </cell>
          <cell r="J195">
            <v>12</v>
          </cell>
          <cell r="K195" t="str">
            <v>12年以上</v>
          </cell>
          <cell r="L195">
            <v>12</v>
          </cell>
          <cell r="M195" t="str">
            <v>適</v>
          </cell>
          <cell r="N195">
            <v>7</v>
          </cell>
          <cell r="O195" t="str">
            <v>適</v>
          </cell>
          <cell r="P195">
            <v>19</v>
          </cell>
          <cell r="Q195">
            <v>7</v>
          </cell>
          <cell r="R195">
            <v>45072</v>
          </cell>
          <cell r="U195" t="str">
            <v>Ｒ４</v>
          </cell>
          <cell r="V195">
            <v>6</v>
          </cell>
          <cell r="W195">
            <v>1</v>
          </cell>
          <cell r="X195" t="str">
            <v>○</v>
          </cell>
          <cell r="Y195" t="str">
            <v>○</v>
          </cell>
          <cell r="Z195" t="str">
            <v/>
          </cell>
          <cell r="AA195" t="str">
            <v/>
          </cell>
          <cell r="AB195" t="str">
            <v/>
          </cell>
          <cell r="AC195" t="str">
            <v>あり</v>
          </cell>
          <cell r="AD195">
            <v>10</v>
          </cell>
          <cell r="AE195" t="str">
            <v>10年以上</v>
          </cell>
          <cell r="AF195">
            <v>12</v>
          </cell>
          <cell r="AG195" t="str">
            <v>適</v>
          </cell>
          <cell r="AH195">
            <v>6</v>
          </cell>
          <cell r="AI195" t="str">
            <v>適</v>
          </cell>
          <cell r="AJ195">
            <v>18</v>
          </cell>
          <cell r="AK195" t="str">
            <v>Ｒ４</v>
          </cell>
        </row>
        <row r="196">
          <cell r="A196">
            <v>1410052004306</v>
          </cell>
          <cell r="C196" t="str">
            <v>小規模保育事業（A型）</v>
          </cell>
          <cell r="D196" t="str">
            <v>ＳＵＮＮＹ　ＫＩＤ保育園</v>
          </cell>
          <cell r="E196">
            <v>10</v>
          </cell>
          <cell r="F196" t="str">
            <v>神奈川区</v>
          </cell>
          <cell r="G196" t="str">
            <v>2210002</v>
          </cell>
          <cell r="H196" t="str">
            <v>横浜市神奈川区大口通　８０　ＮＳＫハイツ大口　１－Ｄ</v>
          </cell>
          <cell r="I196" t="str">
            <v>ＳＵＮＮＹ　ＫＩＤ保育園</v>
          </cell>
          <cell r="J196">
            <v>11</v>
          </cell>
          <cell r="K196" t="str">
            <v>11年以上</v>
          </cell>
          <cell r="L196">
            <v>12</v>
          </cell>
          <cell r="M196" t="str">
            <v>適</v>
          </cell>
          <cell r="N196">
            <v>7</v>
          </cell>
          <cell r="O196" t="str">
            <v>適</v>
          </cell>
          <cell r="P196">
            <v>19</v>
          </cell>
          <cell r="Q196">
            <v>5</v>
          </cell>
          <cell r="R196">
            <v>45092</v>
          </cell>
          <cell r="U196" t="str">
            <v>Ｒ４</v>
          </cell>
          <cell r="V196">
            <v>6</v>
          </cell>
          <cell r="W196">
            <v>1</v>
          </cell>
          <cell r="X196" t="str">
            <v>○</v>
          </cell>
          <cell r="Y196" t="str">
            <v>○</v>
          </cell>
          <cell r="Z196" t="str">
            <v/>
          </cell>
          <cell r="AA196" t="str">
            <v/>
          </cell>
          <cell r="AB196" t="str">
            <v/>
          </cell>
          <cell r="AC196" t="str">
            <v>あり</v>
          </cell>
          <cell r="AD196">
            <v>9</v>
          </cell>
          <cell r="AE196" t="str">
            <v>9年以上</v>
          </cell>
          <cell r="AF196">
            <v>11</v>
          </cell>
          <cell r="AG196" t="str">
            <v>適</v>
          </cell>
          <cell r="AH196">
            <v>6</v>
          </cell>
          <cell r="AI196" t="str">
            <v>適</v>
          </cell>
          <cell r="AJ196">
            <v>17</v>
          </cell>
          <cell r="AK196" t="str">
            <v>Ｒ４</v>
          </cell>
        </row>
        <row r="197">
          <cell r="A197">
            <v>1410052004520</v>
          </cell>
          <cell r="C197" t="str">
            <v>小規模保育事業（A型）</v>
          </cell>
          <cell r="D197" t="str">
            <v>新町あいりす保育園</v>
          </cell>
          <cell r="E197">
            <v>10</v>
          </cell>
          <cell r="F197" t="str">
            <v>神奈川区</v>
          </cell>
          <cell r="G197" t="str">
            <v>2210043</v>
          </cell>
          <cell r="H197" t="str">
            <v>横浜市神奈川区新町１４－２　プレジール１階</v>
          </cell>
          <cell r="I197" t="str">
            <v>新町あいりす保育園</v>
          </cell>
          <cell r="J197">
            <v>11</v>
          </cell>
          <cell r="K197" t="str">
            <v>11年以上</v>
          </cell>
          <cell r="L197">
            <v>12</v>
          </cell>
          <cell r="M197" t="str">
            <v>適</v>
          </cell>
          <cell r="N197">
            <v>7</v>
          </cell>
          <cell r="O197" t="str">
            <v>適</v>
          </cell>
          <cell r="P197">
            <v>19</v>
          </cell>
          <cell r="Q197">
            <v>6</v>
          </cell>
          <cell r="R197">
            <v>45128</v>
          </cell>
          <cell r="U197" t="str">
            <v>Ｒ４</v>
          </cell>
          <cell r="V197">
            <v>7</v>
          </cell>
          <cell r="W197">
            <v>0</v>
          </cell>
          <cell r="X197" t="str">
            <v>○</v>
          </cell>
          <cell r="Y197" t="str">
            <v/>
          </cell>
          <cell r="Z197" t="str">
            <v/>
          </cell>
          <cell r="AA197" t="str">
            <v/>
          </cell>
          <cell r="AB197" t="str">
            <v/>
          </cell>
          <cell r="AC197" t="str">
            <v>なし</v>
          </cell>
          <cell r="AD197">
            <v>11</v>
          </cell>
          <cell r="AE197" t="str">
            <v>11年以上</v>
          </cell>
          <cell r="AF197">
            <v>12</v>
          </cell>
          <cell r="AG197" t="str">
            <v>適</v>
          </cell>
          <cell r="AH197">
            <v>7</v>
          </cell>
          <cell r="AI197" t="str">
            <v>適</v>
          </cell>
          <cell r="AJ197">
            <v>19</v>
          </cell>
          <cell r="AK197" t="str">
            <v>Ｒ４</v>
          </cell>
        </row>
        <row r="198">
          <cell r="A198">
            <v>1410052005212</v>
          </cell>
          <cell r="C198" t="str">
            <v>小規模保育事業（A型）</v>
          </cell>
          <cell r="D198" t="str">
            <v>スターチャイルド≪横浜ステーションナーサリー≫</v>
          </cell>
          <cell r="E198">
            <v>10</v>
          </cell>
          <cell r="F198" t="str">
            <v>神奈川区</v>
          </cell>
          <cell r="G198" t="str">
            <v>2210835</v>
          </cell>
          <cell r="H198" t="str">
            <v>横浜市神奈川区鶴屋町３丁目２９－１　第６安田ビル５階</v>
          </cell>
          <cell r="I198" t="str">
            <v>ヒューマンスターチャイルド株式会社</v>
          </cell>
          <cell r="J198">
            <v>8</v>
          </cell>
          <cell r="K198" t="str">
            <v>8年以上</v>
          </cell>
          <cell r="L198">
            <v>10</v>
          </cell>
          <cell r="M198" t="str">
            <v>適</v>
          </cell>
          <cell r="N198">
            <v>6</v>
          </cell>
          <cell r="O198" t="str">
            <v>適</v>
          </cell>
          <cell r="P198">
            <v>16</v>
          </cell>
          <cell r="Q198">
            <v>4</v>
          </cell>
          <cell r="R198">
            <v>45113</v>
          </cell>
          <cell r="U198" t="str">
            <v>Ｒ４</v>
          </cell>
          <cell r="V198">
            <v>6</v>
          </cell>
          <cell r="W198">
            <v>0</v>
          </cell>
          <cell r="X198" t="str">
            <v>○</v>
          </cell>
          <cell r="Y198" t="str">
            <v/>
          </cell>
          <cell r="Z198" t="str">
            <v/>
          </cell>
          <cell r="AA198" t="str">
            <v/>
          </cell>
          <cell r="AB198" t="str">
            <v/>
          </cell>
          <cell r="AC198" t="str">
            <v>なし</v>
          </cell>
          <cell r="AD198">
            <v>8</v>
          </cell>
          <cell r="AE198" t="str">
            <v>8年以上</v>
          </cell>
          <cell r="AF198">
            <v>10</v>
          </cell>
          <cell r="AG198" t="str">
            <v>適</v>
          </cell>
          <cell r="AH198">
            <v>6</v>
          </cell>
          <cell r="AI198" t="str">
            <v>適</v>
          </cell>
          <cell r="AJ198">
            <v>16</v>
          </cell>
          <cell r="AK198" t="str">
            <v>Ｒ４</v>
          </cell>
        </row>
        <row r="199">
          <cell r="A199">
            <v>1410052004645</v>
          </cell>
          <cell r="C199" t="str">
            <v>小規模保育事業（A型）</v>
          </cell>
          <cell r="D199" t="str">
            <v>たいせつ横浜ポートサイド保育園</v>
          </cell>
          <cell r="E199">
            <v>10</v>
          </cell>
          <cell r="F199" t="str">
            <v>神奈川区</v>
          </cell>
          <cell r="G199" t="str">
            <v>2210052</v>
          </cell>
          <cell r="H199" t="str">
            <v>横浜市神奈川区栄町６－１　ヨコハマポートサイドロア弐番館１Ｆ</v>
          </cell>
          <cell r="I199" t="str">
            <v>たいせつ横浜ポートサイド保育園</v>
          </cell>
          <cell r="J199">
            <v>15</v>
          </cell>
          <cell r="K199" t="str">
            <v>15年以上</v>
          </cell>
          <cell r="L199">
            <v>12</v>
          </cell>
          <cell r="M199" t="str">
            <v>適</v>
          </cell>
          <cell r="N199">
            <v>7</v>
          </cell>
          <cell r="O199" t="str">
            <v>適</v>
          </cell>
          <cell r="P199">
            <v>19</v>
          </cell>
          <cell r="Q199">
            <v>3</v>
          </cell>
          <cell r="R199">
            <v>45072</v>
          </cell>
          <cell r="U199" t="str">
            <v>Ｒ４</v>
          </cell>
          <cell r="V199">
            <v>7</v>
          </cell>
          <cell r="W199">
            <v>0</v>
          </cell>
          <cell r="X199" t="str">
            <v>○</v>
          </cell>
          <cell r="Y199" t="str">
            <v/>
          </cell>
          <cell r="Z199" t="str">
            <v/>
          </cell>
          <cell r="AA199" t="str">
            <v/>
          </cell>
          <cell r="AB199" t="str">
            <v/>
          </cell>
          <cell r="AC199" t="str">
            <v>なし</v>
          </cell>
          <cell r="AD199">
            <v>16</v>
          </cell>
          <cell r="AE199" t="str">
            <v>16年以上</v>
          </cell>
          <cell r="AF199">
            <v>12</v>
          </cell>
          <cell r="AG199" t="str">
            <v>適</v>
          </cell>
          <cell r="AH199">
            <v>7</v>
          </cell>
          <cell r="AI199" t="str">
            <v>適</v>
          </cell>
          <cell r="AJ199">
            <v>19</v>
          </cell>
          <cell r="AK199" t="str">
            <v>Ｒ４</v>
          </cell>
        </row>
        <row r="200">
          <cell r="A200">
            <v>1410052004330</v>
          </cell>
          <cell r="C200" t="str">
            <v>小規模保育事業（A型）</v>
          </cell>
          <cell r="D200" t="str">
            <v>西寺尾チューリップルーム</v>
          </cell>
          <cell r="E200">
            <v>10</v>
          </cell>
          <cell r="F200" t="str">
            <v>神奈川区</v>
          </cell>
          <cell r="G200" t="str">
            <v>2160006</v>
          </cell>
          <cell r="H200" t="str">
            <v>神奈川県川崎市宮前区宮前平２丁目９－２３　ヒカリコーポＡＢ</v>
          </cell>
          <cell r="I200" t="str">
            <v>ＧＦＢ合同会社</v>
          </cell>
          <cell r="J200">
            <v>10</v>
          </cell>
          <cell r="K200" t="str">
            <v>10年以上</v>
          </cell>
          <cell r="L200">
            <v>12</v>
          </cell>
          <cell r="M200" t="str">
            <v>適</v>
          </cell>
          <cell r="N200">
            <v>6</v>
          </cell>
          <cell r="O200" t="str">
            <v>適</v>
          </cell>
          <cell r="P200">
            <v>18</v>
          </cell>
          <cell r="Q200">
            <v>2</v>
          </cell>
          <cell r="R200">
            <v>45120</v>
          </cell>
          <cell r="U200" t="str">
            <v>Ｒ４</v>
          </cell>
          <cell r="V200">
            <v>6</v>
          </cell>
          <cell r="W200">
            <v>0</v>
          </cell>
          <cell r="X200" t="str">
            <v>○</v>
          </cell>
          <cell r="Y200" t="str">
            <v/>
          </cell>
          <cell r="Z200" t="str">
            <v/>
          </cell>
          <cell r="AA200" t="str">
            <v/>
          </cell>
          <cell r="AB200" t="str">
            <v/>
          </cell>
          <cell r="AC200" t="str">
            <v>なし</v>
          </cell>
          <cell r="AD200">
            <v>9</v>
          </cell>
          <cell r="AE200" t="str">
            <v>9年以上</v>
          </cell>
          <cell r="AF200">
            <v>11</v>
          </cell>
          <cell r="AG200" t="str">
            <v>適</v>
          </cell>
          <cell r="AH200">
            <v>6</v>
          </cell>
          <cell r="AI200" t="str">
            <v>適</v>
          </cell>
          <cell r="AJ200">
            <v>17</v>
          </cell>
          <cell r="AK200" t="str">
            <v>Ｒ４</v>
          </cell>
        </row>
        <row r="201">
          <cell r="A201">
            <v>1410052003571</v>
          </cell>
          <cell r="C201" t="str">
            <v>小規模保育事業（A型）</v>
          </cell>
          <cell r="D201" t="str">
            <v>保育ルーム　岸根公園前</v>
          </cell>
          <cell r="E201">
            <v>10</v>
          </cell>
          <cell r="F201" t="str">
            <v>神奈川区</v>
          </cell>
          <cell r="G201" t="str">
            <v>2210865</v>
          </cell>
          <cell r="H201" t="str">
            <v>横浜市神奈川区片倉五丁目１９－２８</v>
          </cell>
          <cell r="I201" t="str">
            <v>社会福祉法人中日会</v>
          </cell>
          <cell r="J201">
            <v>21</v>
          </cell>
          <cell r="K201" t="str">
            <v>16年以上</v>
          </cell>
          <cell r="L201">
            <v>12</v>
          </cell>
          <cell r="M201" t="str">
            <v>適</v>
          </cell>
          <cell r="N201">
            <v>7</v>
          </cell>
          <cell r="O201" t="str">
            <v>適</v>
          </cell>
          <cell r="P201">
            <v>19</v>
          </cell>
          <cell r="Q201">
            <v>1</v>
          </cell>
          <cell r="R201">
            <v>45128</v>
          </cell>
          <cell r="U201" t="str">
            <v>Ｒ４</v>
          </cell>
          <cell r="V201">
            <v>7</v>
          </cell>
          <cell r="W201">
            <v>0</v>
          </cell>
          <cell r="X201" t="str">
            <v>○</v>
          </cell>
          <cell r="Y201" t="str">
            <v/>
          </cell>
          <cell r="Z201" t="str">
            <v/>
          </cell>
          <cell r="AA201" t="str">
            <v/>
          </cell>
          <cell r="AB201" t="str">
            <v/>
          </cell>
          <cell r="AC201" t="str">
            <v>なし</v>
          </cell>
          <cell r="AD201">
            <v>20</v>
          </cell>
          <cell r="AE201" t="str">
            <v>16年以上</v>
          </cell>
          <cell r="AF201">
            <v>12</v>
          </cell>
          <cell r="AG201" t="str">
            <v>適</v>
          </cell>
          <cell r="AH201">
            <v>7</v>
          </cell>
          <cell r="AI201" t="str">
            <v>適</v>
          </cell>
          <cell r="AJ201">
            <v>19</v>
          </cell>
          <cell r="AK201" t="str">
            <v>Ｒ４</v>
          </cell>
        </row>
        <row r="202">
          <cell r="A202">
            <v>1410052005964</v>
          </cell>
          <cell r="C202" t="str">
            <v>小規模保育事業（A型）</v>
          </cell>
          <cell r="D202" t="str">
            <v>みらいつばさ片倉町保育園</v>
          </cell>
          <cell r="E202">
            <v>10</v>
          </cell>
          <cell r="F202" t="str">
            <v>神奈川区</v>
          </cell>
          <cell r="G202" t="str">
            <v>1970003</v>
          </cell>
          <cell r="H202" t="str">
            <v>東京都福生市大字熊川１６８９－４５</v>
          </cell>
          <cell r="I202" t="str">
            <v>株式会社みらいつばさ</v>
          </cell>
          <cell r="J202">
            <v>9</v>
          </cell>
          <cell r="K202" t="str">
            <v>9年以上</v>
          </cell>
          <cell r="L202">
            <v>11</v>
          </cell>
          <cell r="M202" t="str">
            <v>適</v>
          </cell>
          <cell r="N202">
            <v>6</v>
          </cell>
          <cell r="O202" t="str">
            <v>適</v>
          </cell>
          <cell r="P202">
            <v>17</v>
          </cell>
          <cell r="Q202">
            <v>2</v>
          </cell>
          <cell r="R202">
            <v>45113</v>
          </cell>
          <cell r="U202" t="str">
            <v>履歴なし</v>
          </cell>
          <cell r="V202">
            <v>0</v>
          </cell>
          <cell r="W202">
            <v>6</v>
          </cell>
          <cell r="X202" t="e">
            <v>#N/A</v>
          </cell>
          <cell r="Y202" t="str">
            <v/>
          </cell>
          <cell r="Z202" t="str">
            <v/>
          </cell>
          <cell r="AA202" t="str">
            <v/>
          </cell>
          <cell r="AB202" t="str">
            <v>○</v>
          </cell>
          <cell r="AC202" t="str">
            <v>あり</v>
          </cell>
          <cell r="AD202" t="str">
            <v/>
          </cell>
          <cell r="AE202" t="str">
            <v/>
          </cell>
          <cell r="AF202" t="str">
            <v/>
          </cell>
          <cell r="AG202" t="str">
            <v/>
          </cell>
          <cell r="AH202" t="str">
            <v/>
          </cell>
          <cell r="AI202" t="str">
            <v/>
          </cell>
          <cell r="AJ202" t="str">
            <v/>
          </cell>
          <cell r="AK202" t="str">
            <v>Ｒ４</v>
          </cell>
        </row>
        <row r="203">
          <cell r="A203">
            <v>1410052003456</v>
          </cell>
          <cell r="C203" t="str">
            <v>小規模保育事業（A型）</v>
          </cell>
          <cell r="D203" t="str">
            <v>横浜シュタイナー保育園</v>
          </cell>
          <cell r="E203">
            <v>10</v>
          </cell>
          <cell r="F203" t="str">
            <v>神奈川区</v>
          </cell>
          <cell r="G203" t="str">
            <v>2210841</v>
          </cell>
          <cell r="H203" t="str">
            <v>横浜市神奈川区松本町５丁目３６－１０</v>
          </cell>
          <cell r="I203" t="str">
            <v>横浜シュタイナー保育園</v>
          </cell>
          <cell r="J203">
            <v>15</v>
          </cell>
          <cell r="K203" t="str">
            <v>15年以上</v>
          </cell>
          <cell r="L203">
            <v>12</v>
          </cell>
          <cell r="M203" t="str">
            <v>適</v>
          </cell>
          <cell r="N203">
            <v>7</v>
          </cell>
          <cell r="O203" t="str">
            <v>適</v>
          </cell>
          <cell r="P203">
            <v>19</v>
          </cell>
          <cell r="Q203">
            <v>2</v>
          </cell>
          <cell r="R203">
            <v>45146</v>
          </cell>
          <cell r="U203" t="str">
            <v>Ｒ４</v>
          </cell>
          <cell r="V203">
            <v>6</v>
          </cell>
          <cell r="W203">
            <v>1</v>
          </cell>
          <cell r="X203" t="str">
            <v>○</v>
          </cell>
          <cell r="Y203" t="str">
            <v>○</v>
          </cell>
          <cell r="Z203" t="str">
            <v/>
          </cell>
          <cell r="AA203" t="str">
            <v/>
          </cell>
          <cell r="AB203" t="str">
            <v/>
          </cell>
          <cell r="AC203" t="str">
            <v>あり</v>
          </cell>
          <cell r="AD203">
            <v>9</v>
          </cell>
          <cell r="AE203" t="str">
            <v>9年以上</v>
          </cell>
          <cell r="AF203">
            <v>11</v>
          </cell>
          <cell r="AG203" t="str">
            <v>適</v>
          </cell>
          <cell r="AH203">
            <v>6</v>
          </cell>
          <cell r="AI203" t="str">
            <v>適</v>
          </cell>
          <cell r="AJ203">
            <v>17</v>
          </cell>
          <cell r="AK203" t="str">
            <v>Ｒ４</v>
          </cell>
        </row>
        <row r="204">
          <cell r="A204">
            <v>1410052004819</v>
          </cell>
          <cell r="C204" t="str">
            <v>小規模保育事業（A型）</v>
          </cell>
          <cell r="D204" t="str">
            <v>横浜ノーベル保育園</v>
          </cell>
          <cell r="E204">
            <v>10</v>
          </cell>
          <cell r="F204" t="str">
            <v>神奈川区</v>
          </cell>
          <cell r="G204" t="str">
            <v>2210822</v>
          </cell>
          <cell r="H204" t="str">
            <v>横浜市神奈川区西神奈川１－１１－３　レーベンハイム東白楽２階</v>
          </cell>
          <cell r="I204" t="str">
            <v>横浜ノーベル保育園</v>
          </cell>
          <cell r="J204">
            <v>16</v>
          </cell>
          <cell r="K204" t="str">
            <v>16年以上</v>
          </cell>
          <cell r="L204">
            <v>12</v>
          </cell>
          <cell r="M204" t="str">
            <v>適</v>
          </cell>
          <cell r="N204">
            <v>7</v>
          </cell>
          <cell r="O204" t="str">
            <v>適</v>
          </cell>
          <cell r="P204">
            <v>19</v>
          </cell>
          <cell r="Q204">
            <v>7</v>
          </cell>
          <cell r="R204">
            <v>45092</v>
          </cell>
          <cell r="U204" t="str">
            <v>Ｒ４</v>
          </cell>
          <cell r="V204">
            <v>7</v>
          </cell>
          <cell r="W204">
            <v>0</v>
          </cell>
          <cell r="X204" t="str">
            <v>○</v>
          </cell>
          <cell r="Y204" t="str">
            <v/>
          </cell>
          <cell r="Z204" t="str">
            <v/>
          </cell>
          <cell r="AA204" t="str">
            <v/>
          </cell>
          <cell r="AB204" t="str">
            <v/>
          </cell>
          <cell r="AC204" t="str">
            <v>なし</v>
          </cell>
          <cell r="AD204">
            <v>15</v>
          </cell>
          <cell r="AE204" t="str">
            <v>15年以上</v>
          </cell>
          <cell r="AF204">
            <v>12</v>
          </cell>
          <cell r="AG204" t="str">
            <v>適</v>
          </cell>
          <cell r="AH204">
            <v>7</v>
          </cell>
          <cell r="AI204" t="str">
            <v>適</v>
          </cell>
          <cell r="AJ204">
            <v>19</v>
          </cell>
          <cell r="AK204" t="str">
            <v>Ｒ４</v>
          </cell>
        </row>
        <row r="205">
          <cell r="A205">
            <v>1410052004652</v>
          </cell>
          <cell r="C205" t="str">
            <v>小規模保育事業（A型）</v>
          </cell>
          <cell r="D205" t="str">
            <v>リトルスカラー新子安保育園</v>
          </cell>
          <cell r="E205">
            <v>10</v>
          </cell>
          <cell r="F205" t="str">
            <v>神奈川区</v>
          </cell>
          <cell r="G205" t="str">
            <v>2220011</v>
          </cell>
          <cell r="H205" t="str">
            <v>横浜市港北区菊名１－１７－８</v>
          </cell>
          <cell r="I205" t="str">
            <v>リトルスカラー妙蓮寺保育園</v>
          </cell>
          <cell r="J205">
            <v>16</v>
          </cell>
          <cell r="K205" t="str">
            <v>16年以上</v>
          </cell>
          <cell r="L205">
            <v>12</v>
          </cell>
          <cell r="M205" t="str">
            <v>適</v>
          </cell>
          <cell r="N205">
            <v>7</v>
          </cell>
          <cell r="O205" t="str">
            <v>適</v>
          </cell>
          <cell r="P205">
            <v>19</v>
          </cell>
          <cell r="Q205">
            <v>3</v>
          </cell>
          <cell r="R205">
            <v>45084</v>
          </cell>
          <cell r="U205" t="str">
            <v>Ｒ４</v>
          </cell>
          <cell r="V205">
            <v>7</v>
          </cell>
          <cell r="W205">
            <v>0</v>
          </cell>
          <cell r="X205" t="str">
            <v>○</v>
          </cell>
          <cell r="Y205" t="str">
            <v/>
          </cell>
          <cell r="Z205" t="str">
            <v/>
          </cell>
          <cell r="AA205" t="str">
            <v/>
          </cell>
          <cell r="AB205" t="str">
            <v/>
          </cell>
          <cell r="AC205" t="str">
            <v>なし</v>
          </cell>
          <cell r="AD205">
            <v>15</v>
          </cell>
          <cell r="AE205" t="str">
            <v>15年以上</v>
          </cell>
          <cell r="AF205">
            <v>12</v>
          </cell>
          <cell r="AG205" t="str">
            <v>適</v>
          </cell>
          <cell r="AH205">
            <v>7</v>
          </cell>
          <cell r="AI205" t="str">
            <v>適</v>
          </cell>
          <cell r="AJ205">
            <v>19</v>
          </cell>
          <cell r="AK205" t="str">
            <v>Ｒ４</v>
          </cell>
        </row>
        <row r="206">
          <cell r="A206">
            <v>1410052004082</v>
          </cell>
          <cell r="C206" t="str">
            <v>事業所内保育事業－小規模Ａ型基準</v>
          </cell>
          <cell r="D206" t="str">
            <v>こまつな保育園</v>
          </cell>
          <cell r="E206">
            <v>10</v>
          </cell>
          <cell r="F206" t="str">
            <v>神奈川区</v>
          </cell>
          <cell r="G206" t="str">
            <v>2210054</v>
          </cell>
          <cell r="H206" t="str">
            <v>横浜市神奈川区山内町１　市場センタービル２階</v>
          </cell>
          <cell r="I206" t="str">
            <v>園長　阿部　徳子</v>
          </cell>
          <cell r="J206">
            <v>12</v>
          </cell>
          <cell r="K206" t="str">
            <v>12年以上</v>
          </cell>
          <cell r="L206">
            <v>12</v>
          </cell>
          <cell r="M206" t="str">
            <v>適</v>
          </cell>
          <cell r="N206">
            <v>5</v>
          </cell>
          <cell r="O206" t="str">
            <v>否</v>
          </cell>
          <cell r="P206">
            <v>17</v>
          </cell>
          <cell r="Q206">
            <v>1</v>
          </cell>
          <cell r="R206">
            <v>45092</v>
          </cell>
          <cell r="U206" t="str">
            <v>Ｒ４</v>
          </cell>
          <cell r="V206">
            <v>5</v>
          </cell>
          <cell r="W206">
            <v>0</v>
          </cell>
          <cell r="X206" t="str">
            <v>○</v>
          </cell>
          <cell r="Y206" t="str">
            <v/>
          </cell>
          <cell r="Z206" t="str">
            <v/>
          </cell>
          <cell r="AA206" t="str">
            <v/>
          </cell>
          <cell r="AB206" t="str">
            <v/>
          </cell>
          <cell r="AC206" t="str">
            <v>なし</v>
          </cell>
          <cell r="AD206">
            <v>14</v>
          </cell>
          <cell r="AE206" t="str">
            <v>14年以上</v>
          </cell>
          <cell r="AF206">
            <v>12</v>
          </cell>
          <cell r="AG206" t="str">
            <v>適</v>
          </cell>
          <cell r="AH206">
            <v>5</v>
          </cell>
          <cell r="AI206" t="str">
            <v>否</v>
          </cell>
          <cell r="AJ206">
            <v>17</v>
          </cell>
          <cell r="AK206" t="str">
            <v>Ｒ４</v>
          </cell>
        </row>
        <row r="207">
          <cell r="A207">
            <v>1410052003464</v>
          </cell>
          <cell r="C207" t="str">
            <v>小規模保育事業（B型）</v>
          </cell>
          <cell r="D207" t="str">
            <v>東神奈川ひかり保育園</v>
          </cell>
          <cell r="E207">
            <v>10</v>
          </cell>
          <cell r="F207" t="str">
            <v>神奈川区</v>
          </cell>
          <cell r="G207" t="str">
            <v>2210824</v>
          </cell>
          <cell r="H207" t="str">
            <v>横浜市神奈川区広台太田町４－２－１Ｆ</v>
          </cell>
          <cell r="I207" t="str">
            <v>東神奈川ひかり保育園</v>
          </cell>
          <cell r="J207">
            <v>8</v>
          </cell>
          <cell r="K207" t="str">
            <v>8年以上</v>
          </cell>
          <cell r="L207">
            <v>10</v>
          </cell>
          <cell r="M207" t="str">
            <v>適</v>
          </cell>
          <cell r="N207">
            <v>6</v>
          </cell>
          <cell r="O207" t="str">
            <v>適</v>
          </cell>
          <cell r="P207">
            <v>16</v>
          </cell>
          <cell r="Q207">
            <v>2</v>
          </cell>
          <cell r="R207">
            <v>45113</v>
          </cell>
          <cell r="U207" t="str">
            <v>Ｒ４</v>
          </cell>
          <cell r="V207">
            <v>7</v>
          </cell>
          <cell r="W207">
            <v>0</v>
          </cell>
          <cell r="X207" t="str">
            <v>○</v>
          </cell>
          <cell r="Y207" t="str">
            <v/>
          </cell>
          <cell r="Z207" t="str">
            <v/>
          </cell>
          <cell r="AA207" t="str">
            <v/>
          </cell>
          <cell r="AB207" t="str">
            <v/>
          </cell>
          <cell r="AC207" t="str">
            <v>なし</v>
          </cell>
          <cell r="AD207">
            <v>12</v>
          </cell>
          <cell r="AE207" t="str">
            <v>12年以上</v>
          </cell>
          <cell r="AF207">
            <v>12</v>
          </cell>
          <cell r="AG207" t="str">
            <v>適</v>
          </cell>
          <cell r="AH207">
            <v>7</v>
          </cell>
          <cell r="AI207" t="str">
            <v>適</v>
          </cell>
          <cell r="AJ207">
            <v>19</v>
          </cell>
          <cell r="AK207" t="str">
            <v>Ｒ４</v>
          </cell>
        </row>
        <row r="208">
          <cell r="A208">
            <v>1410051026367</v>
          </cell>
          <cell r="C208" t="str">
            <v>幼稚園</v>
          </cell>
          <cell r="D208" t="str">
            <v>霞ケ丘幼稚園</v>
          </cell>
          <cell r="E208">
            <v>20</v>
          </cell>
          <cell r="F208" t="str">
            <v>西区</v>
          </cell>
          <cell r="G208" t="str">
            <v>2200035</v>
          </cell>
          <cell r="H208" t="str">
            <v>横浜市西区霞ケ丘５１</v>
          </cell>
          <cell r="I208" t="str">
            <v>霞ヶ丘幼稚園</v>
          </cell>
          <cell r="J208">
            <v>9</v>
          </cell>
          <cell r="K208" t="str">
            <v>9年以上</v>
          </cell>
          <cell r="L208">
            <v>11</v>
          </cell>
          <cell r="M208" t="str">
            <v>適</v>
          </cell>
          <cell r="N208">
            <v>6</v>
          </cell>
          <cell r="O208" t="str">
            <v>適</v>
          </cell>
          <cell r="P208">
            <v>17</v>
          </cell>
          <cell r="Q208">
            <v>4</v>
          </cell>
          <cell r="R208">
            <v>45128</v>
          </cell>
          <cell r="U208" t="str">
            <v>Ｒ４</v>
          </cell>
          <cell r="V208">
            <v>6</v>
          </cell>
          <cell r="W208">
            <v>0</v>
          </cell>
          <cell r="X208" t="str">
            <v>○</v>
          </cell>
          <cell r="Y208" t="str">
            <v/>
          </cell>
          <cell r="Z208" t="str">
            <v/>
          </cell>
          <cell r="AA208" t="str">
            <v/>
          </cell>
          <cell r="AB208" t="str">
            <v/>
          </cell>
          <cell r="AC208" t="str">
            <v>なし</v>
          </cell>
          <cell r="AD208">
            <v>10</v>
          </cell>
          <cell r="AE208" t="str">
            <v>10年以上</v>
          </cell>
          <cell r="AF208">
            <v>12</v>
          </cell>
          <cell r="AG208" t="str">
            <v>適</v>
          </cell>
          <cell r="AH208">
            <v>6</v>
          </cell>
          <cell r="AI208" t="str">
            <v>適</v>
          </cell>
          <cell r="AJ208">
            <v>18</v>
          </cell>
          <cell r="AK208" t="str">
            <v>Ｒ４</v>
          </cell>
        </row>
        <row r="209">
          <cell r="A209">
            <v>1410051027688</v>
          </cell>
          <cell r="C209" t="str">
            <v>幼稚園</v>
          </cell>
          <cell r="D209" t="str">
            <v>野毛山幼稚園</v>
          </cell>
          <cell r="E209">
            <v>20</v>
          </cell>
          <cell r="F209" t="str">
            <v>西区</v>
          </cell>
          <cell r="G209" t="str">
            <v>2200032</v>
          </cell>
          <cell r="H209" t="str">
            <v>横浜市西区老松町３０</v>
          </cell>
          <cell r="I209" t="str">
            <v>野毛山幼稚園</v>
          </cell>
          <cell r="J209">
            <v>13</v>
          </cell>
          <cell r="K209" t="str">
            <v>13年以上</v>
          </cell>
          <cell r="L209">
            <v>12</v>
          </cell>
          <cell r="M209" t="str">
            <v>適</v>
          </cell>
          <cell r="N209">
            <v>5</v>
          </cell>
          <cell r="O209" t="str">
            <v>否</v>
          </cell>
          <cell r="P209">
            <v>17</v>
          </cell>
          <cell r="Q209">
            <v>6</v>
          </cell>
          <cell r="R209">
            <v>45163</v>
          </cell>
          <cell r="U209" t="str">
            <v>履歴なし</v>
          </cell>
          <cell r="V209">
            <v>0</v>
          </cell>
          <cell r="W209">
            <v>5</v>
          </cell>
          <cell r="X209" t="e">
            <v>#N/A</v>
          </cell>
          <cell r="Y209" t="str">
            <v/>
          </cell>
          <cell r="Z209" t="str">
            <v/>
          </cell>
          <cell r="AA209" t="str">
            <v/>
          </cell>
          <cell r="AB209" t="str">
            <v>○</v>
          </cell>
          <cell r="AC209" t="str">
            <v>あり</v>
          </cell>
          <cell r="AD209" t="str">
            <v/>
          </cell>
          <cell r="AE209" t="str">
            <v/>
          </cell>
          <cell r="AF209" t="str">
            <v/>
          </cell>
          <cell r="AG209" t="str">
            <v/>
          </cell>
          <cell r="AH209" t="str">
            <v/>
          </cell>
          <cell r="AI209" t="str">
            <v/>
          </cell>
          <cell r="AJ209" t="str">
            <v/>
          </cell>
          <cell r="AK209" t="str">
            <v>Ｒ４</v>
          </cell>
        </row>
        <row r="210">
          <cell r="A210">
            <v>1410051020964</v>
          </cell>
          <cell r="C210" t="str">
            <v>幼稚園</v>
          </cell>
          <cell r="D210" t="str">
            <v>ばらの幼稚園</v>
          </cell>
          <cell r="E210">
            <v>20</v>
          </cell>
          <cell r="F210" t="str">
            <v>西区</v>
          </cell>
          <cell r="G210" t="str">
            <v>2200046</v>
          </cell>
          <cell r="H210" t="str">
            <v>横浜市西区西戸部町３－２９１</v>
          </cell>
          <cell r="I210" t="str">
            <v>ばらの幼稚園</v>
          </cell>
          <cell r="J210">
            <v>16</v>
          </cell>
          <cell r="K210" t="str">
            <v>16年以上</v>
          </cell>
          <cell r="L210">
            <v>12</v>
          </cell>
          <cell r="M210" t="str">
            <v>適</v>
          </cell>
          <cell r="N210">
            <v>7</v>
          </cell>
          <cell r="O210" t="str">
            <v>適</v>
          </cell>
          <cell r="P210">
            <v>19</v>
          </cell>
          <cell r="Q210">
            <v>5</v>
          </cell>
          <cell r="R210">
            <v>45092</v>
          </cell>
          <cell r="U210" t="str">
            <v>Ｒ４</v>
          </cell>
          <cell r="V210">
            <v>7</v>
          </cell>
          <cell r="W210">
            <v>0</v>
          </cell>
          <cell r="X210" t="str">
            <v>○</v>
          </cell>
          <cell r="Y210" t="str">
            <v/>
          </cell>
          <cell r="Z210" t="str">
            <v/>
          </cell>
          <cell r="AA210" t="str">
            <v/>
          </cell>
          <cell r="AB210" t="str">
            <v/>
          </cell>
          <cell r="AC210" t="str">
            <v>なし</v>
          </cell>
          <cell r="AD210">
            <v>14</v>
          </cell>
          <cell r="AE210" t="str">
            <v>14年以上</v>
          </cell>
          <cell r="AF210">
            <v>12</v>
          </cell>
          <cell r="AG210" t="str">
            <v>適</v>
          </cell>
          <cell r="AH210">
            <v>7</v>
          </cell>
          <cell r="AI210" t="str">
            <v>適</v>
          </cell>
          <cell r="AJ210">
            <v>19</v>
          </cell>
          <cell r="AK210" t="str">
            <v>Ｒ４</v>
          </cell>
        </row>
        <row r="211">
          <cell r="A211">
            <v>1410051027373</v>
          </cell>
          <cell r="C211" t="str">
            <v>幼稚園</v>
          </cell>
          <cell r="D211" t="str">
            <v>藤棚幼稚園</v>
          </cell>
          <cell r="E211">
            <v>20</v>
          </cell>
          <cell r="F211" t="str">
            <v>西区</v>
          </cell>
          <cell r="G211" t="str">
            <v>2200053</v>
          </cell>
          <cell r="H211" t="str">
            <v>横浜市西区藤棚町１丁目３１</v>
          </cell>
          <cell r="I211" t="str">
            <v>学校法人　藤棚学園　藤棚幼稚園</v>
          </cell>
          <cell r="J211">
            <v>15</v>
          </cell>
          <cell r="K211" t="str">
            <v>15年以上</v>
          </cell>
          <cell r="L211">
            <v>12</v>
          </cell>
          <cell r="M211" t="str">
            <v>適</v>
          </cell>
          <cell r="N211">
            <v>5</v>
          </cell>
          <cell r="O211" t="str">
            <v>否</v>
          </cell>
          <cell r="P211">
            <v>17</v>
          </cell>
          <cell r="Q211">
            <v>8</v>
          </cell>
          <cell r="R211">
            <v>45146</v>
          </cell>
          <cell r="U211" t="str">
            <v>Ｒ４</v>
          </cell>
          <cell r="V211">
            <v>5</v>
          </cell>
          <cell r="W211">
            <v>0</v>
          </cell>
          <cell r="X211" t="str">
            <v>○</v>
          </cell>
          <cell r="Y211" t="str">
            <v/>
          </cell>
          <cell r="Z211" t="str">
            <v/>
          </cell>
          <cell r="AA211" t="str">
            <v/>
          </cell>
          <cell r="AB211" t="str">
            <v/>
          </cell>
          <cell r="AC211" t="str">
            <v>なし</v>
          </cell>
          <cell r="AD211">
            <v>14</v>
          </cell>
          <cell r="AE211" t="str">
            <v>14年以上</v>
          </cell>
          <cell r="AF211">
            <v>12</v>
          </cell>
          <cell r="AG211" t="str">
            <v>適</v>
          </cell>
          <cell r="AH211">
            <v>5</v>
          </cell>
          <cell r="AI211" t="str">
            <v>否</v>
          </cell>
          <cell r="AJ211">
            <v>17</v>
          </cell>
          <cell r="AK211" t="str">
            <v>Ｒ４</v>
          </cell>
        </row>
        <row r="212">
          <cell r="A212">
            <v>1410051020980</v>
          </cell>
          <cell r="C212" t="str">
            <v>幼稚園</v>
          </cell>
          <cell r="D212" t="str">
            <v>横浜愛隣幼稚園</v>
          </cell>
          <cell r="E212">
            <v>20</v>
          </cell>
          <cell r="F212" t="str">
            <v>西区</v>
          </cell>
          <cell r="G212" t="str">
            <v>2200046</v>
          </cell>
          <cell r="H212" t="str">
            <v>横浜市西区西戸部町２丁目１４４</v>
          </cell>
          <cell r="I212" t="str">
            <v>横浜愛隣幼稚園</v>
          </cell>
          <cell r="J212">
            <v>12</v>
          </cell>
          <cell r="K212" t="str">
            <v>12年以上</v>
          </cell>
          <cell r="L212">
            <v>12</v>
          </cell>
          <cell r="M212" t="str">
            <v>適</v>
          </cell>
          <cell r="N212">
            <v>7</v>
          </cell>
          <cell r="O212" t="str">
            <v>適</v>
          </cell>
          <cell r="P212">
            <v>19</v>
          </cell>
          <cell r="Q212">
            <v>7</v>
          </cell>
          <cell r="R212">
            <v>45128</v>
          </cell>
          <cell r="U212" t="str">
            <v>Ｒ４</v>
          </cell>
          <cell r="V212">
            <v>6</v>
          </cell>
          <cell r="W212">
            <v>1</v>
          </cell>
          <cell r="X212" t="str">
            <v>○</v>
          </cell>
          <cell r="Y212" t="str">
            <v>○</v>
          </cell>
          <cell r="Z212" t="str">
            <v/>
          </cell>
          <cell r="AA212" t="str">
            <v/>
          </cell>
          <cell r="AB212" t="str">
            <v/>
          </cell>
          <cell r="AC212" t="str">
            <v>あり</v>
          </cell>
          <cell r="AD212">
            <v>10</v>
          </cell>
          <cell r="AE212" t="str">
            <v>10年以上</v>
          </cell>
          <cell r="AF212">
            <v>12</v>
          </cell>
          <cell r="AG212" t="str">
            <v>適</v>
          </cell>
          <cell r="AH212">
            <v>6</v>
          </cell>
          <cell r="AI212" t="str">
            <v>適</v>
          </cell>
          <cell r="AJ212">
            <v>18</v>
          </cell>
          <cell r="AK212" t="str">
            <v>Ｒ４</v>
          </cell>
        </row>
        <row r="213">
          <cell r="A213">
            <v>1410051014686</v>
          </cell>
          <cell r="C213" t="str">
            <v>保育所</v>
          </cell>
          <cell r="D213" t="str">
            <v>あそびの杜保育園</v>
          </cell>
          <cell r="E213">
            <v>20</v>
          </cell>
          <cell r="F213" t="str">
            <v>西区</v>
          </cell>
          <cell r="G213" t="str">
            <v>2200055</v>
          </cell>
          <cell r="H213" t="str">
            <v>横浜市西区浜松町１０－１０　なかまの杜</v>
          </cell>
          <cell r="I213" t="str">
            <v>特定非営利活動法人ムーミンの会</v>
          </cell>
          <cell r="J213">
            <v>9</v>
          </cell>
          <cell r="K213" t="str">
            <v>9年以上</v>
          </cell>
          <cell r="L213">
            <v>11</v>
          </cell>
          <cell r="M213" t="str">
            <v>適</v>
          </cell>
          <cell r="N213">
            <v>6</v>
          </cell>
          <cell r="O213" t="str">
            <v>適</v>
          </cell>
          <cell r="P213">
            <v>17</v>
          </cell>
          <cell r="Q213">
            <v>10</v>
          </cell>
          <cell r="R213">
            <v>45146</v>
          </cell>
          <cell r="U213" t="str">
            <v>Ｒ４</v>
          </cell>
          <cell r="V213">
            <v>6</v>
          </cell>
          <cell r="W213">
            <v>0</v>
          </cell>
          <cell r="X213" t="str">
            <v>○</v>
          </cell>
          <cell r="Y213" t="str">
            <v/>
          </cell>
          <cell r="Z213" t="str">
            <v/>
          </cell>
          <cell r="AA213" t="str">
            <v/>
          </cell>
          <cell r="AB213" t="str">
            <v/>
          </cell>
          <cell r="AC213" t="str">
            <v>なし</v>
          </cell>
          <cell r="AD213">
            <v>8</v>
          </cell>
          <cell r="AE213" t="str">
            <v>8年以上</v>
          </cell>
          <cell r="AF213">
            <v>10</v>
          </cell>
          <cell r="AG213" t="str">
            <v>適</v>
          </cell>
          <cell r="AH213">
            <v>6</v>
          </cell>
          <cell r="AI213" t="str">
            <v>適</v>
          </cell>
          <cell r="AJ213">
            <v>16</v>
          </cell>
          <cell r="AK213" t="str">
            <v>Ｒ４</v>
          </cell>
        </row>
        <row r="214">
          <cell r="A214">
            <v>1410051025393</v>
          </cell>
          <cell r="C214" t="str">
            <v>保育所</v>
          </cell>
          <cell r="D214" t="str">
            <v>アミー保育園高島園</v>
          </cell>
          <cell r="E214">
            <v>20</v>
          </cell>
          <cell r="F214" t="str">
            <v>西区</v>
          </cell>
          <cell r="G214" t="str">
            <v>1050001</v>
          </cell>
          <cell r="H214" t="str">
            <v>東京都港区虎ノ門５丁目１３－１　虎ノ門４０ＭＴビル５階</v>
          </cell>
          <cell r="I214" t="str">
            <v>株式会社アミー</v>
          </cell>
          <cell r="J214">
            <v>9</v>
          </cell>
          <cell r="K214" t="str">
            <v>9年以上</v>
          </cell>
          <cell r="L214">
            <v>11</v>
          </cell>
          <cell r="M214" t="str">
            <v>適</v>
          </cell>
          <cell r="N214">
            <v>6</v>
          </cell>
          <cell r="O214" t="str">
            <v>適</v>
          </cell>
          <cell r="P214">
            <v>17</v>
          </cell>
          <cell r="Q214">
            <v>7</v>
          </cell>
          <cell r="R214">
            <v>45146</v>
          </cell>
          <cell r="U214" t="str">
            <v>Ｒ４</v>
          </cell>
          <cell r="V214">
            <v>6</v>
          </cell>
          <cell r="W214">
            <v>0</v>
          </cell>
          <cell r="X214" t="str">
            <v>○</v>
          </cell>
          <cell r="Y214" t="str">
            <v/>
          </cell>
          <cell r="Z214" t="str">
            <v/>
          </cell>
          <cell r="AA214" t="str">
            <v/>
          </cell>
          <cell r="AB214" t="str">
            <v/>
          </cell>
          <cell r="AC214" t="str">
            <v>なし</v>
          </cell>
          <cell r="AD214">
            <v>9</v>
          </cell>
          <cell r="AE214" t="str">
            <v>9年以上</v>
          </cell>
          <cell r="AF214">
            <v>11</v>
          </cell>
          <cell r="AG214" t="str">
            <v>適</v>
          </cell>
          <cell r="AH214">
            <v>6</v>
          </cell>
          <cell r="AI214" t="str">
            <v>適</v>
          </cell>
          <cell r="AJ214">
            <v>17</v>
          </cell>
          <cell r="AK214" t="str">
            <v>Ｒ４</v>
          </cell>
        </row>
        <row r="215">
          <cell r="A215">
            <v>1410051025450</v>
          </cell>
          <cell r="C215" t="str">
            <v>保育所</v>
          </cell>
          <cell r="D215" t="str">
            <v>ウィズブック保育園戸部</v>
          </cell>
          <cell r="E215">
            <v>20</v>
          </cell>
          <cell r="F215" t="str">
            <v>西区</v>
          </cell>
          <cell r="G215" t="str">
            <v>1020093</v>
          </cell>
          <cell r="H215" t="str">
            <v>東京都千代田区平河町２－６－１　１Ｆ</v>
          </cell>
          <cell r="I215" t="str">
            <v>株式会社アイ・エス・シー</v>
          </cell>
          <cell r="J215">
            <v>7</v>
          </cell>
          <cell r="K215" t="str">
            <v>7年以上</v>
          </cell>
          <cell r="L215">
            <v>9</v>
          </cell>
          <cell r="M215" t="str">
            <v>適</v>
          </cell>
          <cell r="N215">
            <v>6</v>
          </cell>
          <cell r="O215" t="str">
            <v>適</v>
          </cell>
          <cell r="P215">
            <v>15</v>
          </cell>
          <cell r="Q215">
            <v>9</v>
          </cell>
          <cell r="R215">
            <v>45175</v>
          </cell>
          <cell r="U215" t="str">
            <v>Ｒ４</v>
          </cell>
          <cell r="V215">
            <v>6</v>
          </cell>
          <cell r="W215">
            <v>0</v>
          </cell>
          <cell r="X215" t="str">
            <v>○</v>
          </cell>
          <cell r="Y215" t="str">
            <v/>
          </cell>
          <cell r="Z215" t="str">
            <v/>
          </cell>
          <cell r="AA215" t="str">
            <v/>
          </cell>
          <cell r="AB215" t="str">
            <v/>
          </cell>
          <cell r="AC215" t="str">
            <v>なし</v>
          </cell>
          <cell r="AD215">
            <v>8</v>
          </cell>
          <cell r="AE215" t="str">
            <v>8年以上</v>
          </cell>
          <cell r="AF215">
            <v>10</v>
          </cell>
          <cell r="AG215" t="str">
            <v>適</v>
          </cell>
          <cell r="AH215">
            <v>6</v>
          </cell>
          <cell r="AI215" t="str">
            <v>適</v>
          </cell>
          <cell r="AJ215">
            <v>16</v>
          </cell>
          <cell r="AK215" t="str">
            <v>Ｒ４</v>
          </cell>
        </row>
        <row r="216">
          <cell r="A216">
            <v>1410051025039</v>
          </cell>
          <cell r="C216" t="str">
            <v>保育所</v>
          </cell>
          <cell r="D216" t="str">
            <v>おはよう保育園　花咲町</v>
          </cell>
          <cell r="E216">
            <v>20</v>
          </cell>
          <cell r="F216" t="str">
            <v>西区</v>
          </cell>
          <cell r="G216" t="str">
            <v>1030022</v>
          </cell>
          <cell r="H216" t="str">
            <v>東京都中央区日本橋室町４丁目３－１８</v>
          </cell>
          <cell r="I216" t="str">
            <v>東京建物キッズ株式会社</v>
          </cell>
          <cell r="J216">
            <v>9</v>
          </cell>
          <cell r="K216" t="str">
            <v>9年以上</v>
          </cell>
          <cell r="L216">
            <v>11</v>
          </cell>
          <cell r="M216" t="str">
            <v>適</v>
          </cell>
          <cell r="N216">
            <v>6</v>
          </cell>
          <cell r="O216" t="str">
            <v>適</v>
          </cell>
          <cell r="P216">
            <v>17</v>
          </cell>
          <cell r="Q216">
            <v>7</v>
          </cell>
          <cell r="R216">
            <v>45092</v>
          </cell>
          <cell r="U216" t="str">
            <v>Ｒ４</v>
          </cell>
          <cell r="V216">
            <v>6</v>
          </cell>
          <cell r="W216">
            <v>0</v>
          </cell>
          <cell r="X216" t="str">
            <v>○</v>
          </cell>
          <cell r="Y216" t="str">
            <v/>
          </cell>
          <cell r="Z216" t="str">
            <v/>
          </cell>
          <cell r="AA216" t="str">
            <v/>
          </cell>
          <cell r="AB216" t="str">
            <v/>
          </cell>
          <cell r="AC216" t="str">
            <v>なし</v>
          </cell>
          <cell r="AD216">
            <v>8</v>
          </cell>
          <cell r="AE216" t="str">
            <v>8年以上</v>
          </cell>
          <cell r="AF216">
            <v>10</v>
          </cell>
          <cell r="AG216" t="str">
            <v>適</v>
          </cell>
          <cell r="AH216">
            <v>6</v>
          </cell>
          <cell r="AI216" t="str">
            <v>適</v>
          </cell>
          <cell r="AJ216">
            <v>16</v>
          </cell>
          <cell r="AK216" t="str">
            <v>Ｒ４</v>
          </cell>
        </row>
        <row r="217">
          <cell r="A217">
            <v>1410051024081</v>
          </cell>
          <cell r="C217" t="str">
            <v>保育所</v>
          </cell>
          <cell r="D217" t="str">
            <v>キッズパートナーみなとみらい</v>
          </cell>
          <cell r="E217">
            <v>20</v>
          </cell>
          <cell r="F217" t="str">
            <v>西区</v>
          </cell>
          <cell r="G217" t="str">
            <v>1400013</v>
          </cell>
          <cell r="H217" t="str">
            <v>東京都品川区南大井６丁目２０－１４</v>
          </cell>
          <cell r="I217" t="str">
            <v>ケアパートナー株式会社</v>
          </cell>
          <cell r="J217">
            <v>10</v>
          </cell>
          <cell r="K217" t="str">
            <v>10年以上</v>
          </cell>
          <cell r="L217">
            <v>12</v>
          </cell>
          <cell r="M217" t="str">
            <v>適</v>
          </cell>
          <cell r="N217">
            <v>6</v>
          </cell>
          <cell r="O217" t="str">
            <v>適</v>
          </cell>
          <cell r="P217">
            <v>18</v>
          </cell>
          <cell r="Q217">
            <v>9</v>
          </cell>
          <cell r="R217">
            <v>45146</v>
          </cell>
          <cell r="U217" t="str">
            <v>Ｒ４</v>
          </cell>
          <cell r="V217">
            <v>6</v>
          </cell>
          <cell r="W217">
            <v>0</v>
          </cell>
          <cell r="X217" t="str">
            <v>○</v>
          </cell>
          <cell r="Y217" t="str">
            <v/>
          </cell>
          <cell r="Z217" t="str">
            <v/>
          </cell>
          <cell r="AA217" t="str">
            <v/>
          </cell>
          <cell r="AB217" t="str">
            <v/>
          </cell>
          <cell r="AC217" t="str">
            <v>なし</v>
          </cell>
          <cell r="AD217">
            <v>7</v>
          </cell>
          <cell r="AE217" t="str">
            <v>7年以上</v>
          </cell>
          <cell r="AF217">
            <v>9</v>
          </cell>
          <cell r="AG217" t="str">
            <v>適</v>
          </cell>
          <cell r="AH217">
            <v>6</v>
          </cell>
          <cell r="AI217" t="str">
            <v>適</v>
          </cell>
          <cell r="AJ217">
            <v>15</v>
          </cell>
          <cell r="AK217" t="str">
            <v>Ｒ４</v>
          </cell>
        </row>
        <row r="218">
          <cell r="A218">
            <v>1410051024172</v>
          </cell>
          <cell r="C218" t="str">
            <v>保育所</v>
          </cell>
          <cell r="D218" t="str">
            <v>キッズポケット木の葉保育園</v>
          </cell>
          <cell r="E218">
            <v>20</v>
          </cell>
          <cell r="F218" t="str">
            <v>西区</v>
          </cell>
          <cell r="G218" t="str">
            <v>2200072</v>
          </cell>
          <cell r="H218" t="str">
            <v>横浜市西区浅間町１－１７－５</v>
          </cell>
          <cell r="I218" t="str">
            <v>キッズポケット木の葉保育園</v>
          </cell>
          <cell r="J218">
            <v>8</v>
          </cell>
          <cell r="K218" t="str">
            <v>8年以上</v>
          </cell>
          <cell r="L218">
            <v>10</v>
          </cell>
          <cell r="M218" t="str">
            <v>適</v>
          </cell>
          <cell r="N218">
            <v>6</v>
          </cell>
          <cell r="O218" t="str">
            <v>適</v>
          </cell>
          <cell r="P218">
            <v>16</v>
          </cell>
          <cell r="Q218">
            <v>7</v>
          </cell>
          <cell r="R218">
            <v>45113</v>
          </cell>
          <cell r="U218" t="str">
            <v>Ｒ４</v>
          </cell>
          <cell r="V218">
            <v>6</v>
          </cell>
          <cell r="W218">
            <v>0</v>
          </cell>
          <cell r="X218" t="str">
            <v>○</v>
          </cell>
          <cell r="Y218" t="str">
            <v/>
          </cell>
          <cell r="Z218" t="str">
            <v/>
          </cell>
          <cell r="AA218" t="str">
            <v/>
          </cell>
          <cell r="AB218" t="str">
            <v/>
          </cell>
          <cell r="AC218" t="str">
            <v>なし</v>
          </cell>
          <cell r="AD218">
            <v>7</v>
          </cell>
          <cell r="AE218" t="str">
            <v>7年以上</v>
          </cell>
          <cell r="AF218">
            <v>9</v>
          </cell>
          <cell r="AG218" t="str">
            <v>適</v>
          </cell>
          <cell r="AH218">
            <v>6</v>
          </cell>
          <cell r="AI218" t="str">
            <v>適</v>
          </cell>
          <cell r="AJ218">
            <v>15</v>
          </cell>
          <cell r="AK218" t="str">
            <v>Ｒ４</v>
          </cell>
        </row>
        <row r="219">
          <cell r="A219">
            <v>1410051019313</v>
          </cell>
          <cell r="C219" t="str">
            <v>保育所</v>
          </cell>
          <cell r="D219" t="str">
            <v>キッズポケット保育園</v>
          </cell>
          <cell r="E219">
            <v>20</v>
          </cell>
          <cell r="F219" t="str">
            <v>西区</v>
          </cell>
          <cell r="G219" t="str">
            <v>2200072</v>
          </cell>
          <cell r="H219" t="str">
            <v>横浜市西区浅間町１－１７－５</v>
          </cell>
          <cell r="I219" t="str">
            <v>特定非営利活動法人　キッズポケット</v>
          </cell>
          <cell r="J219">
            <v>7</v>
          </cell>
          <cell r="K219" t="str">
            <v>7年以上</v>
          </cell>
          <cell r="L219">
            <v>9</v>
          </cell>
          <cell r="M219" t="str">
            <v>適</v>
          </cell>
          <cell r="N219">
            <v>6</v>
          </cell>
          <cell r="O219" t="str">
            <v>適</v>
          </cell>
          <cell r="P219">
            <v>15</v>
          </cell>
          <cell r="Q219">
            <v>3</v>
          </cell>
          <cell r="R219">
            <v>45154</v>
          </cell>
          <cell r="U219" t="str">
            <v>Ｒ４</v>
          </cell>
          <cell r="V219">
            <v>6</v>
          </cell>
          <cell r="W219">
            <v>0</v>
          </cell>
          <cell r="X219" t="str">
            <v>○</v>
          </cell>
          <cell r="Y219" t="str">
            <v/>
          </cell>
          <cell r="Z219" t="str">
            <v/>
          </cell>
          <cell r="AA219" t="str">
            <v/>
          </cell>
          <cell r="AB219" t="str">
            <v/>
          </cell>
          <cell r="AC219" t="str">
            <v>なし</v>
          </cell>
          <cell r="AD219">
            <v>8</v>
          </cell>
          <cell r="AE219" t="str">
            <v>8年以上</v>
          </cell>
          <cell r="AF219">
            <v>10</v>
          </cell>
          <cell r="AG219" t="str">
            <v>適</v>
          </cell>
          <cell r="AH219">
            <v>6</v>
          </cell>
          <cell r="AI219" t="str">
            <v>適</v>
          </cell>
          <cell r="AJ219">
            <v>16</v>
          </cell>
          <cell r="AK219" t="str">
            <v>Ｒ４</v>
          </cell>
        </row>
        <row r="220">
          <cell r="A220">
            <v>1410051014702</v>
          </cell>
          <cell r="C220" t="str">
            <v>保育所</v>
          </cell>
          <cell r="D220" t="str">
            <v>グリーンポート桜木町保育園</v>
          </cell>
          <cell r="E220">
            <v>20</v>
          </cell>
          <cell r="F220" t="str">
            <v>西区</v>
          </cell>
          <cell r="G220" t="str">
            <v>2200021</v>
          </cell>
          <cell r="H220" t="str">
            <v>横浜市西区桜木町７丁目－４２</v>
          </cell>
          <cell r="I220" t="str">
            <v>ちとせ交友会　グリーンポート桜木町保育園</v>
          </cell>
          <cell r="J220">
            <v>9</v>
          </cell>
          <cell r="K220" t="str">
            <v>9年以上</v>
          </cell>
          <cell r="L220">
            <v>11</v>
          </cell>
          <cell r="M220" t="str">
            <v>適</v>
          </cell>
          <cell r="N220">
            <v>6</v>
          </cell>
          <cell r="O220" t="str">
            <v>適</v>
          </cell>
          <cell r="P220">
            <v>17</v>
          </cell>
          <cell r="Q220">
            <v>11</v>
          </cell>
          <cell r="R220">
            <v>45120</v>
          </cell>
          <cell r="U220" t="str">
            <v>Ｒ４</v>
          </cell>
          <cell r="V220">
            <v>6</v>
          </cell>
          <cell r="W220">
            <v>0</v>
          </cell>
          <cell r="X220" t="str">
            <v>○</v>
          </cell>
          <cell r="Y220" t="str">
            <v/>
          </cell>
          <cell r="Z220" t="str">
            <v/>
          </cell>
          <cell r="AA220" t="str">
            <v/>
          </cell>
          <cell r="AB220" t="str">
            <v/>
          </cell>
          <cell r="AC220" t="str">
            <v>なし</v>
          </cell>
          <cell r="AD220">
            <v>9</v>
          </cell>
          <cell r="AE220" t="str">
            <v>9年以上</v>
          </cell>
          <cell r="AF220">
            <v>11</v>
          </cell>
          <cell r="AG220" t="str">
            <v>適</v>
          </cell>
          <cell r="AH220">
            <v>6</v>
          </cell>
          <cell r="AI220" t="str">
            <v>適</v>
          </cell>
          <cell r="AJ220">
            <v>17</v>
          </cell>
          <cell r="AK220" t="str">
            <v>Ｒ４</v>
          </cell>
        </row>
        <row r="221">
          <cell r="A221">
            <v>1410051025914</v>
          </cell>
          <cell r="C221" t="str">
            <v>保育所</v>
          </cell>
          <cell r="D221" t="str">
            <v>京急キッズランド新高島保育園</v>
          </cell>
          <cell r="E221">
            <v>20</v>
          </cell>
          <cell r="F221" t="str">
            <v>西区</v>
          </cell>
          <cell r="G221" t="str">
            <v>2200011</v>
          </cell>
          <cell r="H221" t="str">
            <v>横浜市西区高島一丁目２番８号</v>
          </cell>
          <cell r="I221" t="str">
            <v>京急キッズランド新高島保育園</v>
          </cell>
          <cell r="J221">
            <v>8</v>
          </cell>
          <cell r="K221" t="str">
            <v>8年以上</v>
          </cell>
          <cell r="L221">
            <v>10</v>
          </cell>
          <cell r="M221" t="str">
            <v>適</v>
          </cell>
          <cell r="N221">
            <v>6</v>
          </cell>
          <cell r="O221" t="str">
            <v>適</v>
          </cell>
          <cell r="P221">
            <v>16</v>
          </cell>
          <cell r="Q221">
            <v>11</v>
          </cell>
          <cell r="R221">
            <v>45092</v>
          </cell>
          <cell r="U221" t="str">
            <v>Ｒ４</v>
          </cell>
          <cell r="V221">
            <v>6</v>
          </cell>
          <cell r="W221">
            <v>0</v>
          </cell>
          <cell r="X221" t="str">
            <v>○</v>
          </cell>
          <cell r="Y221" t="str">
            <v/>
          </cell>
          <cell r="Z221" t="str">
            <v/>
          </cell>
          <cell r="AA221" t="str">
            <v/>
          </cell>
          <cell r="AB221" t="str">
            <v/>
          </cell>
          <cell r="AC221" t="str">
            <v>なし</v>
          </cell>
          <cell r="AD221">
            <v>8</v>
          </cell>
          <cell r="AE221" t="str">
            <v>8年以上</v>
          </cell>
          <cell r="AF221">
            <v>10</v>
          </cell>
          <cell r="AG221" t="str">
            <v>適</v>
          </cell>
          <cell r="AH221">
            <v>6</v>
          </cell>
          <cell r="AI221" t="str">
            <v>適</v>
          </cell>
          <cell r="AJ221">
            <v>16</v>
          </cell>
          <cell r="AK221" t="str">
            <v>Ｒ４</v>
          </cell>
        </row>
        <row r="222">
          <cell r="A222">
            <v>1410051025401</v>
          </cell>
          <cell r="C222" t="str">
            <v>保育所</v>
          </cell>
          <cell r="D222" t="str">
            <v>櫻南幸保育園</v>
          </cell>
          <cell r="E222">
            <v>20</v>
          </cell>
          <cell r="F222" t="str">
            <v>西区</v>
          </cell>
          <cell r="G222" t="str">
            <v>2200023</v>
          </cell>
          <cell r="H222" t="str">
            <v>横浜市西区平沼２－４－１４　ｓｏ２ｆｒｏｎｔ　１階</v>
          </cell>
          <cell r="I222" t="str">
            <v>櫻南幸保育園</v>
          </cell>
          <cell r="J222">
            <v>13</v>
          </cell>
          <cell r="K222" t="str">
            <v>13年以上</v>
          </cell>
          <cell r="L222">
            <v>12</v>
          </cell>
          <cell r="M222" t="str">
            <v>適</v>
          </cell>
          <cell r="N222">
            <v>7</v>
          </cell>
          <cell r="O222" t="str">
            <v>適</v>
          </cell>
          <cell r="P222">
            <v>19</v>
          </cell>
          <cell r="Q222">
            <v>2</v>
          </cell>
          <cell r="R222">
            <v>45072</v>
          </cell>
          <cell r="U222" t="str">
            <v>Ｒ４</v>
          </cell>
          <cell r="V222">
            <v>7</v>
          </cell>
          <cell r="W222">
            <v>0</v>
          </cell>
          <cell r="X222" t="str">
            <v>○</v>
          </cell>
          <cell r="Y222" t="str">
            <v/>
          </cell>
          <cell r="Z222" t="str">
            <v/>
          </cell>
          <cell r="AA222" t="str">
            <v/>
          </cell>
          <cell r="AB222" t="str">
            <v/>
          </cell>
          <cell r="AC222" t="str">
            <v>なし</v>
          </cell>
          <cell r="AD222">
            <v>11</v>
          </cell>
          <cell r="AE222" t="str">
            <v>11年以上</v>
          </cell>
          <cell r="AF222">
            <v>12</v>
          </cell>
          <cell r="AG222" t="str">
            <v>適</v>
          </cell>
          <cell r="AH222">
            <v>7</v>
          </cell>
          <cell r="AI222" t="str">
            <v>適</v>
          </cell>
          <cell r="AJ222">
            <v>19</v>
          </cell>
          <cell r="AK222" t="str">
            <v>Ｒ４</v>
          </cell>
        </row>
        <row r="223">
          <cell r="A223">
            <v>1410051019883</v>
          </cell>
          <cell r="C223" t="str">
            <v>保育所</v>
          </cell>
          <cell r="D223" t="str">
            <v>浅間幼育園</v>
          </cell>
          <cell r="E223">
            <v>20</v>
          </cell>
          <cell r="F223" t="str">
            <v>西区</v>
          </cell>
          <cell r="G223" t="str">
            <v>2200072</v>
          </cell>
          <cell r="H223" t="str">
            <v>横浜市西区浅間町１丁目４４番地２</v>
          </cell>
          <cell r="I223" t="str">
            <v>社会福祉法人　木花咲耶会</v>
          </cell>
          <cell r="J223">
            <v>13</v>
          </cell>
          <cell r="K223" t="str">
            <v>13年以上</v>
          </cell>
          <cell r="L223">
            <v>12</v>
          </cell>
          <cell r="M223" t="str">
            <v>適</v>
          </cell>
          <cell r="N223">
            <v>7</v>
          </cell>
          <cell r="O223" t="str">
            <v>適</v>
          </cell>
          <cell r="P223">
            <v>19</v>
          </cell>
          <cell r="Q223">
            <v>11</v>
          </cell>
          <cell r="R223">
            <v>45113</v>
          </cell>
          <cell r="U223" t="str">
            <v>Ｒ４</v>
          </cell>
          <cell r="V223">
            <v>7</v>
          </cell>
          <cell r="W223">
            <v>0</v>
          </cell>
          <cell r="X223" t="str">
            <v>○</v>
          </cell>
          <cell r="Y223" t="str">
            <v/>
          </cell>
          <cell r="Z223" t="str">
            <v/>
          </cell>
          <cell r="AA223" t="str">
            <v/>
          </cell>
          <cell r="AB223" t="str">
            <v/>
          </cell>
          <cell r="AC223" t="str">
            <v>なし</v>
          </cell>
          <cell r="AD223">
            <v>11</v>
          </cell>
          <cell r="AE223" t="str">
            <v>11年以上</v>
          </cell>
          <cell r="AF223">
            <v>12</v>
          </cell>
          <cell r="AG223" t="str">
            <v>適</v>
          </cell>
          <cell r="AH223">
            <v>7</v>
          </cell>
          <cell r="AI223" t="str">
            <v>適</v>
          </cell>
          <cell r="AJ223">
            <v>19</v>
          </cell>
          <cell r="AK223" t="str">
            <v>Ｒ４</v>
          </cell>
        </row>
        <row r="224">
          <cell r="A224">
            <v>1410051020394</v>
          </cell>
          <cell r="C224" t="str">
            <v>保育所</v>
          </cell>
          <cell r="D224" t="str">
            <v>つくし愛児園</v>
          </cell>
          <cell r="E224">
            <v>20</v>
          </cell>
          <cell r="F224" t="str">
            <v>西区</v>
          </cell>
          <cell r="G224" t="str">
            <v>2200062</v>
          </cell>
          <cell r="H224" t="str">
            <v>横浜市西区東久保町４－３８</v>
          </cell>
          <cell r="I224" t="str">
            <v>つくし愛児園</v>
          </cell>
          <cell r="K224" t="str">
            <v/>
          </cell>
          <cell r="L224" t="e">
            <v>#N/A</v>
          </cell>
          <cell r="N224">
            <v>0</v>
          </cell>
          <cell r="P224" t="e">
            <v>#N/A</v>
          </cell>
          <cell r="U224" t="str">
            <v>H29</v>
          </cell>
          <cell r="V224">
            <v>0</v>
          </cell>
          <cell r="W224">
            <v>0</v>
          </cell>
          <cell r="X224" t="str">
            <v>○</v>
          </cell>
          <cell r="Y224" t="str">
            <v/>
          </cell>
          <cell r="Z224" t="str">
            <v/>
          </cell>
          <cell r="AA224" t="str">
            <v/>
          </cell>
          <cell r="AB224" t="str">
            <v/>
          </cell>
          <cell r="AC224" t="str">
            <v>なし</v>
          </cell>
          <cell r="AD224">
            <v>0</v>
          </cell>
          <cell r="AE224" t="str">
            <v/>
          </cell>
          <cell r="AF224" t="str">
            <v/>
          </cell>
          <cell r="AG224">
            <v>0</v>
          </cell>
          <cell r="AH224">
            <v>0</v>
          </cell>
          <cell r="AI224">
            <v>0</v>
          </cell>
          <cell r="AJ224" t="str">
            <v/>
          </cell>
          <cell r="AK224" t="str">
            <v>Ｒ４</v>
          </cell>
        </row>
        <row r="225">
          <cell r="A225">
            <v>1410051016368</v>
          </cell>
          <cell r="C225" t="str">
            <v>保育所</v>
          </cell>
          <cell r="D225" t="str">
            <v>トキワ保育園</v>
          </cell>
          <cell r="E225">
            <v>20</v>
          </cell>
          <cell r="F225" t="str">
            <v>西区</v>
          </cell>
          <cell r="G225" t="str">
            <v>2200062</v>
          </cell>
          <cell r="H225" t="str">
            <v>横浜市西区東久保町３４－１０</v>
          </cell>
          <cell r="I225" t="str">
            <v>トキワ保育園</v>
          </cell>
          <cell r="J225">
            <v>10</v>
          </cell>
          <cell r="K225" t="str">
            <v>10年以上</v>
          </cell>
          <cell r="L225">
            <v>12</v>
          </cell>
          <cell r="M225" t="str">
            <v>適</v>
          </cell>
          <cell r="N225">
            <v>6</v>
          </cell>
          <cell r="O225" t="str">
            <v>適</v>
          </cell>
          <cell r="P225">
            <v>18</v>
          </cell>
          <cell r="Q225">
            <v>9</v>
          </cell>
          <cell r="R225">
            <v>45072</v>
          </cell>
          <cell r="U225" t="str">
            <v>Ｒ４</v>
          </cell>
          <cell r="V225">
            <v>6</v>
          </cell>
          <cell r="W225">
            <v>0</v>
          </cell>
          <cell r="X225" t="str">
            <v>○</v>
          </cell>
          <cell r="Y225" t="str">
            <v/>
          </cell>
          <cell r="Z225" t="str">
            <v/>
          </cell>
          <cell r="AA225" t="str">
            <v/>
          </cell>
          <cell r="AB225" t="str">
            <v/>
          </cell>
          <cell r="AC225" t="str">
            <v>なし</v>
          </cell>
          <cell r="AD225">
            <v>10</v>
          </cell>
          <cell r="AE225" t="str">
            <v>10年以上</v>
          </cell>
          <cell r="AF225">
            <v>12</v>
          </cell>
          <cell r="AG225" t="str">
            <v>適</v>
          </cell>
          <cell r="AH225">
            <v>6</v>
          </cell>
          <cell r="AI225" t="str">
            <v>適</v>
          </cell>
          <cell r="AJ225">
            <v>18</v>
          </cell>
          <cell r="AK225" t="str">
            <v>Ｒ４</v>
          </cell>
        </row>
        <row r="226">
          <cell r="A226">
            <v>1410051027118</v>
          </cell>
          <cell r="C226" t="str">
            <v>保育所</v>
          </cell>
          <cell r="D226" t="str">
            <v>にじいろ保育園平沼</v>
          </cell>
          <cell r="E226">
            <v>20</v>
          </cell>
          <cell r="F226" t="str">
            <v>西区</v>
          </cell>
          <cell r="G226" t="str">
            <v>1500043</v>
          </cell>
          <cell r="H226" t="str">
            <v>東京都渋谷区道玄坂１丁目１２－１　渋谷マークシティウェスト１７階</v>
          </cell>
          <cell r="I226" t="str">
            <v>ライクキッズ株式会社</v>
          </cell>
          <cell r="J226">
            <v>6</v>
          </cell>
          <cell r="K226" t="str">
            <v>6年以上</v>
          </cell>
          <cell r="L226">
            <v>8</v>
          </cell>
          <cell r="M226" t="str">
            <v>適</v>
          </cell>
          <cell r="N226">
            <v>6</v>
          </cell>
          <cell r="O226" t="str">
            <v>適</v>
          </cell>
          <cell r="P226">
            <v>14</v>
          </cell>
          <cell r="Q226">
            <v>1</v>
          </cell>
          <cell r="R226">
            <v>45154</v>
          </cell>
          <cell r="U226" t="str">
            <v>Ｒ４</v>
          </cell>
          <cell r="V226">
            <v>6</v>
          </cell>
          <cell r="W226">
            <v>0</v>
          </cell>
          <cell r="X226" t="str">
            <v>○</v>
          </cell>
          <cell r="Y226" t="str">
            <v/>
          </cell>
          <cell r="Z226" t="str">
            <v/>
          </cell>
          <cell r="AA226" t="str">
            <v/>
          </cell>
          <cell r="AB226" t="str">
            <v/>
          </cell>
          <cell r="AC226" t="str">
            <v>なし</v>
          </cell>
          <cell r="AD226">
            <v>3</v>
          </cell>
          <cell r="AE226" t="str">
            <v>3年以上</v>
          </cell>
          <cell r="AF226">
            <v>5</v>
          </cell>
          <cell r="AG226" t="str">
            <v>適</v>
          </cell>
          <cell r="AH226">
            <v>6</v>
          </cell>
          <cell r="AI226" t="str">
            <v>適</v>
          </cell>
          <cell r="AJ226">
            <v>11</v>
          </cell>
          <cell r="AK226" t="str">
            <v>Ｒ４</v>
          </cell>
        </row>
        <row r="227">
          <cell r="A227">
            <v>1410051015352</v>
          </cell>
          <cell r="C227" t="str">
            <v>保育所</v>
          </cell>
          <cell r="D227" t="str">
            <v>にじいろ保育園みなとみらい</v>
          </cell>
          <cell r="E227">
            <v>20</v>
          </cell>
          <cell r="F227" t="str">
            <v>西区</v>
          </cell>
          <cell r="G227" t="str">
            <v>1500043</v>
          </cell>
          <cell r="H227" t="str">
            <v>東京都渋谷区道玄坂１丁目１２－１　渋谷マークシティ　ウェスト１７階</v>
          </cell>
          <cell r="I227" t="str">
            <v>ライクキッズ株式会社</v>
          </cell>
          <cell r="J227">
            <v>4</v>
          </cell>
          <cell r="K227" t="str">
            <v>4年以上</v>
          </cell>
          <cell r="L227">
            <v>6</v>
          </cell>
          <cell r="M227" t="str">
            <v>適</v>
          </cell>
          <cell r="N227">
            <v>6</v>
          </cell>
          <cell r="O227" t="str">
            <v>適</v>
          </cell>
          <cell r="P227">
            <v>12</v>
          </cell>
          <cell r="Q227">
            <v>4</v>
          </cell>
          <cell r="R227">
            <v>45146</v>
          </cell>
          <cell r="U227" t="str">
            <v>Ｒ４</v>
          </cell>
          <cell r="V227">
            <v>6</v>
          </cell>
          <cell r="W227">
            <v>0</v>
          </cell>
          <cell r="X227" t="str">
            <v>○</v>
          </cell>
          <cell r="Y227" t="str">
            <v/>
          </cell>
          <cell r="Z227" t="str">
            <v/>
          </cell>
          <cell r="AA227" t="str">
            <v/>
          </cell>
          <cell r="AB227" t="str">
            <v/>
          </cell>
          <cell r="AC227" t="str">
            <v>なし</v>
          </cell>
          <cell r="AD227">
            <v>6</v>
          </cell>
          <cell r="AE227" t="str">
            <v>6年以上</v>
          </cell>
          <cell r="AF227">
            <v>8</v>
          </cell>
          <cell r="AG227" t="str">
            <v>適</v>
          </cell>
          <cell r="AH227">
            <v>6</v>
          </cell>
          <cell r="AI227" t="str">
            <v>適</v>
          </cell>
          <cell r="AJ227">
            <v>14</v>
          </cell>
          <cell r="AK227" t="str">
            <v>Ｒ４</v>
          </cell>
        </row>
        <row r="228">
          <cell r="A228">
            <v>1410051019305</v>
          </cell>
          <cell r="C228" t="str">
            <v>保育所</v>
          </cell>
          <cell r="D228" t="str">
            <v>平沼保育園</v>
          </cell>
          <cell r="E228">
            <v>20</v>
          </cell>
          <cell r="F228" t="str">
            <v>西区</v>
          </cell>
          <cell r="G228" t="str">
            <v>2200055</v>
          </cell>
          <cell r="H228" t="str">
            <v>横浜市西区浜松町１３－６</v>
          </cell>
          <cell r="I228" t="str">
            <v>平沼保育園</v>
          </cell>
          <cell r="J228">
            <v>11</v>
          </cell>
          <cell r="K228" t="str">
            <v>11年以上</v>
          </cell>
          <cell r="L228">
            <v>12</v>
          </cell>
          <cell r="M228" t="str">
            <v>適</v>
          </cell>
          <cell r="N228">
            <v>7</v>
          </cell>
          <cell r="O228" t="str">
            <v>適</v>
          </cell>
          <cell r="P228">
            <v>19</v>
          </cell>
          <cell r="Q228">
            <v>12</v>
          </cell>
          <cell r="R228">
            <v>45072</v>
          </cell>
          <cell r="U228" t="str">
            <v>Ｒ４</v>
          </cell>
          <cell r="V228">
            <v>6</v>
          </cell>
          <cell r="W228">
            <v>1</v>
          </cell>
          <cell r="X228" t="str">
            <v>○</v>
          </cell>
          <cell r="Y228" t="str">
            <v>○</v>
          </cell>
          <cell r="Z228" t="str">
            <v/>
          </cell>
          <cell r="AA228" t="str">
            <v/>
          </cell>
          <cell r="AB228" t="str">
            <v/>
          </cell>
          <cell r="AC228" t="str">
            <v>あり</v>
          </cell>
          <cell r="AD228">
            <v>9</v>
          </cell>
          <cell r="AE228" t="str">
            <v>9年以上</v>
          </cell>
          <cell r="AF228">
            <v>11</v>
          </cell>
          <cell r="AG228" t="str">
            <v>適</v>
          </cell>
          <cell r="AH228">
            <v>6</v>
          </cell>
          <cell r="AI228" t="str">
            <v>適</v>
          </cell>
          <cell r="AJ228">
            <v>17</v>
          </cell>
          <cell r="AK228" t="str">
            <v>Ｒ４</v>
          </cell>
        </row>
        <row r="229">
          <cell r="A229">
            <v>1410051013902</v>
          </cell>
          <cell r="C229" t="str">
            <v>保育所</v>
          </cell>
          <cell r="D229" t="str">
            <v>ほっぺるランド横浜岡野</v>
          </cell>
          <cell r="E229">
            <v>20</v>
          </cell>
          <cell r="F229" t="str">
            <v>西区</v>
          </cell>
          <cell r="G229" t="str">
            <v>1070052</v>
          </cell>
          <cell r="H229" t="str">
            <v>東京都港区赤坂４－２－６　住友不動産新赤坂ビル４階</v>
          </cell>
          <cell r="I229" t="str">
            <v>株式会社テノ．コーポレーション</v>
          </cell>
          <cell r="J229">
            <v>6</v>
          </cell>
          <cell r="K229" t="str">
            <v>6年以上</v>
          </cell>
          <cell r="L229">
            <v>8</v>
          </cell>
          <cell r="M229" t="str">
            <v>適</v>
          </cell>
          <cell r="N229">
            <v>6</v>
          </cell>
          <cell r="O229" t="str">
            <v>適</v>
          </cell>
          <cell r="P229">
            <v>14</v>
          </cell>
          <cell r="Q229">
            <v>6</v>
          </cell>
          <cell r="R229">
            <v>45113</v>
          </cell>
          <cell r="U229" t="str">
            <v>Ｒ４</v>
          </cell>
          <cell r="V229">
            <v>6</v>
          </cell>
          <cell r="W229">
            <v>0</v>
          </cell>
          <cell r="X229" t="str">
            <v>○</v>
          </cell>
          <cell r="Y229" t="str">
            <v/>
          </cell>
          <cell r="Z229" t="str">
            <v/>
          </cell>
          <cell r="AA229" t="str">
            <v/>
          </cell>
          <cell r="AB229" t="str">
            <v/>
          </cell>
          <cell r="AC229" t="str">
            <v>なし</v>
          </cell>
          <cell r="AD229">
            <v>6</v>
          </cell>
          <cell r="AE229" t="str">
            <v>6年以上</v>
          </cell>
          <cell r="AF229">
            <v>8</v>
          </cell>
          <cell r="AG229" t="str">
            <v>適</v>
          </cell>
          <cell r="AH229">
            <v>6</v>
          </cell>
          <cell r="AI229" t="str">
            <v>適</v>
          </cell>
          <cell r="AJ229">
            <v>14</v>
          </cell>
          <cell r="AK229" t="str">
            <v>Ｒ４</v>
          </cell>
        </row>
        <row r="230">
          <cell r="A230">
            <v>1410051027332</v>
          </cell>
          <cell r="C230" t="str">
            <v>保育所</v>
          </cell>
          <cell r="D230" t="str">
            <v>ポピンズナーサリースクール平沼橋</v>
          </cell>
          <cell r="E230">
            <v>20</v>
          </cell>
          <cell r="F230" t="str">
            <v>西区</v>
          </cell>
          <cell r="G230" t="str">
            <v>2200024</v>
          </cell>
          <cell r="H230" t="str">
            <v>横浜市西区西平沼町２－１９　シティテラス横浜サウス棟１階</v>
          </cell>
          <cell r="I230" t="str">
            <v>ポピンズナーサリースクール平沼橋</v>
          </cell>
          <cell r="J230">
            <v>8</v>
          </cell>
          <cell r="K230" t="str">
            <v>8年以上</v>
          </cell>
          <cell r="L230">
            <v>10</v>
          </cell>
          <cell r="M230" t="str">
            <v>適</v>
          </cell>
          <cell r="N230">
            <v>6</v>
          </cell>
          <cell r="O230" t="str">
            <v>適</v>
          </cell>
          <cell r="P230">
            <v>16</v>
          </cell>
          <cell r="Q230">
            <v>9</v>
          </cell>
          <cell r="R230">
            <v>45120</v>
          </cell>
          <cell r="U230" t="str">
            <v>Ｒ４</v>
          </cell>
          <cell r="V230">
            <v>6</v>
          </cell>
          <cell r="W230">
            <v>0</v>
          </cell>
          <cell r="X230" t="str">
            <v>○</v>
          </cell>
          <cell r="Y230" t="str">
            <v/>
          </cell>
          <cell r="Z230" t="str">
            <v/>
          </cell>
          <cell r="AA230" t="str">
            <v/>
          </cell>
          <cell r="AB230" t="str">
            <v/>
          </cell>
          <cell r="AC230" t="str">
            <v>なし</v>
          </cell>
          <cell r="AD230">
            <v>7</v>
          </cell>
          <cell r="AE230" t="str">
            <v>7年以上</v>
          </cell>
          <cell r="AF230">
            <v>9</v>
          </cell>
          <cell r="AG230" t="str">
            <v>適</v>
          </cell>
          <cell r="AH230">
            <v>6</v>
          </cell>
          <cell r="AI230" t="str">
            <v>適</v>
          </cell>
          <cell r="AJ230">
            <v>15</v>
          </cell>
          <cell r="AK230" t="str">
            <v>Ｒ４</v>
          </cell>
        </row>
        <row r="231">
          <cell r="A231">
            <v>1410051019230</v>
          </cell>
          <cell r="C231" t="str">
            <v>保育所</v>
          </cell>
          <cell r="D231" t="str">
            <v>ポピンズナーサリースクールみなとみらい</v>
          </cell>
          <cell r="E231">
            <v>20</v>
          </cell>
          <cell r="F231" t="str">
            <v>西区</v>
          </cell>
          <cell r="G231" t="str">
            <v>2200012</v>
          </cell>
          <cell r="H231" t="str">
            <v>横浜市西区みなとみらい三丁目５－１　ＭＡＲＫＩＳみなとみらい１Ｆ</v>
          </cell>
          <cell r="I231" t="str">
            <v>ポピンズナーサリースクールみなとみらい　</v>
          </cell>
          <cell r="J231">
            <v>8</v>
          </cell>
          <cell r="K231" t="str">
            <v>8年以上</v>
          </cell>
          <cell r="L231">
            <v>10</v>
          </cell>
          <cell r="M231" t="str">
            <v>適</v>
          </cell>
          <cell r="N231">
            <v>6</v>
          </cell>
          <cell r="O231" t="str">
            <v>適</v>
          </cell>
          <cell r="P231">
            <v>16</v>
          </cell>
          <cell r="Q231">
            <v>6</v>
          </cell>
          <cell r="R231">
            <v>45146</v>
          </cell>
          <cell r="U231" t="str">
            <v>Ｒ４</v>
          </cell>
          <cell r="V231">
            <v>6</v>
          </cell>
          <cell r="W231">
            <v>0</v>
          </cell>
          <cell r="X231" t="str">
            <v>○</v>
          </cell>
          <cell r="Y231" t="str">
            <v/>
          </cell>
          <cell r="Z231" t="str">
            <v/>
          </cell>
          <cell r="AA231" t="str">
            <v/>
          </cell>
          <cell r="AB231" t="str">
            <v/>
          </cell>
          <cell r="AC231" t="str">
            <v>なし</v>
          </cell>
          <cell r="AD231">
            <v>8</v>
          </cell>
          <cell r="AE231" t="str">
            <v>8年以上</v>
          </cell>
          <cell r="AF231">
            <v>10</v>
          </cell>
          <cell r="AG231" t="str">
            <v>適</v>
          </cell>
          <cell r="AH231">
            <v>6</v>
          </cell>
          <cell r="AI231" t="str">
            <v>適</v>
          </cell>
          <cell r="AJ231">
            <v>16</v>
          </cell>
          <cell r="AK231" t="str">
            <v>Ｒ４</v>
          </cell>
        </row>
        <row r="232">
          <cell r="A232">
            <v>1410051019248</v>
          </cell>
          <cell r="C232" t="str">
            <v>保育所</v>
          </cell>
          <cell r="D232" t="str">
            <v>ポピンズナーサリースクール横浜</v>
          </cell>
          <cell r="E232">
            <v>20</v>
          </cell>
          <cell r="F232" t="str">
            <v>西区</v>
          </cell>
          <cell r="G232" t="str">
            <v>2200012</v>
          </cell>
          <cell r="H232" t="str">
            <v>横浜市西区みなとみらい四丁目３－５</v>
          </cell>
          <cell r="I232" t="str">
            <v>ポピンズナーサリースクール横浜</v>
          </cell>
          <cell r="J232">
            <v>6</v>
          </cell>
          <cell r="K232" t="str">
            <v>6年以上</v>
          </cell>
          <cell r="L232">
            <v>8</v>
          </cell>
          <cell r="M232" t="str">
            <v>適</v>
          </cell>
          <cell r="N232">
            <v>6</v>
          </cell>
          <cell r="O232" t="str">
            <v>適</v>
          </cell>
          <cell r="P232">
            <v>14</v>
          </cell>
          <cell r="Q232">
            <v>6</v>
          </cell>
          <cell r="R232">
            <v>45113</v>
          </cell>
          <cell r="U232" t="str">
            <v>Ｒ４</v>
          </cell>
          <cell r="V232">
            <v>6</v>
          </cell>
          <cell r="W232">
            <v>0</v>
          </cell>
          <cell r="X232" t="str">
            <v>○</v>
          </cell>
          <cell r="Y232" t="str">
            <v/>
          </cell>
          <cell r="Z232" t="str">
            <v/>
          </cell>
          <cell r="AA232" t="str">
            <v/>
          </cell>
          <cell r="AB232" t="str">
            <v/>
          </cell>
          <cell r="AC232" t="str">
            <v>なし</v>
          </cell>
          <cell r="AD232">
            <v>6</v>
          </cell>
          <cell r="AE232" t="str">
            <v>6年以上</v>
          </cell>
          <cell r="AF232">
            <v>8</v>
          </cell>
          <cell r="AG232" t="str">
            <v>適</v>
          </cell>
          <cell r="AH232">
            <v>6</v>
          </cell>
          <cell r="AI232" t="str">
            <v>適</v>
          </cell>
          <cell r="AJ232">
            <v>14</v>
          </cell>
          <cell r="AK232" t="str">
            <v>Ｒ４</v>
          </cell>
        </row>
        <row r="233">
          <cell r="A233">
            <v>1410051024347</v>
          </cell>
          <cell r="C233" t="str">
            <v>保育所</v>
          </cell>
          <cell r="D233" t="str">
            <v>マイ・ハート紅葉ヶ丘保育園</v>
          </cell>
          <cell r="E233">
            <v>20</v>
          </cell>
          <cell r="F233" t="str">
            <v>西区</v>
          </cell>
          <cell r="G233" t="str">
            <v>2200044</v>
          </cell>
          <cell r="H233" t="str">
            <v>横浜市西区紅葉ヶ丘５３　横浜市教育会館３Ｆ</v>
          </cell>
          <cell r="I233" t="str">
            <v>株式会社マイ・ハート</v>
          </cell>
          <cell r="J233">
            <v>8</v>
          </cell>
          <cell r="K233" t="str">
            <v>8年以上</v>
          </cell>
          <cell r="L233">
            <v>10</v>
          </cell>
          <cell r="M233" t="str">
            <v>適</v>
          </cell>
          <cell r="N233">
            <v>6</v>
          </cell>
          <cell r="O233" t="str">
            <v>適</v>
          </cell>
          <cell r="P233">
            <v>16</v>
          </cell>
          <cell r="Q233">
            <v>3</v>
          </cell>
          <cell r="R233">
            <v>45100</v>
          </cell>
          <cell r="U233" t="str">
            <v>Ｒ４</v>
          </cell>
          <cell r="V233">
            <v>6</v>
          </cell>
          <cell r="W233">
            <v>0</v>
          </cell>
          <cell r="X233" t="str">
            <v>○</v>
          </cell>
          <cell r="Y233" t="str">
            <v/>
          </cell>
          <cell r="Z233" t="str">
            <v/>
          </cell>
          <cell r="AA233" t="str">
            <v/>
          </cell>
          <cell r="AB233" t="str">
            <v/>
          </cell>
          <cell r="AC233" t="str">
            <v>なし</v>
          </cell>
          <cell r="AD233">
            <v>7</v>
          </cell>
          <cell r="AE233" t="str">
            <v>7年以上</v>
          </cell>
          <cell r="AF233">
            <v>9</v>
          </cell>
          <cell r="AG233" t="str">
            <v>適</v>
          </cell>
          <cell r="AH233">
            <v>6</v>
          </cell>
          <cell r="AI233" t="str">
            <v>適</v>
          </cell>
          <cell r="AJ233">
            <v>15</v>
          </cell>
          <cell r="AK233" t="str">
            <v>Ｒ４</v>
          </cell>
        </row>
        <row r="234">
          <cell r="A234">
            <v>1410051024677</v>
          </cell>
          <cell r="C234" t="str">
            <v>保育所</v>
          </cell>
          <cell r="D234" t="str">
            <v>みなとみらいくばがさ保育園</v>
          </cell>
          <cell r="E234">
            <v>20</v>
          </cell>
          <cell r="F234" t="str">
            <v>西区</v>
          </cell>
          <cell r="G234" t="str">
            <v>2200012</v>
          </cell>
          <cell r="H234" t="str">
            <v>横浜市西区みなとみらい３－７－２</v>
          </cell>
          <cell r="I234" t="str">
            <v>みなとみらいくばがさ保育園</v>
          </cell>
          <cell r="J234">
            <v>9</v>
          </cell>
          <cell r="K234" t="str">
            <v>9年以上</v>
          </cell>
          <cell r="L234">
            <v>11</v>
          </cell>
          <cell r="M234" t="str">
            <v>適</v>
          </cell>
          <cell r="N234">
            <v>6</v>
          </cell>
          <cell r="O234" t="str">
            <v>適</v>
          </cell>
          <cell r="P234">
            <v>17</v>
          </cell>
          <cell r="Q234">
            <v>7</v>
          </cell>
          <cell r="R234">
            <v>45072</v>
          </cell>
          <cell r="U234" t="str">
            <v>Ｒ４</v>
          </cell>
          <cell r="V234">
            <v>6</v>
          </cell>
          <cell r="W234">
            <v>0</v>
          </cell>
          <cell r="X234" t="str">
            <v>○</v>
          </cell>
          <cell r="Y234" t="str">
            <v/>
          </cell>
          <cell r="Z234" t="str">
            <v/>
          </cell>
          <cell r="AA234" t="str">
            <v/>
          </cell>
          <cell r="AB234" t="str">
            <v/>
          </cell>
          <cell r="AC234" t="str">
            <v>なし</v>
          </cell>
          <cell r="AD234">
            <v>8</v>
          </cell>
          <cell r="AE234" t="str">
            <v>8年以上</v>
          </cell>
          <cell r="AF234">
            <v>10</v>
          </cell>
          <cell r="AG234" t="str">
            <v>適</v>
          </cell>
          <cell r="AH234">
            <v>6</v>
          </cell>
          <cell r="AI234" t="str">
            <v>適</v>
          </cell>
          <cell r="AJ234">
            <v>16</v>
          </cell>
          <cell r="AK234" t="str">
            <v>Ｒ４</v>
          </cell>
        </row>
        <row r="235">
          <cell r="A235">
            <v>1410051016392</v>
          </cell>
          <cell r="C235" t="str">
            <v>保育所</v>
          </cell>
          <cell r="D235" t="str">
            <v>ムーミン保育園</v>
          </cell>
          <cell r="E235">
            <v>20</v>
          </cell>
          <cell r="F235" t="str">
            <v>西区</v>
          </cell>
          <cell r="G235" t="str">
            <v>2200055</v>
          </cell>
          <cell r="H235" t="str">
            <v>横浜市西区浜松町１０－１０　なかまの杜</v>
          </cell>
          <cell r="I235" t="str">
            <v>特定非営利活動法人ムーミンの会</v>
          </cell>
          <cell r="J235">
            <v>9</v>
          </cell>
          <cell r="K235" t="str">
            <v>9年以上</v>
          </cell>
          <cell r="L235">
            <v>11</v>
          </cell>
          <cell r="M235" t="str">
            <v>適</v>
          </cell>
          <cell r="N235">
            <v>6</v>
          </cell>
          <cell r="O235" t="str">
            <v>適</v>
          </cell>
          <cell r="P235">
            <v>17</v>
          </cell>
          <cell r="Q235">
            <v>10</v>
          </cell>
          <cell r="R235">
            <v>45120</v>
          </cell>
          <cell r="U235" t="str">
            <v>Ｒ４</v>
          </cell>
          <cell r="V235">
            <v>6</v>
          </cell>
          <cell r="W235">
            <v>0</v>
          </cell>
          <cell r="X235" t="str">
            <v>○</v>
          </cell>
          <cell r="Y235" t="str">
            <v/>
          </cell>
          <cell r="Z235" t="str">
            <v/>
          </cell>
          <cell r="AA235" t="str">
            <v/>
          </cell>
          <cell r="AB235" t="str">
            <v/>
          </cell>
          <cell r="AC235" t="str">
            <v>なし</v>
          </cell>
          <cell r="AD235">
            <v>8</v>
          </cell>
          <cell r="AE235" t="str">
            <v>8年以上</v>
          </cell>
          <cell r="AF235">
            <v>10</v>
          </cell>
          <cell r="AG235" t="str">
            <v>適</v>
          </cell>
          <cell r="AH235">
            <v>6</v>
          </cell>
          <cell r="AI235" t="str">
            <v>適</v>
          </cell>
          <cell r="AJ235">
            <v>16</v>
          </cell>
          <cell r="AK235" t="str">
            <v>Ｒ４</v>
          </cell>
        </row>
        <row r="236">
          <cell r="A236">
            <v>1410051027514</v>
          </cell>
          <cell r="C236" t="str">
            <v>保育所</v>
          </cell>
          <cell r="D236" t="str">
            <v>むつみ愛児園</v>
          </cell>
          <cell r="E236">
            <v>20</v>
          </cell>
          <cell r="F236" t="str">
            <v>西区</v>
          </cell>
          <cell r="G236" t="str">
            <v>2200002</v>
          </cell>
          <cell r="H236" t="str">
            <v>横浜市西区南軽井沢５６</v>
          </cell>
          <cell r="I236" t="str">
            <v>むつみ愛児園</v>
          </cell>
          <cell r="J236">
            <v>12</v>
          </cell>
          <cell r="K236" t="str">
            <v>12年以上</v>
          </cell>
          <cell r="L236">
            <v>12</v>
          </cell>
          <cell r="M236" t="str">
            <v>適</v>
          </cell>
          <cell r="N236">
            <v>7</v>
          </cell>
          <cell r="O236" t="str">
            <v>適</v>
          </cell>
          <cell r="P236">
            <v>19</v>
          </cell>
          <cell r="Q236">
            <v>4</v>
          </cell>
          <cell r="R236">
            <v>45113</v>
          </cell>
          <cell r="U236" t="str">
            <v>Ｒ４</v>
          </cell>
          <cell r="V236">
            <v>7</v>
          </cell>
          <cell r="W236">
            <v>0</v>
          </cell>
          <cell r="X236" t="str">
            <v>○</v>
          </cell>
          <cell r="Y236" t="str">
            <v/>
          </cell>
          <cell r="Z236" t="str">
            <v/>
          </cell>
          <cell r="AA236" t="str">
            <v/>
          </cell>
          <cell r="AB236" t="str">
            <v/>
          </cell>
          <cell r="AC236" t="str">
            <v>なし</v>
          </cell>
          <cell r="AD236">
            <v>12</v>
          </cell>
          <cell r="AE236" t="str">
            <v>12年以上</v>
          </cell>
          <cell r="AF236">
            <v>12</v>
          </cell>
          <cell r="AG236" t="str">
            <v>適</v>
          </cell>
          <cell r="AH236">
            <v>7</v>
          </cell>
          <cell r="AI236" t="str">
            <v>適</v>
          </cell>
          <cell r="AJ236">
            <v>19</v>
          </cell>
          <cell r="AK236" t="str">
            <v>Ｒ４</v>
          </cell>
        </row>
        <row r="237">
          <cell r="A237">
            <v>1410051018034</v>
          </cell>
          <cell r="C237" t="str">
            <v>保育所</v>
          </cell>
          <cell r="D237" t="str">
            <v>桃の木保育園</v>
          </cell>
          <cell r="E237">
            <v>20</v>
          </cell>
          <cell r="F237" t="str">
            <v>西区</v>
          </cell>
          <cell r="G237" t="str">
            <v>2200051</v>
          </cell>
          <cell r="H237" t="str">
            <v>横浜市西区中央二丁目４２－１５</v>
          </cell>
          <cell r="I237" t="str">
            <v>特定非営利活動法人　桃の木保育園</v>
          </cell>
          <cell r="J237">
            <v>15</v>
          </cell>
          <cell r="K237" t="str">
            <v>15年以上</v>
          </cell>
          <cell r="L237">
            <v>12</v>
          </cell>
          <cell r="M237" t="str">
            <v>適</v>
          </cell>
          <cell r="N237">
            <v>7</v>
          </cell>
          <cell r="O237" t="str">
            <v>適</v>
          </cell>
          <cell r="P237">
            <v>19</v>
          </cell>
          <cell r="Q237">
            <v>12</v>
          </cell>
          <cell r="R237">
            <v>45120</v>
          </cell>
          <cell r="U237" t="str">
            <v>Ｒ４</v>
          </cell>
          <cell r="V237">
            <v>7</v>
          </cell>
          <cell r="W237">
            <v>0</v>
          </cell>
          <cell r="X237" t="str">
            <v>○</v>
          </cell>
          <cell r="Y237" t="str">
            <v/>
          </cell>
          <cell r="Z237" t="str">
            <v/>
          </cell>
          <cell r="AA237" t="str">
            <v/>
          </cell>
          <cell r="AB237" t="str">
            <v/>
          </cell>
          <cell r="AC237" t="str">
            <v>なし</v>
          </cell>
          <cell r="AD237">
            <v>13</v>
          </cell>
          <cell r="AE237" t="str">
            <v>13年以上</v>
          </cell>
          <cell r="AF237">
            <v>12</v>
          </cell>
          <cell r="AG237" t="str">
            <v>適</v>
          </cell>
          <cell r="AH237">
            <v>7</v>
          </cell>
          <cell r="AI237" t="str">
            <v>適</v>
          </cell>
          <cell r="AJ237">
            <v>19</v>
          </cell>
          <cell r="AK237" t="str">
            <v>Ｒ４</v>
          </cell>
        </row>
        <row r="238">
          <cell r="A238">
            <v>1410051025559</v>
          </cell>
          <cell r="C238" t="str">
            <v>保育所</v>
          </cell>
          <cell r="D238" t="str">
            <v>横浜そらいろ保育園</v>
          </cell>
          <cell r="E238">
            <v>20</v>
          </cell>
          <cell r="F238" t="str">
            <v>西区</v>
          </cell>
          <cell r="G238" t="str">
            <v>2200073</v>
          </cell>
          <cell r="H238" t="str">
            <v>横浜市西区岡野２－８－３　ＫＭプラザ２Ｆ</v>
          </cell>
          <cell r="I238" t="str">
            <v>横浜そらいろ保育園</v>
          </cell>
          <cell r="J238">
            <v>8</v>
          </cell>
          <cell r="K238" t="str">
            <v>8年以上</v>
          </cell>
          <cell r="L238">
            <v>10</v>
          </cell>
          <cell r="M238" t="str">
            <v>適</v>
          </cell>
          <cell r="N238">
            <v>6</v>
          </cell>
          <cell r="O238" t="str">
            <v>適</v>
          </cell>
          <cell r="P238">
            <v>16</v>
          </cell>
          <cell r="Q238">
            <v>7</v>
          </cell>
          <cell r="R238">
            <v>45100</v>
          </cell>
          <cell r="U238" t="str">
            <v>Ｒ４</v>
          </cell>
          <cell r="V238">
            <v>6</v>
          </cell>
          <cell r="W238">
            <v>0</v>
          </cell>
          <cell r="X238" t="str">
            <v>○</v>
          </cell>
          <cell r="Y238" t="str">
            <v/>
          </cell>
          <cell r="Z238" t="str">
            <v/>
          </cell>
          <cell r="AA238" t="str">
            <v/>
          </cell>
          <cell r="AB238" t="str">
            <v/>
          </cell>
          <cell r="AC238" t="str">
            <v>なし</v>
          </cell>
          <cell r="AD238">
            <v>7</v>
          </cell>
          <cell r="AE238" t="str">
            <v>7年以上</v>
          </cell>
          <cell r="AF238">
            <v>9</v>
          </cell>
          <cell r="AG238" t="str">
            <v>適</v>
          </cell>
          <cell r="AH238">
            <v>6</v>
          </cell>
          <cell r="AI238" t="str">
            <v>適</v>
          </cell>
          <cell r="AJ238">
            <v>15</v>
          </cell>
          <cell r="AK238" t="str">
            <v>Ｒ４</v>
          </cell>
        </row>
        <row r="239">
          <cell r="A239">
            <v>1410051024776</v>
          </cell>
          <cell r="C239" t="str">
            <v>保育所</v>
          </cell>
          <cell r="D239" t="str">
            <v>横浜岡野すきっぷ保育園</v>
          </cell>
          <cell r="E239">
            <v>20</v>
          </cell>
          <cell r="F239" t="str">
            <v>西区</v>
          </cell>
          <cell r="G239" t="str">
            <v>1730037</v>
          </cell>
          <cell r="H239" t="str">
            <v>東京都板橋区小茂根４－９－２　セガミビル３階</v>
          </cell>
          <cell r="I239" t="str">
            <v>株式会社俊英館</v>
          </cell>
          <cell r="J239">
            <v>12</v>
          </cell>
          <cell r="K239" t="str">
            <v>12年以上</v>
          </cell>
          <cell r="L239">
            <v>12</v>
          </cell>
          <cell r="M239" t="str">
            <v>適</v>
          </cell>
          <cell r="N239">
            <v>7</v>
          </cell>
          <cell r="O239" t="str">
            <v>適</v>
          </cell>
          <cell r="P239">
            <v>19</v>
          </cell>
          <cell r="Q239">
            <v>10</v>
          </cell>
          <cell r="R239">
            <v>45146</v>
          </cell>
          <cell r="U239" t="str">
            <v>Ｒ４</v>
          </cell>
          <cell r="V239">
            <v>7</v>
          </cell>
          <cell r="W239">
            <v>0</v>
          </cell>
          <cell r="X239" t="str">
            <v>○</v>
          </cell>
          <cell r="Y239" t="str">
            <v/>
          </cell>
          <cell r="Z239" t="str">
            <v/>
          </cell>
          <cell r="AA239" t="str">
            <v/>
          </cell>
          <cell r="AB239" t="str">
            <v/>
          </cell>
          <cell r="AC239" t="str">
            <v>なし</v>
          </cell>
          <cell r="AD239">
            <v>12</v>
          </cell>
          <cell r="AE239" t="str">
            <v>12年以上</v>
          </cell>
          <cell r="AF239">
            <v>12</v>
          </cell>
          <cell r="AG239" t="str">
            <v>適</v>
          </cell>
          <cell r="AH239">
            <v>7</v>
          </cell>
          <cell r="AI239" t="str">
            <v>適</v>
          </cell>
          <cell r="AJ239">
            <v>19</v>
          </cell>
          <cell r="AK239" t="str">
            <v>Ｒ４</v>
          </cell>
        </row>
        <row r="240">
          <cell r="A240">
            <v>1410051027597</v>
          </cell>
          <cell r="C240" t="str">
            <v>保育所</v>
          </cell>
          <cell r="D240" t="str">
            <v>横浜西口保育園</v>
          </cell>
          <cell r="E240">
            <v>20</v>
          </cell>
          <cell r="F240" t="str">
            <v>西区</v>
          </cell>
          <cell r="G240" t="str">
            <v>2200024</v>
          </cell>
          <cell r="H240" t="str">
            <v>横浜市西区西平沼町４－１－Ｗ１０３</v>
          </cell>
          <cell r="I240" t="str">
            <v>横浜西口保育園</v>
          </cell>
          <cell r="J240">
            <v>11</v>
          </cell>
          <cell r="K240" t="str">
            <v>11年以上</v>
          </cell>
          <cell r="L240">
            <v>12</v>
          </cell>
          <cell r="M240" t="str">
            <v>適</v>
          </cell>
          <cell r="N240">
            <v>7</v>
          </cell>
          <cell r="O240" t="str">
            <v>適</v>
          </cell>
          <cell r="P240">
            <v>19</v>
          </cell>
          <cell r="Q240">
            <v>8</v>
          </cell>
          <cell r="R240">
            <v>45113</v>
          </cell>
          <cell r="U240" t="str">
            <v>履歴なし</v>
          </cell>
          <cell r="V240">
            <v>0</v>
          </cell>
          <cell r="W240">
            <v>7</v>
          </cell>
          <cell r="X240" t="e">
            <v>#N/A</v>
          </cell>
          <cell r="Y240" t="str">
            <v/>
          </cell>
          <cell r="Z240" t="str">
            <v/>
          </cell>
          <cell r="AA240" t="str">
            <v/>
          </cell>
          <cell r="AB240" t="str">
            <v>○</v>
          </cell>
          <cell r="AC240" t="str">
            <v>あり</v>
          </cell>
          <cell r="AD240" t="str">
            <v/>
          </cell>
          <cell r="AE240" t="str">
            <v/>
          </cell>
          <cell r="AF240" t="str">
            <v/>
          </cell>
          <cell r="AG240" t="str">
            <v/>
          </cell>
          <cell r="AH240" t="str">
            <v/>
          </cell>
          <cell r="AI240" t="str">
            <v/>
          </cell>
          <cell r="AJ240" t="str">
            <v/>
          </cell>
          <cell r="AK240" t="str">
            <v>Ｒ４</v>
          </cell>
        </row>
        <row r="241">
          <cell r="A241">
            <v>1410051016384</v>
          </cell>
          <cell r="C241" t="str">
            <v>保育所</v>
          </cell>
          <cell r="D241" t="str">
            <v>横浜みなとみらい保育園</v>
          </cell>
          <cell r="E241">
            <v>20</v>
          </cell>
          <cell r="F241" t="str">
            <v>西区</v>
          </cell>
          <cell r="G241" t="str">
            <v>2200011</v>
          </cell>
          <cell r="H241" t="str">
            <v>横浜市西区高島二丁目７番１号３０２</v>
          </cell>
          <cell r="I241" t="str">
            <v>社会福祉法人長幼会横浜みなとみらい保育園</v>
          </cell>
          <cell r="J241">
            <v>11</v>
          </cell>
          <cell r="K241" t="str">
            <v>11年以上</v>
          </cell>
          <cell r="L241">
            <v>12</v>
          </cell>
          <cell r="M241" t="str">
            <v>適</v>
          </cell>
          <cell r="N241">
            <v>7</v>
          </cell>
          <cell r="O241" t="str">
            <v>適</v>
          </cell>
          <cell r="P241">
            <v>19</v>
          </cell>
          <cell r="Q241">
            <v>23</v>
          </cell>
          <cell r="R241">
            <v>45084</v>
          </cell>
          <cell r="U241" t="str">
            <v>Ｒ４</v>
          </cell>
          <cell r="V241">
            <v>6</v>
          </cell>
          <cell r="W241">
            <v>1</v>
          </cell>
          <cell r="X241" t="str">
            <v>○</v>
          </cell>
          <cell r="Y241" t="str">
            <v>○</v>
          </cell>
          <cell r="Z241" t="str">
            <v/>
          </cell>
          <cell r="AA241" t="str">
            <v/>
          </cell>
          <cell r="AB241" t="str">
            <v/>
          </cell>
          <cell r="AC241" t="str">
            <v>あり</v>
          </cell>
          <cell r="AD241">
            <v>10</v>
          </cell>
          <cell r="AE241" t="str">
            <v>10年以上</v>
          </cell>
          <cell r="AF241">
            <v>12</v>
          </cell>
          <cell r="AG241" t="str">
            <v>適</v>
          </cell>
          <cell r="AH241">
            <v>6</v>
          </cell>
          <cell r="AI241" t="str">
            <v>適</v>
          </cell>
          <cell r="AJ241">
            <v>18</v>
          </cell>
          <cell r="AK241" t="str">
            <v>Ｒ４</v>
          </cell>
        </row>
        <row r="242">
          <cell r="A242">
            <v>1410051014694</v>
          </cell>
          <cell r="C242" t="str">
            <v>保育所</v>
          </cell>
          <cell r="D242" t="str">
            <v>利正寺保育園</v>
          </cell>
          <cell r="E242">
            <v>20</v>
          </cell>
          <cell r="F242" t="str">
            <v>西区</v>
          </cell>
          <cell r="G242" t="str">
            <v>2200061</v>
          </cell>
          <cell r="H242" t="str">
            <v>横浜市西区久保町３－１３</v>
          </cell>
          <cell r="I242" t="str">
            <v>宗教法人利正寺　利正寺保育園</v>
          </cell>
          <cell r="J242">
            <v>16</v>
          </cell>
          <cell r="K242" t="str">
            <v>16年以上</v>
          </cell>
          <cell r="L242">
            <v>12</v>
          </cell>
          <cell r="M242" t="str">
            <v>適</v>
          </cell>
          <cell r="N242">
            <v>7</v>
          </cell>
          <cell r="O242" t="str">
            <v>適</v>
          </cell>
          <cell r="P242">
            <v>19</v>
          </cell>
          <cell r="Q242">
            <v>9</v>
          </cell>
          <cell r="R242">
            <v>45120</v>
          </cell>
          <cell r="U242" t="str">
            <v>Ｒ４</v>
          </cell>
          <cell r="V242">
            <v>7</v>
          </cell>
          <cell r="W242">
            <v>0</v>
          </cell>
          <cell r="X242" t="str">
            <v>○</v>
          </cell>
          <cell r="Y242" t="str">
            <v/>
          </cell>
          <cell r="Z242" t="str">
            <v/>
          </cell>
          <cell r="AA242" t="str">
            <v/>
          </cell>
          <cell r="AB242" t="str">
            <v/>
          </cell>
          <cell r="AC242" t="str">
            <v>なし</v>
          </cell>
          <cell r="AD242">
            <v>16</v>
          </cell>
          <cell r="AE242" t="str">
            <v>16年以上</v>
          </cell>
          <cell r="AF242">
            <v>12</v>
          </cell>
          <cell r="AG242" t="str">
            <v>適</v>
          </cell>
          <cell r="AH242">
            <v>7</v>
          </cell>
          <cell r="AI242" t="str">
            <v>適</v>
          </cell>
          <cell r="AJ242">
            <v>19</v>
          </cell>
          <cell r="AK242" t="str">
            <v>Ｒ４</v>
          </cell>
        </row>
        <row r="243">
          <cell r="A243">
            <v>1410051016400</v>
          </cell>
          <cell r="C243" t="str">
            <v>保育所</v>
          </cell>
          <cell r="D243" t="str">
            <v>ろぜっと保育園</v>
          </cell>
          <cell r="E243">
            <v>20</v>
          </cell>
          <cell r="F243" t="str">
            <v>西区</v>
          </cell>
          <cell r="G243" t="str">
            <v>2200055</v>
          </cell>
          <cell r="H243" t="str">
            <v>横浜市西区浜松町１０－１０　なかまの杜</v>
          </cell>
          <cell r="I243" t="str">
            <v>特定非営利活動法人ムーミンの会</v>
          </cell>
          <cell r="J243">
            <v>10</v>
          </cell>
          <cell r="K243" t="str">
            <v>10年以上</v>
          </cell>
          <cell r="L243">
            <v>12</v>
          </cell>
          <cell r="M243" t="str">
            <v>適</v>
          </cell>
          <cell r="N243">
            <v>6</v>
          </cell>
          <cell r="O243" t="str">
            <v>適</v>
          </cell>
          <cell r="P243">
            <v>18</v>
          </cell>
          <cell r="Q243">
            <v>17</v>
          </cell>
          <cell r="R243">
            <v>45146</v>
          </cell>
          <cell r="U243" t="str">
            <v>Ｒ４</v>
          </cell>
          <cell r="V243">
            <v>6</v>
          </cell>
          <cell r="W243">
            <v>0</v>
          </cell>
          <cell r="X243" t="str">
            <v>○</v>
          </cell>
          <cell r="Y243" t="str">
            <v/>
          </cell>
          <cell r="Z243" t="str">
            <v/>
          </cell>
          <cell r="AA243" t="str">
            <v/>
          </cell>
          <cell r="AB243" t="str">
            <v/>
          </cell>
          <cell r="AC243" t="str">
            <v>なし</v>
          </cell>
          <cell r="AD243">
            <v>9</v>
          </cell>
          <cell r="AE243" t="str">
            <v>9年以上</v>
          </cell>
          <cell r="AF243">
            <v>11</v>
          </cell>
          <cell r="AG243" t="str">
            <v>適</v>
          </cell>
          <cell r="AH243">
            <v>6</v>
          </cell>
          <cell r="AI243" t="str">
            <v>適</v>
          </cell>
          <cell r="AJ243">
            <v>17</v>
          </cell>
          <cell r="AK243" t="str">
            <v>Ｒ４</v>
          </cell>
        </row>
        <row r="244">
          <cell r="A244">
            <v>1410052004926</v>
          </cell>
          <cell r="C244" t="str">
            <v>家庭的保育事業</v>
          </cell>
          <cell r="D244" t="str">
            <v>すぎやま家庭保育室</v>
          </cell>
          <cell r="E244">
            <v>20</v>
          </cell>
          <cell r="F244" t="str">
            <v>西区</v>
          </cell>
          <cell r="G244" t="str">
            <v>2200053</v>
          </cell>
          <cell r="H244" t="str">
            <v>横浜市西区藤棚町１－１２５－２</v>
          </cell>
          <cell r="I244" t="str">
            <v>すぎやま家庭保育室　</v>
          </cell>
          <cell r="J244">
            <v>18</v>
          </cell>
          <cell r="K244" t="str">
            <v>16年以上</v>
          </cell>
          <cell r="L244">
            <v>12</v>
          </cell>
          <cell r="M244" t="str">
            <v>適</v>
          </cell>
          <cell r="N244">
            <v>7</v>
          </cell>
          <cell r="O244" t="str">
            <v>適</v>
          </cell>
          <cell r="P244">
            <v>19</v>
          </cell>
          <cell r="Q244">
            <v>3</v>
          </cell>
          <cell r="R244">
            <v>45092</v>
          </cell>
          <cell r="U244" t="str">
            <v>Ｒ４</v>
          </cell>
          <cell r="V244">
            <v>7</v>
          </cell>
          <cell r="W244">
            <v>0</v>
          </cell>
          <cell r="X244" t="str">
            <v>○</v>
          </cell>
          <cell r="Y244" t="str">
            <v/>
          </cell>
          <cell r="Z244" t="str">
            <v/>
          </cell>
          <cell r="AA244" t="str">
            <v/>
          </cell>
          <cell r="AB244" t="str">
            <v/>
          </cell>
          <cell r="AC244" t="str">
            <v>なし</v>
          </cell>
          <cell r="AD244">
            <v>17</v>
          </cell>
          <cell r="AE244" t="str">
            <v>16年以上</v>
          </cell>
          <cell r="AF244">
            <v>12</v>
          </cell>
          <cell r="AG244" t="str">
            <v>適</v>
          </cell>
          <cell r="AH244">
            <v>7</v>
          </cell>
          <cell r="AI244" t="str">
            <v>適</v>
          </cell>
          <cell r="AJ244">
            <v>19</v>
          </cell>
          <cell r="AK244" t="str">
            <v>Ｒ４</v>
          </cell>
        </row>
        <row r="245">
          <cell r="A245">
            <v>1410052002870</v>
          </cell>
          <cell r="C245" t="str">
            <v>小規模保育事業（A型）</v>
          </cell>
          <cell r="D245" t="str">
            <v>おれんじハウス西戸部保育園</v>
          </cell>
          <cell r="E245">
            <v>20</v>
          </cell>
          <cell r="F245" t="str">
            <v>西区</v>
          </cell>
          <cell r="G245" t="str">
            <v>2200046</v>
          </cell>
          <cell r="H245" t="str">
            <v>横浜市西区西戸部町２丁目１９０　西戸部住宅１－１０１</v>
          </cell>
          <cell r="I245" t="str">
            <v>おれんじハウス　西戸部保育園</v>
          </cell>
          <cell r="J245">
            <v>12</v>
          </cell>
          <cell r="K245" t="str">
            <v>12年以上</v>
          </cell>
          <cell r="L245">
            <v>12</v>
          </cell>
          <cell r="M245" t="str">
            <v>適</v>
          </cell>
          <cell r="N245">
            <v>7</v>
          </cell>
          <cell r="O245" t="str">
            <v>適</v>
          </cell>
          <cell r="P245">
            <v>19</v>
          </cell>
          <cell r="Q245">
            <v>2</v>
          </cell>
          <cell r="R245">
            <v>45092</v>
          </cell>
          <cell r="U245" t="str">
            <v>Ｒ４</v>
          </cell>
          <cell r="V245">
            <v>7</v>
          </cell>
          <cell r="W245">
            <v>0</v>
          </cell>
          <cell r="X245" t="str">
            <v>○</v>
          </cell>
          <cell r="Y245" t="str">
            <v/>
          </cell>
          <cell r="Z245" t="str">
            <v/>
          </cell>
          <cell r="AA245" t="str">
            <v/>
          </cell>
          <cell r="AB245" t="str">
            <v/>
          </cell>
          <cell r="AC245" t="str">
            <v>なし</v>
          </cell>
          <cell r="AD245">
            <v>12</v>
          </cell>
          <cell r="AE245" t="str">
            <v>12年以上</v>
          </cell>
          <cell r="AF245">
            <v>12</v>
          </cell>
          <cell r="AG245" t="str">
            <v>適</v>
          </cell>
          <cell r="AH245">
            <v>7</v>
          </cell>
          <cell r="AI245" t="str">
            <v>適</v>
          </cell>
          <cell r="AJ245">
            <v>19</v>
          </cell>
          <cell r="AK245" t="str">
            <v>Ｒ４</v>
          </cell>
        </row>
        <row r="246">
          <cell r="A246">
            <v>1410052002961</v>
          </cell>
          <cell r="C246" t="str">
            <v>小規模保育事業（A型）</v>
          </cell>
          <cell r="D246" t="str">
            <v>キッズパートナー平沼橋</v>
          </cell>
          <cell r="E246">
            <v>20</v>
          </cell>
          <cell r="F246" t="str">
            <v>西区</v>
          </cell>
          <cell r="G246" t="str">
            <v>1400013</v>
          </cell>
          <cell r="H246" t="str">
            <v>東京都品川区南大井６丁目２０－１４</v>
          </cell>
          <cell r="I246" t="str">
            <v>ケアパートナー株式会社</v>
          </cell>
          <cell r="J246">
            <v>8</v>
          </cell>
          <cell r="K246" t="str">
            <v>8年以上</v>
          </cell>
          <cell r="L246">
            <v>10</v>
          </cell>
          <cell r="M246" t="str">
            <v>適</v>
          </cell>
          <cell r="N246">
            <v>6</v>
          </cell>
          <cell r="O246" t="str">
            <v>適</v>
          </cell>
          <cell r="P246">
            <v>16</v>
          </cell>
          <cell r="Q246">
            <v>3</v>
          </cell>
          <cell r="R246">
            <v>45146</v>
          </cell>
          <cell r="U246" t="str">
            <v>Ｒ４</v>
          </cell>
          <cell r="V246">
            <v>6</v>
          </cell>
          <cell r="W246">
            <v>0</v>
          </cell>
          <cell r="X246" t="str">
            <v>○</v>
          </cell>
          <cell r="Y246" t="str">
            <v/>
          </cell>
          <cell r="Z246" t="str">
            <v/>
          </cell>
          <cell r="AA246" t="str">
            <v/>
          </cell>
          <cell r="AB246" t="str">
            <v/>
          </cell>
          <cell r="AC246" t="str">
            <v>なし</v>
          </cell>
          <cell r="AD246">
            <v>8</v>
          </cell>
          <cell r="AE246" t="str">
            <v>8年以上</v>
          </cell>
          <cell r="AF246">
            <v>10</v>
          </cell>
          <cell r="AG246" t="str">
            <v>適</v>
          </cell>
          <cell r="AH246">
            <v>6</v>
          </cell>
          <cell r="AI246" t="str">
            <v>適</v>
          </cell>
          <cell r="AJ246">
            <v>16</v>
          </cell>
          <cell r="AK246" t="str">
            <v>Ｒ４</v>
          </cell>
        </row>
        <row r="247">
          <cell r="A247">
            <v>1410052004660</v>
          </cell>
          <cell r="C247" t="str">
            <v>小規模保育事業（A型）</v>
          </cell>
          <cell r="D247" t="str">
            <v>キッズパートナーみなとみらい第２</v>
          </cell>
          <cell r="E247">
            <v>20</v>
          </cell>
          <cell r="F247" t="str">
            <v>西区</v>
          </cell>
          <cell r="G247" t="str">
            <v>1400013</v>
          </cell>
          <cell r="H247" t="str">
            <v>東京都品川区南大井６丁目２０－１４</v>
          </cell>
          <cell r="I247" t="str">
            <v>ケアパートナー株式会社</v>
          </cell>
          <cell r="J247">
            <v>9</v>
          </cell>
          <cell r="K247" t="str">
            <v>9年以上</v>
          </cell>
          <cell r="L247">
            <v>11</v>
          </cell>
          <cell r="M247" t="str">
            <v>適</v>
          </cell>
          <cell r="N247">
            <v>6</v>
          </cell>
          <cell r="O247" t="str">
            <v>適</v>
          </cell>
          <cell r="P247">
            <v>17</v>
          </cell>
          <cell r="Q247">
            <v>4</v>
          </cell>
          <cell r="R247">
            <v>45092</v>
          </cell>
          <cell r="U247" t="str">
            <v>Ｒ４</v>
          </cell>
          <cell r="V247">
            <v>6</v>
          </cell>
          <cell r="W247">
            <v>0</v>
          </cell>
          <cell r="X247" t="str">
            <v>○</v>
          </cell>
          <cell r="Y247" t="str">
            <v/>
          </cell>
          <cell r="Z247" t="str">
            <v/>
          </cell>
          <cell r="AA247" t="str">
            <v/>
          </cell>
          <cell r="AB247" t="str">
            <v/>
          </cell>
          <cell r="AC247" t="str">
            <v>なし</v>
          </cell>
          <cell r="AD247">
            <v>10</v>
          </cell>
          <cell r="AE247" t="str">
            <v>10年以上</v>
          </cell>
          <cell r="AF247">
            <v>12</v>
          </cell>
          <cell r="AG247" t="str">
            <v>適</v>
          </cell>
          <cell r="AH247">
            <v>6</v>
          </cell>
          <cell r="AI247" t="str">
            <v>適</v>
          </cell>
          <cell r="AJ247">
            <v>18</v>
          </cell>
          <cell r="AK247" t="str">
            <v>Ｒ４</v>
          </cell>
        </row>
        <row r="248">
          <cell r="A248">
            <v>1410052004157</v>
          </cell>
          <cell r="C248" t="str">
            <v>小規模保育事業（A型）</v>
          </cell>
          <cell r="D248" t="str">
            <v>キッズパートナー横浜楠町</v>
          </cell>
          <cell r="E248">
            <v>20</v>
          </cell>
          <cell r="F248" t="str">
            <v>西区</v>
          </cell>
          <cell r="G248" t="str">
            <v>1400013</v>
          </cell>
          <cell r="H248" t="str">
            <v>東京都品川区南大井６丁目２０－１４</v>
          </cell>
          <cell r="I248" t="str">
            <v>ケアパートナー株式会社</v>
          </cell>
          <cell r="J248">
            <v>9</v>
          </cell>
          <cell r="K248" t="str">
            <v>9年以上</v>
          </cell>
          <cell r="L248">
            <v>11</v>
          </cell>
          <cell r="M248" t="str">
            <v>適</v>
          </cell>
          <cell r="N248">
            <v>6</v>
          </cell>
          <cell r="O248" t="str">
            <v>適</v>
          </cell>
          <cell r="P248">
            <v>17</v>
          </cell>
          <cell r="Q248">
            <v>3</v>
          </cell>
          <cell r="R248">
            <v>45146</v>
          </cell>
          <cell r="U248" t="str">
            <v>Ｒ４</v>
          </cell>
          <cell r="V248">
            <v>6</v>
          </cell>
          <cell r="W248">
            <v>0</v>
          </cell>
          <cell r="X248" t="str">
            <v>○</v>
          </cell>
          <cell r="Y248" t="str">
            <v/>
          </cell>
          <cell r="Z248" t="str">
            <v/>
          </cell>
          <cell r="AA248" t="str">
            <v/>
          </cell>
          <cell r="AB248" t="str">
            <v/>
          </cell>
          <cell r="AC248" t="str">
            <v>なし</v>
          </cell>
          <cell r="AD248">
            <v>8</v>
          </cell>
          <cell r="AE248" t="str">
            <v>8年以上</v>
          </cell>
          <cell r="AF248">
            <v>10</v>
          </cell>
          <cell r="AG248" t="str">
            <v>適</v>
          </cell>
          <cell r="AH248">
            <v>6</v>
          </cell>
          <cell r="AI248" t="str">
            <v>適</v>
          </cell>
          <cell r="AJ248">
            <v>16</v>
          </cell>
          <cell r="AK248" t="str">
            <v>Ｒ４</v>
          </cell>
        </row>
        <row r="249">
          <cell r="A249">
            <v>1410052004256</v>
          </cell>
          <cell r="C249" t="str">
            <v>小規模保育事業（A型）</v>
          </cell>
          <cell r="D249" t="str">
            <v>キャリー保育園桜木町</v>
          </cell>
          <cell r="E249">
            <v>20</v>
          </cell>
          <cell r="F249" t="str">
            <v>西区</v>
          </cell>
          <cell r="G249" t="str">
            <v>1050012</v>
          </cell>
          <cell r="H249" t="str">
            <v>東京都港区芝大門　１－１６－４　第２高山ビル　７階</v>
          </cell>
          <cell r="I249" t="str">
            <v>スリーシーズ株式会社</v>
          </cell>
          <cell r="J249">
            <v>12</v>
          </cell>
          <cell r="K249" t="str">
            <v>12年以上</v>
          </cell>
          <cell r="L249">
            <v>12</v>
          </cell>
          <cell r="M249" t="str">
            <v>適</v>
          </cell>
          <cell r="N249">
            <v>7</v>
          </cell>
          <cell r="O249" t="str">
            <v>適</v>
          </cell>
          <cell r="P249">
            <v>19</v>
          </cell>
          <cell r="Q249">
            <v>3</v>
          </cell>
          <cell r="R249">
            <v>45113</v>
          </cell>
          <cell r="U249" t="str">
            <v>Ｒ４</v>
          </cell>
          <cell r="V249">
            <v>7</v>
          </cell>
          <cell r="W249">
            <v>0</v>
          </cell>
          <cell r="X249" t="str">
            <v>○</v>
          </cell>
          <cell r="Y249" t="str">
            <v/>
          </cell>
          <cell r="Z249" t="str">
            <v/>
          </cell>
          <cell r="AA249" t="str">
            <v/>
          </cell>
          <cell r="AB249" t="str">
            <v/>
          </cell>
          <cell r="AC249" t="str">
            <v>なし</v>
          </cell>
          <cell r="AD249">
            <v>11</v>
          </cell>
          <cell r="AE249" t="str">
            <v>11年以上</v>
          </cell>
          <cell r="AF249">
            <v>12</v>
          </cell>
          <cell r="AG249" t="str">
            <v>適</v>
          </cell>
          <cell r="AH249">
            <v>7</v>
          </cell>
          <cell r="AI249" t="str">
            <v>適</v>
          </cell>
          <cell r="AJ249">
            <v>19</v>
          </cell>
          <cell r="AK249" t="str">
            <v>Ｒ４</v>
          </cell>
        </row>
        <row r="250">
          <cell r="A250">
            <v>1410052005832</v>
          </cell>
          <cell r="C250" t="str">
            <v>小規模保育事業（A型）</v>
          </cell>
          <cell r="D250" t="str">
            <v>戸部みつばち保育園</v>
          </cell>
          <cell r="E250">
            <v>20</v>
          </cell>
          <cell r="F250" t="str">
            <v>西区</v>
          </cell>
          <cell r="G250" t="str">
            <v>2200051</v>
          </cell>
          <cell r="H250" t="str">
            <v>横浜市西区中央一丁目４０－１　Ｃｉｔｙ　Ｌｕｘ　Ｔｏｂｅ１階</v>
          </cell>
          <cell r="I250" t="str">
            <v>戸部みつばち保育園</v>
          </cell>
          <cell r="J250">
            <v>9</v>
          </cell>
          <cell r="K250" t="str">
            <v>9年以上</v>
          </cell>
          <cell r="L250">
            <v>11</v>
          </cell>
          <cell r="M250" t="str">
            <v>適</v>
          </cell>
          <cell r="N250">
            <v>6</v>
          </cell>
          <cell r="O250" t="str">
            <v>適</v>
          </cell>
          <cell r="P250">
            <v>17</v>
          </cell>
          <cell r="Q250">
            <v>3</v>
          </cell>
          <cell r="R250">
            <v>45146</v>
          </cell>
          <cell r="U250" t="str">
            <v>履歴なし</v>
          </cell>
          <cell r="V250">
            <v>0</v>
          </cell>
          <cell r="W250">
            <v>6</v>
          </cell>
          <cell r="X250" t="e">
            <v>#N/A</v>
          </cell>
          <cell r="Y250" t="str">
            <v/>
          </cell>
          <cell r="Z250" t="str">
            <v/>
          </cell>
          <cell r="AA250" t="str">
            <v/>
          </cell>
          <cell r="AB250" t="str">
            <v>○</v>
          </cell>
          <cell r="AC250" t="str">
            <v>あり</v>
          </cell>
          <cell r="AD250" t="str">
            <v/>
          </cell>
          <cell r="AE250" t="str">
            <v/>
          </cell>
          <cell r="AF250" t="str">
            <v/>
          </cell>
          <cell r="AG250" t="str">
            <v/>
          </cell>
          <cell r="AH250" t="str">
            <v/>
          </cell>
          <cell r="AI250" t="str">
            <v/>
          </cell>
          <cell r="AJ250" t="str">
            <v/>
          </cell>
          <cell r="AK250" t="str">
            <v>Ｒ４</v>
          </cell>
        </row>
        <row r="251">
          <cell r="A251">
            <v>1410052004108</v>
          </cell>
          <cell r="C251" t="str">
            <v>居宅訪問型保育事業</v>
          </cell>
          <cell r="D251" t="str">
            <v>株式会社明日香</v>
          </cell>
          <cell r="E251">
            <v>20</v>
          </cell>
          <cell r="F251" t="str">
            <v>西区</v>
          </cell>
          <cell r="G251" t="str">
            <v>1120012</v>
          </cell>
          <cell r="H251" t="str">
            <v>東京都文京区大塚３－１－１</v>
          </cell>
          <cell r="I251" t="str">
            <v>株式会社　明日香</v>
          </cell>
          <cell r="K251" t="str">
            <v/>
          </cell>
          <cell r="L251" t="e">
            <v>#N/A</v>
          </cell>
          <cell r="N251">
            <v>0</v>
          </cell>
          <cell r="P251" t="e">
            <v>#N/A</v>
          </cell>
          <cell r="U251" t="str">
            <v>履歴なし</v>
          </cell>
          <cell r="V251">
            <v>0</v>
          </cell>
          <cell r="W251">
            <v>0</v>
          </cell>
          <cell r="X251" t="str">
            <v>○</v>
          </cell>
          <cell r="Y251" t="str">
            <v/>
          </cell>
          <cell r="Z251" t="str">
            <v/>
          </cell>
          <cell r="AA251" t="str">
            <v/>
          </cell>
          <cell r="AB251" t="str">
            <v/>
          </cell>
          <cell r="AC251" t="str">
            <v>なし</v>
          </cell>
          <cell r="AD251">
            <v>0</v>
          </cell>
          <cell r="AE251" t="str">
            <v/>
          </cell>
          <cell r="AF251" t="str">
            <v/>
          </cell>
          <cell r="AG251">
            <v>0</v>
          </cell>
          <cell r="AH251">
            <v>0</v>
          </cell>
          <cell r="AI251">
            <v>0</v>
          </cell>
          <cell r="AJ251" t="str">
            <v/>
          </cell>
          <cell r="AK251" t="str">
            <v>Ｒ４</v>
          </cell>
        </row>
        <row r="252">
          <cell r="A252">
            <v>1410052003399</v>
          </cell>
          <cell r="C252" t="str">
            <v>小規模保育事業（B型）</v>
          </cell>
          <cell r="D252" t="str">
            <v>西区中央もえぎ保育室</v>
          </cell>
          <cell r="E252">
            <v>20</v>
          </cell>
          <cell r="F252" t="str">
            <v>西区</v>
          </cell>
          <cell r="G252" t="str">
            <v>2400001</v>
          </cell>
          <cell r="H252" t="str">
            <v>横浜市保土ケ谷区川辺町６－３　西方ビル新館４１号室</v>
          </cell>
          <cell r="I252" t="str">
            <v>特定非営利活動法人　育援会</v>
          </cell>
          <cell r="J252">
            <v>12</v>
          </cell>
          <cell r="K252" t="str">
            <v>12年以上</v>
          </cell>
          <cell r="L252">
            <v>12</v>
          </cell>
          <cell r="M252" t="str">
            <v>適</v>
          </cell>
          <cell r="N252">
            <v>7</v>
          </cell>
          <cell r="O252" t="str">
            <v>適</v>
          </cell>
          <cell r="P252">
            <v>19</v>
          </cell>
          <cell r="Q252">
            <v>3</v>
          </cell>
          <cell r="R252">
            <v>45092</v>
          </cell>
          <cell r="U252" t="str">
            <v>Ｒ４</v>
          </cell>
          <cell r="V252">
            <v>6</v>
          </cell>
          <cell r="W252">
            <v>1</v>
          </cell>
          <cell r="X252" t="str">
            <v>○</v>
          </cell>
          <cell r="Y252" t="str">
            <v>○</v>
          </cell>
          <cell r="Z252" t="str">
            <v/>
          </cell>
          <cell r="AA252" t="str">
            <v/>
          </cell>
          <cell r="AB252" t="str">
            <v/>
          </cell>
          <cell r="AC252" t="str">
            <v>あり</v>
          </cell>
          <cell r="AD252">
            <v>9</v>
          </cell>
          <cell r="AE252" t="str">
            <v>9年以上</v>
          </cell>
          <cell r="AF252">
            <v>11</v>
          </cell>
          <cell r="AG252" t="str">
            <v>適</v>
          </cell>
          <cell r="AH252">
            <v>6</v>
          </cell>
          <cell r="AI252" t="str">
            <v>適</v>
          </cell>
          <cell r="AJ252">
            <v>17</v>
          </cell>
          <cell r="AK252" t="str">
            <v>Ｒ４</v>
          </cell>
        </row>
        <row r="253">
          <cell r="A253">
            <v>1410052005071</v>
          </cell>
          <cell r="C253" t="str">
            <v>小規模保育事業（B型）</v>
          </cell>
          <cell r="D253" t="str">
            <v>Maple Nursery WEST</v>
          </cell>
          <cell r="E253">
            <v>20</v>
          </cell>
          <cell r="F253" t="str">
            <v>西区</v>
          </cell>
          <cell r="G253" t="str">
            <v>2200023</v>
          </cell>
          <cell r="H253" t="str">
            <v>横浜市西区平沼１－２５－５</v>
          </cell>
          <cell r="I253" t="str">
            <v>Ｍａｐｌｅ　Ｎｕｒｓｅｒｙ　ＷＥＳＴ</v>
          </cell>
          <cell r="J253">
            <v>12</v>
          </cell>
          <cell r="K253" t="str">
            <v>12年以上</v>
          </cell>
          <cell r="L253">
            <v>12</v>
          </cell>
          <cell r="M253" t="str">
            <v>適</v>
          </cell>
          <cell r="N253">
            <v>7</v>
          </cell>
          <cell r="O253" t="str">
            <v>適</v>
          </cell>
          <cell r="P253">
            <v>19</v>
          </cell>
          <cell r="Q253">
            <v>3</v>
          </cell>
          <cell r="R253">
            <v>45154</v>
          </cell>
          <cell r="U253" t="str">
            <v>Ｒ４</v>
          </cell>
          <cell r="V253">
            <v>7</v>
          </cell>
          <cell r="W253">
            <v>0</v>
          </cell>
          <cell r="X253" t="str">
            <v>○</v>
          </cell>
          <cell r="Y253" t="str">
            <v/>
          </cell>
          <cell r="Z253" t="str">
            <v/>
          </cell>
          <cell r="AA253" t="str">
            <v/>
          </cell>
          <cell r="AB253" t="str">
            <v/>
          </cell>
          <cell r="AC253" t="str">
            <v>なし</v>
          </cell>
          <cell r="AD253">
            <v>14</v>
          </cell>
          <cell r="AE253" t="str">
            <v>14年以上</v>
          </cell>
          <cell r="AF253">
            <v>12</v>
          </cell>
          <cell r="AG253" t="str">
            <v>適</v>
          </cell>
          <cell r="AH253">
            <v>7</v>
          </cell>
          <cell r="AI253" t="str">
            <v>適</v>
          </cell>
          <cell r="AJ253">
            <v>19</v>
          </cell>
          <cell r="AK253" t="str">
            <v>Ｒ４</v>
          </cell>
        </row>
        <row r="254">
          <cell r="A254">
            <v>1410051025773</v>
          </cell>
          <cell r="C254" t="str">
            <v>認定こども園（幼保連携型）</v>
          </cell>
          <cell r="D254" t="str">
            <v>うちゅうこども園やまて</v>
          </cell>
          <cell r="E254">
            <v>30</v>
          </cell>
          <cell r="F254" t="str">
            <v>中区</v>
          </cell>
          <cell r="G254" t="str">
            <v>2310864</v>
          </cell>
          <cell r="H254" t="str">
            <v>神奈川県横浜市中区千代崎町１－２５－２３</v>
          </cell>
          <cell r="I254" t="str">
            <v>うちゅうこども園やまて</v>
          </cell>
          <cell r="J254">
            <v>8</v>
          </cell>
          <cell r="K254" t="str">
            <v>8年以上</v>
          </cell>
          <cell r="L254">
            <v>10</v>
          </cell>
          <cell r="M254" t="str">
            <v>適</v>
          </cell>
          <cell r="N254">
            <v>6</v>
          </cell>
          <cell r="O254" t="str">
            <v>適</v>
          </cell>
          <cell r="P254">
            <v>16</v>
          </cell>
          <cell r="Q254">
            <v>7</v>
          </cell>
          <cell r="R254">
            <v>45113</v>
          </cell>
          <cell r="U254" t="str">
            <v>Ｒ４</v>
          </cell>
          <cell r="V254">
            <v>6</v>
          </cell>
          <cell r="W254">
            <v>0</v>
          </cell>
          <cell r="X254" t="str">
            <v>○</v>
          </cell>
          <cell r="Y254" t="str">
            <v/>
          </cell>
          <cell r="Z254" t="str">
            <v/>
          </cell>
          <cell r="AA254" t="str">
            <v/>
          </cell>
          <cell r="AB254" t="str">
            <v/>
          </cell>
          <cell r="AC254" t="str">
            <v>なし</v>
          </cell>
          <cell r="AD254">
            <v>8</v>
          </cell>
          <cell r="AE254" t="str">
            <v>8年以上</v>
          </cell>
          <cell r="AF254">
            <v>10</v>
          </cell>
          <cell r="AG254" t="str">
            <v>適</v>
          </cell>
          <cell r="AH254">
            <v>6</v>
          </cell>
          <cell r="AI254" t="str">
            <v>適</v>
          </cell>
          <cell r="AJ254">
            <v>16</v>
          </cell>
          <cell r="AK254" t="str">
            <v>Ｒ４</v>
          </cell>
        </row>
        <row r="255">
          <cell r="A255">
            <v>1410051026805</v>
          </cell>
          <cell r="C255" t="str">
            <v>認定こども園（幼保連携型）</v>
          </cell>
          <cell r="D255" t="str">
            <v>横濱中華學院　認定こども園</v>
          </cell>
          <cell r="E255">
            <v>30</v>
          </cell>
          <cell r="F255" t="str">
            <v>中区</v>
          </cell>
          <cell r="G255" t="str">
            <v>2310023</v>
          </cell>
          <cell r="H255" t="str">
            <v>横浜市中区山下町１４２番地</v>
          </cell>
          <cell r="I255" t="str">
            <v>横濱中華幼保園</v>
          </cell>
          <cell r="J255">
            <v>13</v>
          </cell>
          <cell r="K255" t="str">
            <v>13年以上</v>
          </cell>
          <cell r="L255">
            <v>12</v>
          </cell>
          <cell r="M255" t="str">
            <v>適</v>
          </cell>
          <cell r="N255">
            <v>7</v>
          </cell>
          <cell r="O255" t="str">
            <v>適</v>
          </cell>
          <cell r="P255">
            <v>19</v>
          </cell>
          <cell r="Q255">
            <v>24</v>
          </cell>
          <cell r="R255">
            <v>45128</v>
          </cell>
          <cell r="U255" t="str">
            <v>Ｒ４</v>
          </cell>
          <cell r="V255">
            <v>7</v>
          </cell>
          <cell r="W255">
            <v>0</v>
          </cell>
          <cell r="X255" t="str">
            <v>○</v>
          </cell>
          <cell r="Y255" t="str">
            <v/>
          </cell>
          <cell r="Z255" t="str">
            <v/>
          </cell>
          <cell r="AA255" t="str">
            <v/>
          </cell>
          <cell r="AB255" t="str">
            <v/>
          </cell>
          <cell r="AC255" t="str">
            <v>なし</v>
          </cell>
          <cell r="AD255">
            <v>13</v>
          </cell>
          <cell r="AE255" t="str">
            <v>13年以上</v>
          </cell>
          <cell r="AF255">
            <v>12</v>
          </cell>
          <cell r="AG255" t="str">
            <v>適</v>
          </cell>
          <cell r="AH255">
            <v>7</v>
          </cell>
          <cell r="AI255" t="str">
            <v>適</v>
          </cell>
          <cell r="AJ255">
            <v>19</v>
          </cell>
          <cell r="AK255" t="str">
            <v>Ｒ４</v>
          </cell>
        </row>
        <row r="256">
          <cell r="A256">
            <v>1410051020998</v>
          </cell>
          <cell r="C256" t="str">
            <v>幼稚園</v>
          </cell>
          <cell r="D256" t="str">
            <v>学校法人マーヤ学園アソカ幼稚園</v>
          </cell>
          <cell r="E256">
            <v>30</v>
          </cell>
          <cell r="F256" t="str">
            <v>中区</v>
          </cell>
          <cell r="G256" t="str">
            <v>2310802</v>
          </cell>
          <cell r="H256" t="str">
            <v>横浜市中区小港町３－１７９</v>
          </cell>
          <cell r="I256" t="str">
            <v>学校法人マーヤ学園アソカ幼稚園</v>
          </cell>
          <cell r="J256">
            <v>16</v>
          </cell>
          <cell r="K256" t="str">
            <v>16年以上</v>
          </cell>
          <cell r="L256">
            <v>12</v>
          </cell>
          <cell r="M256" t="str">
            <v>適</v>
          </cell>
          <cell r="N256">
            <v>7</v>
          </cell>
          <cell r="O256" t="str">
            <v>適</v>
          </cell>
          <cell r="P256">
            <v>19</v>
          </cell>
          <cell r="Q256">
            <v>6</v>
          </cell>
          <cell r="R256">
            <v>45113</v>
          </cell>
          <cell r="U256" t="str">
            <v>Ｒ４</v>
          </cell>
          <cell r="V256">
            <v>7</v>
          </cell>
          <cell r="W256">
            <v>0</v>
          </cell>
          <cell r="X256" t="str">
            <v>○</v>
          </cell>
          <cell r="Y256" t="str">
            <v/>
          </cell>
          <cell r="Z256" t="str">
            <v/>
          </cell>
          <cell r="AA256" t="str">
            <v/>
          </cell>
          <cell r="AB256" t="str">
            <v/>
          </cell>
          <cell r="AC256" t="str">
            <v>なし</v>
          </cell>
          <cell r="AD256">
            <v>16</v>
          </cell>
          <cell r="AE256" t="str">
            <v>16年以上</v>
          </cell>
          <cell r="AF256">
            <v>12</v>
          </cell>
          <cell r="AG256" t="str">
            <v>適</v>
          </cell>
          <cell r="AH256">
            <v>7</v>
          </cell>
          <cell r="AI256" t="str">
            <v>適</v>
          </cell>
          <cell r="AJ256">
            <v>19</v>
          </cell>
          <cell r="AK256" t="str">
            <v>Ｒ４</v>
          </cell>
        </row>
        <row r="257">
          <cell r="A257">
            <v>1410051021012</v>
          </cell>
          <cell r="C257" t="str">
            <v>幼稚園</v>
          </cell>
          <cell r="D257" t="str">
            <v>早苗幼稚園</v>
          </cell>
          <cell r="E257">
            <v>30</v>
          </cell>
          <cell r="F257" t="str">
            <v>中区</v>
          </cell>
          <cell r="G257" t="str">
            <v>2310806</v>
          </cell>
          <cell r="H257" t="str">
            <v>横浜市中区本牧１－８４</v>
          </cell>
          <cell r="I257" t="str">
            <v>早苗幼稚園</v>
          </cell>
          <cell r="J257">
            <v>12</v>
          </cell>
          <cell r="K257" t="str">
            <v>12年以上</v>
          </cell>
          <cell r="L257">
            <v>12</v>
          </cell>
          <cell r="M257" t="str">
            <v>適</v>
          </cell>
          <cell r="N257">
            <v>7</v>
          </cell>
          <cell r="O257" t="str">
            <v>適</v>
          </cell>
          <cell r="P257">
            <v>19</v>
          </cell>
          <cell r="Q257">
            <v>8</v>
          </cell>
          <cell r="R257">
            <v>45100</v>
          </cell>
          <cell r="U257" t="str">
            <v>Ｒ４</v>
          </cell>
          <cell r="V257">
            <v>7</v>
          </cell>
          <cell r="W257">
            <v>0</v>
          </cell>
          <cell r="X257" t="str">
            <v>○</v>
          </cell>
          <cell r="Y257" t="str">
            <v/>
          </cell>
          <cell r="Z257" t="str">
            <v/>
          </cell>
          <cell r="AA257" t="str">
            <v/>
          </cell>
          <cell r="AB257" t="str">
            <v/>
          </cell>
          <cell r="AC257" t="str">
            <v>なし</v>
          </cell>
          <cell r="AD257">
            <v>11</v>
          </cell>
          <cell r="AE257" t="str">
            <v>11年以上</v>
          </cell>
          <cell r="AF257">
            <v>12</v>
          </cell>
          <cell r="AG257" t="str">
            <v>適</v>
          </cell>
          <cell r="AH257">
            <v>7</v>
          </cell>
          <cell r="AI257" t="str">
            <v>適</v>
          </cell>
          <cell r="AJ257">
            <v>19</v>
          </cell>
          <cell r="AK257" t="str">
            <v>Ｒ４</v>
          </cell>
        </row>
        <row r="258">
          <cell r="A258">
            <v>1410051026375</v>
          </cell>
          <cell r="C258" t="str">
            <v>幼稚園</v>
          </cell>
          <cell r="D258" t="str">
            <v>聖母幼稚園</v>
          </cell>
          <cell r="E258">
            <v>30</v>
          </cell>
          <cell r="F258" t="str">
            <v>中区</v>
          </cell>
          <cell r="G258" t="str">
            <v>2310055</v>
          </cell>
          <cell r="H258" t="str">
            <v>横浜市中区末吉町１丁目１３</v>
          </cell>
          <cell r="I258" t="str">
            <v>学校法人聖トマ学園　聖母幼稚園</v>
          </cell>
          <cell r="J258">
            <v>12</v>
          </cell>
          <cell r="K258" t="str">
            <v>12年以上</v>
          </cell>
          <cell r="L258">
            <v>12</v>
          </cell>
          <cell r="M258" t="str">
            <v>適</v>
          </cell>
          <cell r="N258">
            <v>7</v>
          </cell>
          <cell r="O258" t="str">
            <v>適</v>
          </cell>
          <cell r="P258">
            <v>19</v>
          </cell>
          <cell r="Q258">
            <v>11</v>
          </cell>
          <cell r="R258">
            <v>45084</v>
          </cell>
          <cell r="U258" t="str">
            <v>Ｒ４</v>
          </cell>
          <cell r="V258">
            <v>7</v>
          </cell>
          <cell r="W258">
            <v>0</v>
          </cell>
          <cell r="X258" t="str">
            <v>○</v>
          </cell>
          <cell r="Y258" t="str">
            <v/>
          </cell>
          <cell r="Z258" t="str">
            <v/>
          </cell>
          <cell r="AA258" t="str">
            <v/>
          </cell>
          <cell r="AB258" t="str">
            <v/>
          </cell>
          <cell r="AC258" t="str">
            <v>なし</v>
          </cell>
          <cell r="AD258">
            <v>12</v>
          </cell>
          <cell r="AE258" t="str">
            <v>12年以上</v>
          </cell>
          <cell r="AF258">
            <v>12</v>
          </cell>
          <cell r="AG258" t="str">
            <v>適</v>
          </cell>
          <cell r="AH258">
            <v>7</v>
          </cell>
          <cell r="AI258" t="str">
            <v>適</v>
          </cell>
          <cell r="AJ258">
            <v>19</v>
          </cell>
          <cell r="AK258" t="str">
            <v>Ｒ４</v>
          </cell>
        </row>
        <row r="259">
          <cell r="A259">
            <v>1410051026862</v>
          </cell>
          <cell r="C259" t="str">
            <v>幼稚園</v>
          </cell>
          <cell r="D259" t="str">
            <v>熊猫幼稚園</v>
          </cell>
          <cell r="E259">
            <v>30</v>
          </cell>
          <cell r="F259" t="str">
            <v>中区</v>
          </cell>
          <cell r="G259" t="str">
            <v>2310024</v>
          </cell>
          <cell r="H259" t="str">
            <v>横浜市中区吉浜町２－６６</v>
          </cell>
          <cell r="I259" t="str">
            <v>熊猫（パンダ）幼稚園</v>
          </cell>
          <cell r="J259">
            <v>15</v>
          </cell>
          <cell r="K259" t="str">
            <v>15年以上</v>
          </cell>
          <cell r="L259">
            <v>12</v>
          </cell>
          <cell r="M259" t="str">
            <v>適</v>
          </cell>
          <cell r="N259">
            <v>7</v>
          </cell>
          <cell r="O259" t="str">
            <v>適</v>
          </cell>
          <cell r="P259">
            <v>19</v>
          </cell>
          <cell r="Q259">
            <v>8</v>
          </cell>
          <cell r="R259">
            <v>45100</v>
          </cell>
          <cell r="U259" t="str">
            <v>Ｒ４</v>
          </cell>
          <cell r="V259">
            <v>7</v>
          </cell>
          <cell r="W259">
            <v>0</v>
          </cell>
          <cell r="X259" t="str">
            <v>○</v>
          </cell>
          <cell r="Y259" t="str">
            <v/>
          </cell>
          <cell r="Z259" t="str">
            <v/>
          </cell>
          <cell r="AA259" t="str">
            <v/>
          </cell>
          <cell r="AB259" t="str">
            <v/>
          </cell>
          <cell r="AC259" t="str">
            <v>なし</v>
          </cell>
          <cell r="AD259">
            <v>14</v>
          </cell>
          <cell r="AE259" t="str">
            <v>14年以上</v>
          </cell>
          <cell r="AF259">
            <v>12</v>
          </cell>
          <cell r="AG259" t="str">
            <v>適</v>
          </cell>
          <cell r="AH259">
            <v>7</v>
          </cell>
          <cell r="AI259" t="str">
            <v>適</v>
          </cell>
          <cell r="AJ259">
            <v>19</v>
          </cell>
          <cell r="AK259" t="str">
            <v>Ｒ４</v>
          </cell>
        </row>
        <row r="260">
          <cell r="A260">
            <v>1410051021046</v>
          </cell>
          <cell r="C260" t="str">
            <v>幼稚園</v>
          </cell>
          <cell r="D260" t="str">
            <v>本牧めぐみ幼稚園</v>
          </cell>
          <cell r="E260">
            <v>30</v>
          </cell>
          <cell r="F260" t="str">
            <v>中区</v>
          </cell>
          <cell r="G260" t="str">
            <v>2310824</v>
          </cell>
          <cell r="H260" t="str">
            <v>横浜市中区本牧三之谷２６－９</v>
          </cell>
          <cell r="I260" t="str">
            <v>本牧めぐみ幼稚園</v>
          </cell>
          <cell r="J260">
            <v>7</v>
          </cell>
          <cell r="K260" t="str">
            <v>7年以上</v>
          </cell>
          <cell r="L260">
            <v>9</v>
          </cell>
          <cell r="M260" t="str">
            <v>適</v>
          </cell>
          <cell r="N260">
            <v>6</v>
          </cell>
          <cell r="O260" t="str">
            <v>適</v>
          </cell>
          <cell r="P260">
            <v>15</v>
          </cell>
          <cell r="Q260">
            <v>3</v>
          </cell>
          <cell r="R260">
            <v>45113</v>
          </cell>
          <cell r="U260" t="str">
            <v>Ｒ４</v>
          </cell>
          <cell r="V260">
            <v>6</v>
          </cell>
          <cell r="W260">
            <v>0</v>
          </cell>
          <cell r="X260" t="str">
            <v>○</v>
          </cell>
          <cell r="Y260" t="str">
            <v/>
          </cell>
          <cell r="Z260" t="str">
            <v/>
          </cell>
          <cell r="AA260" t="str">
            <v/>
          </cell>
          <cell r="AB260" t="str">
            <v/>
          </cell>
          <cell r="AC260" t="str">
            <v>なし</v>
          </cell>
          <cell r="AD260">
            <v>9</v>
          </cell>
          <cell r="AE260" t="str">
            <v>9年以上</v>
          </cell>
          <cell r="AF260">
            <v>11</v>
          </cell>
          <cell r="AG260" t="str">
            <v>適</v>
          </cell>
          <cell r="AH260">
            <v>6</v>
          </cell>
          <cell r="AI260" t="str">
            <v>適</v>
          </cell>
          <cell r="AJ260">
            <v>17</v>
          </cell>
          <cell r="AK260" t="str">
            <v>Ｒ４</v>
          </cell>
        </row>
        <row r="261">
          <cell r="A261">
            <v>1410051026383</v>
          </cell>
          <cell r="C261" t="str">
            <v>幼稚園</v>
          </cell>
          <cell r="D261" t="str">
            <v>横浜みこころ幼稚園</v>
          </cell>
          <cell r="E261">
            <v>30</v>
          </cell>
          <cell r="F261" t="str">
            <v>中区</v>
          </cell>
          <cell r="G261" t="str">
            <v>2310862</v>
          </cell>
          <cell r="H261" t="str">
            <v>横浜市中区山手町４４</v>
          </cell>
          <cell r="I261" t="str">
            <v>学校法人　聖トマ学園　横浜みこころ幼稚園</v>
          </cell>
          <cell r="J261">
            <v>12</v>
          </cell>
          <cell r="K261" t="str">
            <v>12年以上</v>
          </cell>
          <cell r="L261">
            <v>12</v>
          </cell>
          <cell r="M261" t="str">
            <v>適</v>
          </cell>
          <cell r="N261">
            <v>7</v>
          </cell>
          <cell r="O261" t="str">
            <v>適</v>
          </cell>
          <cell r="P261">
            <v>19</v>
          </cell>
          <cell r="Q261">
            <v>5</v>
          </cell>
          <cell r="R261">
            <v>45113</v>
          </cell>
          <cell r="U261" t="str">
            <v>Ｒ４</v>
          </cell>
          <cell r="V261">
            <v>7</v>
          </cell>
          <cell r="W261">
            <v>0</v>
          </cell>
          <cell r="X261" t="str">
            <v>○</v>
          </cell>
          <cell r="Y261" t="str">
            <v/>
          </cell>
          <cell r="Z261" t="str">
            <v/>
          </cell>
          <cell r="AA261" t="str">
            <v/>
          </cell>
          <cell r="AB261" t="str">
            <v/>
          </cell>
          <cell r="AC261" t="str">
            <v>なし</v>
          </cell>
          <cell r="AD261">
            <v>11</v>
          </cell>
          <cell r="AE261" t="str">
            <v>11年以上</v>
          </cell>
          <cell r="AF261">
            <v>12</v>
          </cell>
          <cell r="AG261" t="str">
            <v>適</v>
          </cell>
          <cell r="AH261">
            <v>7</v>
          </cell>
          <cell r="AI261" t="str">
            <v>適</v>
          </cell>
          <cell r="AJ261">
            <v>19</v>
          </cell>
          <cell r="AK261" t="str">
            <v>Ｒ４</v>
          </cell>
        </row>
        <row r="262">
          <cell r="A262">
            <v>1410051021103</v>
          </cell>
          <cell r="C262" t="str">
            <v>幼稚園</v>
          </cell>
          <cell r="D262" t="str">
            <v>和光幼稚園</v>
          </cell>
          <cell r="E262">
            <v>30</v>
          </cell>
          <cell r="F262" t="str">
            <v>中区</v>
          </cell>
          <cell r="G262" t="str">
            <v>2310812</v>
          </cell>
          <cell r="H262" t="str">
            <v>横浜市中区錦町５番地</v>
          </cell>
          <cell r="I262" t="str">
            <v>学校法人三宝学園　和光幼稚園</v>
          </cell>
          <cell r="J262">
            <v>11</v>
          </cell>
          <cell r="K262" t="str">
            <v>11年以上</v>
          </cell>
          <cell r="L262">
            <v>12</v>
          </cell>
          <cell r="M262" t="str">
            <v>適</v>
          </cell>
          <cell r="N262">
            <v>7</v>
          </cell>
          <cell r="O262" t="str">
            <v>適</v>
          </cell>
          <cell r="P262">
            <v>19</v>
          </cell>
          <cell r="Q262">
            <v>5</v>
          </cell>
          <cell r="R262">
            <v>45084</v>
          </cell>
          <cell r="U262" t="str">
            <v>Ｒ４</v>
          </cell>
          <cell r="V262">
            <v>7</v>
          </cell>
          <cell r="W262">
            <v>0</v>
          </cell>
          <cell r="X262" t="str">
            <v>○</v>
          </cell>
          <cell r="Y262" t="str">
            <v/>
          </cell>
          <cell r="Z262" t="str">
            <v/>
          </cell>
          <cell r="AA262" t="str">
            <v/>
          </cell>
          <cell r="AB262" t="str">
            <v/>
          </cell>
          <cell r="AC262" t="str">
            <v>なし</v>
          </cell>
          <cell r="AD262">
            <v>11</v>
          </cell>
          <cell r="AE262" t="str">
            <v>11年以上</v>
          </cell>
          <cell r="AF262">
            <v>12</v>
          </cell>
          <cell r="AG262" t="str">
            <v>適</v>
          </cell>
          <cell r="AH262">
            <v>7</v>
          </cell>
          <cell r="AI262" t="str">
            <v>適</v>
          </cell>
          <cell r="AJ262">
            <v>19</v>
          </cell>
          <cell r="AK262" t="str">
            <v>Ｒ４</v>
          </cell>
        </row>
        <row r="263">
          <cell r="A263">
            <v>1410051016418</v>
          </cell>
          <cell r="C263" t="str">
            <v>保育所</v>
          </cell>
          <cell r="D263" t="str">
            <v>アスク馬車道保育園</v>
          </cell>
          <cell r="E263">
            <v>30</v>
          </cell>
          <cell r="F263" t="str">
            <v>中区</v>
          </cell>
          <cell r="G263" t="str">
            <v>1080075</v>
          </cell>
          <cell r="H263" t="str">
            <v>東京都港区港南１－２－７０　品川シーズンテラス５Ｆ</v>
          </cell>
          <cell r="I263" t="str">
            <v>株式会社　日本保育総合研究所</v>
          </cell>
          <cell r="J263">
            <v>7</v>
          </cell>
          <cell r="K263" t="str">
            <v>7年以上</v>
          </cell>
          <cell r="L263">
            <v>9</v>
          </cell>
          <cell r="M263" t="str">
            <v>適</v>
          </cell>
          <cell r="N263">
            <v>6</v>
          </cell>
          <cell r="O263" t="str">
            <v>適</v>
          </cell>
          <cell r="P263">
            <v>15</v>
          </cell>
          <cell r="Q263">
            <v>9</v>
          </cell>
          <cell r="R263">
            <v>45146</v>
          </cell>
          <cell r="U263" t="str">
            <v>Ｒ４</v>
          </cell>
          <cell r="V263">
            <v>6</v>
          </cell>
          <cell r="W263">
            <v>0</v>
          </cell>
          <cell r="X263" t="str">
            <v>○</v>
          </cell>
          <cell r="Y263" t="str">
            <v/>
          </cell>
          <cell r="Z263" t="str">
            <v/>
          </cell>
          <cell r="AA263" t="str">
            <v/>
          </cell>
          <cell r="AB263" t="str">
            <v/>
          </cell>
          <cell r="AC263" t="str">
            <v>なし</v>
          </cell>
          <cell r="AD263">
            <v>6</v>
          </cell>
          <cell r="AE263" t="str">
            <v>6年以上</v>
          </cell>
          <cell r="AF263">
            <v>8</v>
          </cell>
          <cell r="AG263" t="str">
            <v>適</v>
          </cell>
          <cell r="AH263">
            <v>6</v>
          </cell>
          <cell r="AI263" t="str">
            <v>適</v>
          </cell>
          <cell r="AJ263">
            <v>14</v>
          </cell>
          <cell r="AK263" t="str">
            <v>Ｒ４</v>
          </cell>
        </row>
        <row r="264">
          <cell r="A264">
            <v>1410051019321</v>
          </cell>
          <cell r="C264" t="str">
            <v>保育所</v>
          </cell>
          <cell r="D264" t="str">
            <v>アスク本牧保育園</v>
          </cell>
          <cell r="E264">
            <v>30</v>
          </cell>
          <cell r="F264" t="str">
            <v>中区</v>
          </cell>
          <cell r="G264" t="str">
            <v>1080075</v>
          </cell>
          <cell r="H264" t="str">
            <v>東京都港区港南１－２－７０　品川シーズンテラス５Ｆ</v>
          </cell>
          <cell r="I264" t="str">
            <v>株式会社　日本保育総合研究所</v>
          </cell>
          <cell r="J264">
            <v>7</v>
          </cell>
          <cell r="K264" t="str">
            <v>7年以上</v>
          </cell>
          <cell r="L264">
            <v>9</v>
          </cell>
          <cell r="M264" t="str">
            <v>適</v>
          </cell>
          <cell r="N264">
            <v>6</v>
          </cell>
          <cell r="O264" t="str">
            <v>適</v>
          </cell>
          <cell r="P264">
            <v>15</v>
          </cell>
          <cell r="Q264">
            <v>9</v>
          </cell>
          <cell r="R264">
            <v>45154</v>
          </cell>
          <cell r="U264" t="str">
            <v>Ｒ４</v>
          </cell>
          <cell r="V264">
            <v>6</v>
          </cell>
          <cell r="W264">
            <v>0</v>
          </cell>
          <cell r="X264" t="str">
            <v>○</v>
          </cell>
          <cell r="Y264" t="str">
            <v/>
          </cell>
          <cell r="Z264" t="str">
            <v/>
          </cell>
          <cell r="AA264" t="str">
            <v/>
          </cell>
          <cell r="AB264" t="str">
            <v/>
          </cell>
          <cell r="AC264" t="str">
            <v>なし</v>
          </cell>
          <cell r="AD264">
            <v>8</v>
          </cell>
          <cell r="AE264" t="str">
            <v>8年以上</v>
          </cell>
          <cell r="AF264">
            <v>10</v>
          </cell>
          <cell r="AG264" t="str">
            <v>適</v>
          </cell>
          <cell r="AH264">
            <v>6</v>
          </cell>
          <cell r="AI264" t="str">
            <v>適</v>
          </cell>
          <cell r="AJ264">
            <v>16</v>
          </cell>
          <cell r="AK264" t="str">
            <v>Ｒ４</v>
          </cell>
        </row>
        <row r="265">
          <cell r="A265">
            <v>1410051016426</v>
          </cell>
          <cell r="C265" t="str">
            <v>保育所</v>
          </cell>
          <cell r="D265" t="str">
            <v>アスク山下町保育園</v>
          </cell>
          <cell r="E265">
            <v>30</v>
          </cell>
          <cell r="F265" t="str">
            <v>中区</v>
          </cell>
          <cell r="G265" t="str">
            <v>1080075</v>
          </cell>
          <cell r="H265" t="str">
            <v>東京都港区港南１丁目２－７０品川シーズンテラス５Ｆ</v>
          </cell>
          <cell r="I265" t="str">
            <v>株式会社　日本保育総合研究所</v>
          </cell>
          <cell r="J265">
            <v>8</v>
          </cell>
          <cell r="K265" t="str">
            <v>8年以上</v>
          </cell>
          <cell r="L265">
            <v>10</v>
          </cell>
          <cell r="M265" t="str">
            <v>適</v>
          </cell>
          <cell r="N265">
            <v>6</v>
          </cell>
          <cell r="O265" t="str">
            <v>適</v>
          </cell>
          <cell r="P265">
            <v>16</v>
          </cell>
          <cell r="Q265">
            <v>7</v>
          </cell>
          <cell r="R265">
            <v>45154</v>
          </cell>
          <cell r="U265" t="str">
            <v>Ｒ４</v>
          </cell>
          <cell r="V265">
            <v>6</v>
          </cell>
          <cell r="W265">
            <v>0</v>
          </cell>
          <cell r="X265" t="str">
            <v>○</v>
          </cell>
          <cell r="Y265" t="str">
            <v/>
          </cell>
          <cell r="Z265" t="str">
            <v/>
          </cell>
          <cell r="AA265" t="str">
            <v/>
          </cell>
          <cell r="AB265" t="str">
            <v/>
          </cell>
          <cell r="AC265" t="str">
            <v>なし</v>
          </cell>
          <cell r="AD265">
            <v>7</v>
          </cell>
          <cell r="AE265" t="str">
            <v>7年以上</v>
          </cell>
          <cell r="AF265">
            <v>9</v>
          </cell>
          <cell r="AG265" t="str">
            <v>適</v>
          </cell>
          <cell r="AH265">
            <v>6</v>
          </cell>
          <cell r="AI265" t="str">
            <v>適</v>
          </cell>
          <cell r="AJ265">
            <v>15</v>
          </cell>
          <cell r="AK265" t="str">
            <v>Ｒ４</v>
          </cell>
        </row>
        <row r="266">
          <cell r="A266">
            <v>1410051013910</v>
          </cell>
          <cell r="C266" t="str">
            <v>保育所</v>
          </cell>
          <cell r="D266" t="str">
            <v>アメリカ山徳育こども園</v>
          </cell>
          <cell r="E266">
            <v>30</v>
          </cell>
          <cell r="F266" t="str">
            <v>中区</v>
          </cell>
          <cell r="G266" t="str">
            <v>2310861</v>
          </cell>
          <cell r="H266" t="str">
            <v>横浜市中区元町１丁目１１－３アメリカ山公園３階</v>
          </cell>
          <cell r="I266" t="str">
            <v>（一財）三和徳育会アメリカ山徳育こども園</v>
          </cell>
          <cell r="J266">
            <v>6</v>
          </cell>
          <cell r="K266" t="str">
            <v>6年以上</v>
          </cell>
          <cell r="L266">
            <v>8</v>
          </cell>
          <cell r="M266" t="str">
            <v>適</v>
          </cell>
          <cell r="N266">
            <v>6</v>
          </cell>
          <cell r="O266" t="str">
            <v>適</v>
          </cell>
          <cell r="P266">
            <v>14</v>
          </cell>
          <cell r="Q266">
            <v>5</v>
          </cell>
          <cell r="R266">
            <v>45072</v>
          </cell>
          <cell r="U266" t="str">
            <v>Ｒ４</v>
          </cell>
          <cell r="V266">
            <v>6</v>
          </cell>
          <cell r="W266">
            <v>0</v>
          </cell>
          <cell r="X266" t="str">
            <v>○</v>
          </cell>
          <cell r="Y266" t="str">
            <v/>
          </cell>
          <cell r="Z266" t="str">
            <v/>
          </cell>
          <cell r="AA266" t="str">
            <v/>
          </cell>
          <cell r="AB266" t="str">
            <v/>
          </cell>
          <cell r="AC266" t="str">
            <v>なし</v>
          </cell>
          <cell r="AD266">
            <v>7</v>
          </cell>
          <cell r="AE266" t="str">
            <v>7年以上</v>
          </cell>
          <cell r="AF266">
            <v>9</v>
          </cell>
          <cell r="AG266" t="str">
            <v>適</v>
          </cell>
          <cell r="AH266">
            <v>6</v>
          </cell>
          <cell r="AI266" t="str">
            <v>適</v>
          </cell>
          <cell r="AJ266">
            <v>15</v>
          </cell>
          <cell r="AK266" t="str">
            <v>Ｒ４</v>
          </cell>
        </row>
        <row r="267">
          <cell r="A267">
            <v>1410051023604</v>
          </cell>
          <cell r="C267" t="str">
            <v>保育所</v>
          </cell>
          <cell r="D267" t="str">
            <v>伊勢佐木町保育園</v>
          </cell>
          <cell r="E267">
            <v>30</v>
          </cell>
          <cell r="F267" t="str">
            <v>中区</v>
          </cell>
          <cell r="G267" t="str">
            <v>2310058</v>
          </cell>
          <cell r="H267" t="str">
            <v>横浜市中区弥生町４－３９－２</v>
          </cell>
          <cell r="I267" t="str">
            <v>伊勢佐木町保育園</v>
          </cell>
          <cell r="J267">
            <v>17</v>
          </cell>
          <cell r="K267" t="str">
            <v>16年以上</v>
          </cell>
          <cell r="L267">
            <v>12</v>
          </cell>
          <cell r="M267" t="str">
            <v>適</v>
          </cell>
          <cell r="N267">
            <v>7</v>
          </cell>
          <cell r="O267" t="str">
            <v>適</v>
          </cell>
          <cell r="P267">
            <v>19</v>
          </cell>
          <cell r="Q267">
            <v>6</v>
          </cell>
          <cell r="R267">
            <v>45072</v>
          </cell>
          <cell r="U267" t="str">
            <v>Ｒ４</v>
          </cell>
          <cell r="V267">
            <v>7</v>
          </cell>
          <cell r="W267">
            <v>0</v>
          </cell>
          <cell r="X267" t="str">
            <v>○</v>
          </cell>
          <cell r="Y267" t="str">
            <v/>
          </cell>
          <cell r="Z267" t="str">
            <v/>
          </cell>
          <cell r="AA267" t="str">
            <v/>
          </cell>
          <cell r="AB267" t="str">
            <v/>
          </cell>
          <cell r="AC267" t="str">
            <v>なし</v>
          </cell>
          <cell r="AD267">
            <v>16</v>
          </cell>
          <cell r="AE267" t="str">
            <v>16年以上</v>
          </cell>
          <cell r="AF267">
            <v>12</v>
          </cell>
          <cell r="AG267" t="str">
            <v>適</v>
          </cell>
          <cell r="AH267">
            <v>7</v>
          </cell>
          <cell r="AI267" t="str">
            <v>適</v>
          </cell>
          <cell r="AJ267">
            <v>19</v>
          </cell>
          <cell r="AK267" t="str">
            <v>Ｒ４</v>
          </cell>
        </row>
        <row r="268">
          <cell r="A268">
            <v>1410051016434</v>
          </cell>
          <cell r="C268" t="str">
            <v>保育所</v>
          </cell>
          <cell r="D268" t="str">
            <v>打越保育園</v>
          </cell>
          <cell r="E268">
            <v>30</v>
          </cell>
          <cell r="F268" t="str">
            <v>中区</v>
          </cell>
          <cell r="G268" t="str">
            <v>2310867</v>
          </cell>
          <cell r="H268" t="str">
            <v>横浜市中区打越３９</v>
          </cell>
          <cell r="I268" t="str">
            <v>社会福祉法人マルタ会　打越保育園</v>
          </cell>
          <cell r="J268">
            <v>21</v>
          </cell>
          <cell r="K268" t="str">
            <v>16年以上</v>
          </cell>
          <cell r="L268">
            <v>12</v>
          </cell>
          <cell r="M268" t="str">
            <v>適</v>
          </cell>
          <cell r="N268">
            <v>7</v>
          </cell>
          <cell r="O268" t="str">
            <v>適</v>
          </cell>
          <cell r="P268">
            <v>19</v>
          </cell>
          <cell r="Q268">
            <v>10</v>
          </cell>
          <cell r="R268">
            <v>45120</v>
          </cell>
          <cell r="U268" t="str">
            <v>Ｒ４</v>
          </cell>
          <cell r="V268">
            <v>7</v>
          </cell>
          <cell r="W268">
            <v>0</v>
          </cell>
          <cell r="X268" t="str">
            <v>○</v>
          </cell>
          <cell r="Y268" t="str">
            <v/>
          </cell>
          <cell r="Z268" t="str">
            <v/>
          </cell>
          <cell r="AA268" t="str">
            <v/>
          </cell>
          <cell r="AB268" t="str">
            <v/>
          </cell>
          <cell r="AC268" t="str">
            <v>なし</v>
          </cell>
          <cell r="AD268">
            <v>20</v>
          </cell>
          <cell r="AE268" t="str">
            <v>16年以上</v>
          </cell>
          <cell r="AF268">
            <v>12</v>
          </cell>
          <cell r="AG268" t="str">
            <v>適</v>
          </cell>
          <cell r="AH268">
            <v>7</v>
          </cell>
          <cell r="AI268" t="str">
            <v>適</v>
          </cell>
          <cell r="AJ268">
            <v>19</v>
          </cell>
          <cell r="AK268" t="str">
            <v>Ｒ４</v>
          </cell>
        </row>
        <row r="269">
          <cell r="A269">
            <v>1410051023711</v>
          </cell>
          <cell r="C269" t="str">
            <v>保育所</v>
          </cell>
          <cell r="D269" t="str">
            <v>うちゅう保育園やました</v>
          </cell>
          <cell r="E269">
            <v>30</v>
          </cell>
          <cell r="F269" t="str">
            <v>中区</v>
          </cell>
          <cell r="G269" t="str">
            <v>2310023</v>
          </cell>
          <cell r="H269" t="str">
            <v>横浜市中区山下町１８－３</v>
          </cell>
          <cell r="I269" t="str">
            <v>うちゅう保育園やました</v>
          </cell>
          <cell r="J269">
            <v>5</v>
          </cell>
          <cell r="K269" t="str">
            <v>5年以上</v>
          </cell>
          <cell r="L269">
            <v>7</v>
          </cell>
          <cell r="M269" t="str">
            <v>適</v>
          </cell>
          <cell r="N269">
            <v>6</v>
          </cell>
          <cell r="O269" t="str">
            <v>適</v>
          </cell>
          <cell r="P269">
            <v>13</v>
          </cell>
          <cell r="Q269">
            <v>2</v>
          </cell>
          <cell r="R269">
            <v>45092</v>
          </cell>
          <cell r="U269" t="str">
            <v>Ｒ４</v>
          </cell>
          <cell r="V269">
            <v>6</v>
          </cell>
          <cell r="W269">
            <v>0</v>
          </cell>
          <cell r="X269" t="str">
            <v>○</v>
          </cell>
          <cell r="Y269" t="str">
            <v/>
          </cell>
          <cell r="Z269" t="str">
            <v/>
          </cell>
          <cell r="AA269" t="str">
            <v/>
          </cell>
          <cell r="AB269" t="str">
            <v/>
          </cell>
          <cell r="AC269" t="str">
            <v>なし</v>
          </cell>
          <cell r="AD269">
            <v>5</v>
          </cell>
          <cell r="AE269" t="str">
            <v>5年以上</v>
          </cell>
          <cell r="AF269">
            <v>7</v>
          </cell>
          <cell r="AG269" t="str">
            <v>適</v>
          </cell>
          <cell r="AH269">
            <v>6</v>
          </cell>
          <cell r="AI269" t="str">
            <v>適</v>
          </cell>
          <cell r="AJ269">
            <v>13</v>
          </cell>
          <cell r="AK269" t="str">
            <v>Ｒ４</v>
          </cell>
        </row>
        <row r="270">
          <cell r="A270">
            <v>1410051013928</v>
          </cell>
          <cell r="C270" t="str">
            <v>保育所</v>
          </cell>
          <cell r="D270" t="str">
            <v>うみの風保育園</v>
          </cell>
          <cell r="E270">
            <v>30</v>
          </cell>
          <cell r="F270" t="str">
            <v>中区</v>
          </cell>
          <cell r="G270" t="str">
            <v>2400067</v>
          </cell>
          <cell r="H270" t="str">
            <v>横浜市保土ケ谷区常盤台６６－１８</v>
          </cell>
          <cell r="I270" t="str">
            <v>学校法人　聖ヶ丘学園</v>
          </cell>
          <cell r="J270">
            <v>10</v>
          </cell>
          <cell r="K270" t="str">
            <v>10年以上</v>
          </cell>
          <cell r="L270">
            <v>12</v>
          </cell>
          <cell r="M270" t="str">
            <v>適</v>
          </cell>
          <cell r="N270">
            <v>6</v>
          </cell>
          <cell r="O270" t="str">
            <v>適</v>
          </cell>
          <cell r="P270">
            <v>18</v>
          </cell>
          <cell r="Q270">
            <v>6</v>
          </cell>
          <cell r="R270">
            <v>45084</v>
          </cell>
          <cell r="U270" t="str">
            <v>Ｒ４</v>
          </cell>
          <cell r="V270">
            <v>6</v>
          </cell>
          <cell r="W270">
            <v>0</v>
          </cell>
          <cell r="X270" t="str">
            <v>○</v>
          </cell>
          <cell r="Y270" t="str">
            <v/>
          </cell>
          <cell r="Z270" t="str">
            <v/>
          </cell>
          <cell r="AA270" t="str">
            <v/>
          </cell>
          <cell r="AB270" t="str">
            <v/>
          </cell>
          <cell r="AC270" t="str">
            <v>なし</v>
          </cell>
          <cell r="AD270">
            <v>9</v>
          </cell>
          <cell r="AE270" t="str">
            <v>9年以上</v>
          </cell>
          <cell r="AF270">
            <v>11</v>
          </cell>
          <cell r="AG270" t="str">
            <v>適</v>
          </cell>
          <cell r="AH270">
            <v>6</v>
          </cell>
          <cell r="AI270" t="str">
            <v>適</v>
          </cell>
          <cell r="AJ270">
            <v>17</v>
          </cell>
          <cell r="AK270" t="str">
            <v>Ｒ４</v>
          </cell>
        </row>
        <row r="271">
          <cell r="A271">
            <v>1410051013936</v>
          </cell>
          <cell r="C271" t="str">
            <v>保育所</v>
          </cell>
          <cell r="D271" t="str">
            <v>キディ石川町・横浜</v>
          </cell>
          <cell r="E271">
            <v>30</v>
          </cell>
          <cell r="F271" t="str">
            <v>中区</v>
          </cell>
          <cell r="G271" t="str">
            <v>2310024</v>
          </cell>
          <cell r="H271" t="str">
            <v>横浜市中区吉浜町１－６</v>
          </cell>
          <cell r="I271" t="str">
            <v>キディ石川町・横浜</v>
          </cell>
          <cell r="J271">
            <v>10</v>
          </cell>
          <cell r="K271" t="str">
            <v>10年以上</v>
          </cell>
          <cell r="L271">
            <v>12</v>
          </cell>
          <cell r="M271" t="str">
            <v>適</v>
          </cell>
          <cell r="N271">
            <v>6</v>
          </cell>
          <cell r="O271" t="str">
            <v>適</v>
          </cell>
          <cell r="P271">
            <v>18</v>
          </cell>
          <cell r="Q271">
            <v>11</v>
          </cell>
          <cell r="R271">
            <v>45113</v>
          </cell>
          <cell r="U271" t="str">
            <v>Ｒ４</v>
          </cell>
          <cell r="V271">
            <v>7</v>
          </cell>
          <cell r="W271">
            <v>0</v>
          </cell>
          <cell r="X271" t="str">
            <v>○</v>
          </cell>
          <cell r="Y271" t="str">
            <v/>
          </cell>
          <cell r="Z271" t="str">
            <v/>
          </cell>
          <cell r="AA271" t="str">
            <v/>
          </cell>
          <cell r="AB271" t="str">
            <v/>
          </cell>
          <cell r="AC271" t="str">
            <v>なし</v>
          </cell>
          <cell r="AD271">
            <v>11</v>
          </cell>
          <cell r="AE271" t="str">
            <v>11年以上</v>
          </cell>
          <cell r="AF271">
            <v>12</v>
          </cell>
          <cell r="AG271" t="str">
            <v>適</v>
          </cell>
          <cell r="AH271">
            <v>7</v>
          </cell>
          <cell r="AI271" t="str">
            <v>適</v>
          </cell>
          <cell r="AJ271">
            <v>19</v>
          </cell>
          <cell r="AK271" t="str">
            <v>Ｒ４</v>
          </cell>
        </row>
        <row r="272">
          <cell r="A272">
            <v>1410051024545</v>
          </cell>
          <cell r="C272" t="str">
            <v>保育所</v>
          </cell>
          <cell r="D272" t="str">
            <v>木下の保育園　本牧</v>
          </cell>
          <cell r="E272">
            <v>30</v>
          </cell>
          <cell r="F272" t="str">
            <v>中区</v>
          </cell>
          <cell r="G272" t="str">
            <v>1631309</v>
          </cell>
          <cell r="H272" t="str">
            <v>東京都新宿区西新宿６丁目５番１号　新宿アイランドタワー８階</v>
          </cell>
          <cell r="I272" t="str">
            <v>株式会社　木下の保育</v>
          </cell>
          <cell r="J272">
            <v>7</v>
          </cell>
          <cell r="K272" t="str">
            <v>7年以上</v>
          </cell>
          <cell r="L272">
            <v>9</v>
          </cell>
          <cell r="M272" t="str">
            <v>適</v>
          </cell>
          <cell r="N272">
            <v>6</v>
          </cell>
          <cell r="O272" t="str">
            <v>適</v>
          </cell>
          <cell r="P272">
            <v>15</v>
          </cell>
          <cell r="Q272">
            <v>4</v>
          </cell>
          <cell r="R272">
            <v>45072</v>
          </cell>
          <cell r="U272" t="str">
            <v>Ｒ４</v>
          </cell>
          <cell r="V272">
            <v>6</v>
          </cell>
          <cell r="W272">
            <v>0</v>
          </cell>
          <cell r="X272" t="str">
            <v>○</v>
          </cell>
          <cell r="Y272" t="str">
            <v/>
          </cell>
          <cell r="Z272" t="str">
            <v/>
          </cell>
          <cell r="AA272" t="str">
            <v/>
          </cell>
          <cell r="AB272" t="str">
            <v/>
          </cell>
          <cell r="AC272" t="str">
            <v>なし</v>
          </cell>
          <cell r="AD272">
            <v>7</v>
          </cell>
          <cell r="AE272" t="str">
            <v>7年以上</v>
          </cell>
          <cell r="AF272">
            <v>9</v>
          </cell>
          <cell r="AG272" t="str">
            <v>適</v>
          </cell>
          <cell r="AH272">
            <v>6</v>
          </cell>
          <cell r="AI272" t="str">
            <v>適</v>
          </cell>
          <cell r="AJ272">
            <v>15</v>
          </cell>
          <cell r="AK272" t="str">
            <v>Ｒ４</v>
          </cell>
        </row>
        <row r="273">
          <cell r="A273">
            <v>1410051024552</v>
          </cell>
          <cell r="C273" t="str">
            <v>保育所</v>
          </cell>
          <cell r="D273" t="str">
            <v>木下の保育園　山下町</v>
          </cell>
          <cell r="E273">
            <v>30</v>
          </cell>
          <cell r="F273" t="str">
            <v>中区</v>
          </cell>
          <cell r="G273" t="str">
            <v>1631309</v>
          </cell>
          <cell r="H273" t="str">
            <v>東京都新宿区西新宿６丁目５番１号　新宿アイランドタワー８階</v>
          </cell>
          <cell r="I273" t="str">
            <v>株式会社　木下の保育</v>
          </cell>
          <cell r="J273">
            <v>6</v>
          </cell>
          <cell r="K273" t="str">
            <v>6年以上</v>
          </cell>
          <cell r="L273">
            <v>8</v>
          </cell>
          <cell r="M273" t="str">
            <v>適</v>
          </cell>
          <cell r="N273">
            <v>6</v>
          </cell>
          <cell r="O273" t="str">
            <v>適</v>
          </cell>
          <cell r="P273">
            <v>14</v>
          </cell>
          <cell r="Q273">
            <v>2</v>
          </cell>
          <cell r="R273">
            <v>45072</v>
          </cell>
          <cell r="U273" t="str">
            <v>Ｒ４</v>
          </cell>
          <cell r="V273">
            <v>6</v>
          </cell>
          <cell r="W273">
            <v>0</v>
          </cell>
          <cell r="X273" t="str">
            <v>○</v>
          </cell>
          <cell r="Y273" t="str">
            <v/>
          </cell>
          <cell r="Z273" t="str">
            <v/>
          </cell>
          <cell r="AA273" t="str">
            <v/>
          </cell>
          <cell r="AB273" t="str">
            <v/>
          </cell>
          <cell r="AC273" t="str">
            <v>なし</v>
          </cell>
          <cell r="AD273">
            <v>6</v>
          </cell>
          <cell r="AE273" t="str">
            <v>6年以上</v>
          </cell>
          <cell r="AF273">
            <v>8</v>
          </cell>
          <cell r="AG273" t="str">
            <v>適</v>
          </cell>
          <cell r="AH273">
            <v>6</v>
          </cell>
          <cell r="AI273" t="str">
            <v>適</v>
          </cell>
          <cell r="AJ273">
            <v>14</v>
          </cell>
          <cell r="AK273" t="str">
            <v>Ｒ４</v>
          </cell>
        </row>
        <row r="274">
          <cell r="A274">
            <v>1410051027217</v>
          </cell>
          <cell r="C274" t="str">
            <v>保育所</v>
          </cell>
          <cell r="D274" t="str">
            <v>クラウン保育園</v>
          </cell>
          <cell r="E274">
            <v>30</v>
          </cell>
          <cell r="F274" t="str">
            <v>中区</v>
          </cell>
          <cell r="G274" t="str">
            <v>2310065</v>
          </cell>
          <cell r="H274" t="str">
            <v>横浜市中区宮川町３丁目６９</v>
          </cell>
          <cell r="I274" t="str">
            <v>クラウン保育園</v>
          </cell>
          <cell r="J274">
            <v>13</v>
          </cell>
          <cell r="K274" t="str">
            <v>13年以上</v>
          </cell>
          <cell r="L274">
            <v>12</v>
          </cell>
          <cell r="M274" t="str">
            <v>適</v>
          </cell>
          <cell r="N274">
            <v>7</v>
          </cell>
          <cell r="O274" t="str">
            <v>適</v>
          </cell>
          <cell r="P274">
            <v>19</v>
          </cell>
          <cell r="Q274">
            <v>9</v>
          </cell>
          <cell r="R274">
            <v>45163</v>
          </cell>
          <cell r="U274" t="str">
            <v>Ｒ４</v>
          </cell>
          <cell r="V274">
            <v>5</v>
          </cell>
          <cell r="W274">
            <v>2</v>
          </cell>
          <cell r="X274" t="str">
            <v>○</v>
          </cell>
          <cell r="Y274" t="str">
            <v>○</v>
          </cell>
          <cell r="Z274" t="str">
            <v/>
          </cell>
          <cell r="AA274" t="str">
            <v/>
          </cell>
          <cell r="AB274" t="str">
            <v/>
          </cell>
          <cell r="AC274" t="str">
            <v>あり</v>
          </cell>
          <cell r="AD274">
            <v>12</v>
          </cell>
          <cell r="AE274" t="str">
            <v>12年以上</v>
          </cell>
          <cell r="AF274">
            <v>12</v>
          </cell>
          <cell r="AG274" t="str">
            <v>適</v>
          </cell>
          <cell r="AH274">
            <v>5</v>
          </cell>
          <cell r="AI274" t="str">
            <v>否</v>
          </cell>
          <cell r="AJ274">
            <v>17</v>
          </cell>
          <cell r="AK274" t="str">
            <v>Ｒ４</v>
          </cell>
        </row>
        <row r="275">
          <cell r="A275">
            <v>1410051016442</v>
          </cell>
          <cell r="C275" t="str">
            <v>保育所</v>
          </cell>
          <cell r="D275" t="str">
            <v>高風保育園</v>
          </cell>
          <cell r="E275">
            <v>30</v>
          </cell>
          <cell r="F275" t="str">
            <v>中区</v>
          </cell>
          <cell r="G275" t="str">
            <v>2310822</v>
          </cell>
          <cell r="H275" t="str">
            <v>横浜市中区本牧元町７２－１</v>
          </cell>
          <cell r="I275" t="str">
            <v>社会福祉法人白峰会　高風保育園</v>
          </cell>
          <cell r="J275">
            <v>10</v>
          </cell>
          <cell r="K275" t="str">
            <v>10年以上</v>
          </cell>
          <cell r="L275">
            <v>12</v>
          </cell>
          <cell r="M275" t="str">
            <v>適</v>
          </cell>
          <cell r="N275">
            <v>6</v>
          </cell>
          <cell r="O275" t="str">
            <v>適</v>
          </cell>
          <cell r="P275">
            <v>18</v>
          </cell>
          <cell r="Q275">
            <v>5</v>
          </cell>
          <cell r="R275">
            <v>45072</v>
          </cell>
          <cell r="U275" t="str">
            <v>Ｒ４</v>
          </cell>
          <cell r="V275">
            <v>6</v>
          </cell>
          <cell r="W275">
            <v>0</v>
          </cell>
          <cell r="X275" t="str">
            <v>○</v>
          </cell>
          <cell r="Y275" t="str">
            <v/>
          </cell>
          <cell r="Z275" t="str">
            <v/>
          </cell>
          <cell r="AA275" t="str">
            <v/>
          </cell>
          <cell r="AB275" t="str">
            <v/>
          </cell>
          <cell r="AC275" t="str">
            <v>なし</v>
          </cell>
          <cell r="AD275">
            <v>10</v>
          </cell>
          <cell r="AE275" t="str">
            <v>10年以上</v>
          </cell>
          <cell r="AF275">
            <v>12</v>
          </cell>
          <cell r="AG275" t="str">
            <v>適</v>
          </cell>
          <cell r="AH275">
            <v>6</v>
          </cell>
          <cell r="AI275" t="str">
            <v>適</v>
          </cell>
          <cell r="AJ275">
            <v>18</v>
          </cell>
          <cell r="AK275" t="str">
            <v>Ｒ４</v>
          </cell>
        </row>
        <row r="276">
          <cell r="A276">
            <v>1410051016459</v>
          </cell>
          <cell r="C276" t="str">
            <v>保育所</v>
          </cell>
          <cell r="D276" t="str">
            <v>寿福祉センター保育所</v>
          </cell>
          <cell r="E276">
            <v>30</v>
          </cell>
          <cell r="F276" t="str">
            <v>中区</v>
          </cell>
          <cell r="G276" t="str">
            <v>2310026</v>
          </cell>
          <cell r="H276" t="str">
            <v>横浜市中区寿町４丁目１３－１</v>
          </cell>
          <cell r="I276" t="str">
            <v>寿福祉センター保育所</v>
          </cell>
          <cell r="J276">
            <v>12</v>
          </cell>
          <cell r="K276" t="str">
            <v>12年以上</v>
          </cell>
          <cell r="L276">
            <v>12</v>
          </cell>
          <cell r="M276" t="str">
            <v>適</v>
          </cell>
          <cell r="N276">
            <v>7</v>
          </cell>
          <cell r="O276" t="str">
            <v>適</v>
          </cell>
          <cell r="P276">
            <v>19</v>
          </cell>
          <cell r="Q276">
            <v>8</v>
          </cell>
          <cell r="R276">
            <v>45072</v>
          </cell>
          <cell r="U276" t="str">
            <v>Ｒ４</v>
          </cell>
          <cell r="V276">
            <v>7</v>
          </cell>
          <cell r="W276">
            <v>0</v>
          </cell>
          <cell r="X276" t="str">
            <v>○</v>
          </cell>
          <cell r="Y276" t="str">
            <v/>
          </cell>
          <cell r="Z276" t="str">
            <v/>
          </cell>
          <cell r="AA276" t="str">
            <v/>
          </cell>
          <cell r="AB276" t="str">
            <v/>
          </cell>
          <cell r="AC276" t="str">
            <v>なし</v>
          </cell>
          <cell r="AD276">
            <v>12</v>
          </cell>
          <cell r="AE276" t="str">
            <v>12年以上</v>
          </cell>
          <cell r="AF276">
            <v>12</v>
          </cell>
          <cell r="AG276" t="str">
            <v>適</v>
          </cell>
          <cell r="AH276">
            <v>7</v>
          </cell>
          <cell r="AI276" t="str">
            <v>適</v>
          </cell>
          <cell r="AJ276">
            <v>19</v>
          </cell>
          <cell r="AK276" t="str">
            <v>Ｒ４</v>
          </cell>
        </row>
        <row r="277">
          <cell r="A277">
            <v>1410051015360</v>
          </cell>
          <cell r="C277" t="str">
            <v>保育所</v>
          </cell>
          <cell r="D277" t="str">
            <v>ことぶき保育園</v>
          </cell>
          <cell r="E277">
            <v>30</v>
          </cell>
          <cell r="F277" t="str">
            <v>中区</v>
          </cell>
          <cell r="G277" t="str">
            <v>2310026</v>
          </cell>
          <cell r="H277" t="str">
            <v>横浜市中区寿町３丁目１２－１</v>
          </cell>
          <cell r="I277" t="str">
            <v>ことぶき保育園</v>
          </cell>
          <cell r="J277">
            <v>10</v>
          </cell>
          <cell r="K277" t="str">
            <v>10年以上</v>
          </cell>
          <cell r="L277">
            <v>12</v>
          </cell>
          <cell r="M277" t="str">
            <v>適</v>
          </cell>
          <cell r="N277">
            <v>6</v>
          </cell>
          <cell r="O277" t="str">
            <v>適</v>
          </cell>
          <cell r="P277">
            <v>18</v>
          </cell>
          <cell r="Q277">
            <v>7</v>
          </cell>
          <cell r="R277">
            <v>45113</v>
          </cell>
          <cell r="U277" t="str">
            <v>Ｒ４</v>
          </cell>
          <cell r="V277">
            <v>7</v>
          </cell>
          <cell r="W277">
            <v>0</v>
          </cell>
          <cell r="X277" t="str">
            <v>○</v>
          </cell>
          <cell r="Y277" t="str">
            <v/>
          </cell>
          <cell r="Z277" t="str">
            <v/>
          </cell>
          <cell r="AA277" t="str">
            <v/>
          </cell>
          <cell r="AB277" t="str">
            <v/>
          </cell>
          <cell r="AC277" t="str">
            <v>なし</v>
          </cell>
          <cell r="AD277">
            <v>11</v>
          </cell>
          <cell r="AE277" t="str">
            <v>11年以上</v>
          </cell>
          <cell r="AF277">
            <v>12</v>
          </cell>
          <cell r="AG277" t="str">
            <v>適</v>
          </cell>
          <cell r="AH277">
            <v>7</v>
          </cell>
          <cell r="AI277" t="str">
            <v>適</v>
          </cell>
          <cell r="AJ277">
            <v>19</v>
          </cell>
          <cell r="AK277" t="str">
            <v>Ｒ４</v>
          </cell>
        </row>
        <row r="278">
          <cell r="A278">
            <v>1410051016467</v>
          </cell>
          <cell r="C278" t="str">
            <v>保育所</v>
          </cell>
          <cell r="D278" t="str">
            <v>新山下二丁目保育所</v>
          </cell>
          <cell r="E278">
            <v>30</v>
          </cell>
          <cell r="F278" t="str">
            <v>中区</v>
          </cell>
          <cell r="G278" t="str">
            <v>2310801</v>
          </cell>
          <cell r="H278" t="str">
            <v>横浜市中区新山下２－３－１</v>
          </cell>
          <cell r="I278" t="str">
            <v>新山下二丁目保育所</v>
          </cell>
          <cell r="J278">
            <v>13</v>
          </cell>
          <cell r="K278" t="str">
            <v>13年以上</v>
          </cell>
          <cell r="L278">
            <v>12</v>
          </cell>
          <cell r="M278" t="str">
            <v>適</v>
          </cell>
          <cell r="N278">
            <v>7</v>
          </cell>
          <cell r="O278" t="str">
            <v>適</v>
          </cell>
          <cell r="P278">
            <v>19</v>
          </cell>
          <cell r="Q278">
            <v>12</v>
          </cell>
          <cell r="R278">
            <v>45100</v>
          </cell>
          <cell r="U278" t="str">
            <v>Ｒ４</v>
          </cell>
          <cell r="V278">
            <v>7</v>
          </cell>
          <cell r="W278">
            <v>0</v>
          </cell>
          <cell r="X278" t="str">
            <v>○</v>
          </cell>
          <cell r="Y278" t="str">
            <v/>
          </cell>
          <cell r="Z278" t="str">
            <v/>
          </cell>
          <cell r="AA278" t="str">
            <v/>
          </cell>
          <cell r="AB278" t="str">
            <v/>
          </cell>
          <cell r="AC278" t="str">
            <v>なし</v>
          </cell>
          <cell r="AD278">
            <v>12</v>
          </cell>
          <cell r="AE278" t="str">
            <v>12年以上</v>
          </cell>
          <cell r="AF278">
            <v>12</v>
          </cell>
          <cell r="AG278" t="str">
            <v>適</v>
          </cell>
          <cell r="AH278">
            <v>7</v>
          </cell>
          <cell r="AI278" t="str">
            <v>適</v>
          </cell>
          <cell r="AJ278">
            <v>19</v>
          </cell>
          <cell r="AK278" t="str">
            <v>Ｒ４</v>
          </cell>
        </row>
        <row r="279">
          <cell r="A279">
            <v>1410051016475</v>
          </cell>
          <cell r="C279" t="str">
            <v>保育所</v>
          </cell>
          <cell r="D279" t="str">
            <v>すいとぴー保育園</v>
          </cell>
          <cell r="E279">
            <v>30</v>
          </cell>
          <cell r="F279" t="str">
            <v>中区</v>
          </cell>
          <cell r="G279" t="str">
            <v>2310821</v>
          </cell>
          <cell r="H279" t="str">
            <v>横浜市中区本牧原１－１１</v>
          </cell>
          <cell r="I279" t="str">
            <v>すいとぴー保育園</v>
          </cell>
          <cell r="J279">
            <v>11</v>
          </cell>
          <cell r="K279" t="str">
            <v>11年以上</v>
          </cell>
          <cell r="L279">
            <v>12</v>
          </cell>
          <cell r="M279" t="str">
            <v>適</v>
          </cell>
          <cell r="N279">
            <v>7</v>
          </cell>
          <cell r="O279" t="str">
            <v>適</v>
          </cell>
          <cell r="P279">
            <v>19</v>
          </cell>
          <cell r="Q279">
            <v>5</v>
          </cell>
          <cell r="R279">
            <v>45113</v>
          </cell>
          <cell r="U279" t="str">
            <v>Ｒ４</v>
          </cell>
          <cell r="V279">
            <v>6</v>
          </cell>
          <cell r="W279">
            <v>1</v>
          </cell>
          <cell r="X279" t="str">
            <v>○</v>
          </cell>
          <cell r="Y279" t="str">
            <v>○</v>
          </cell>
          <cell r="Z279" t="str">
            <v/>
          </cell>
          <cell r="AA279" t="str">
            <v/>
          </cell>
          <cell r="AB279" t="str">
            <v/>
          </cell>
          <cell r="AC279" t="str">
            <v>あり</v>
          </cell>
          <cell r="AD279">
            <v>10</v>
          </cell>
          <cell r="AE279" t="str">
            <v>10年以上</v>
          </cell>
          <cell r="AF279">
            <v>12</v>
          </cell>
          <cell r="AG279" t="str">
            <v>適</v>
          </cell>
          <cell r="AH279">
            <v>6</v>
          </cell>
          <cell r="AI279" t="str">
            <v>適</v>
          </cell>
          <cell r="AJ279">
            <v>18</v>
          </cell>
          <cell r="AK279" t="str">
            <v>Ｒ４</v>
          </cell>
        </row>
        <row r="280">
          <cell r="A280">
            <v>1410051025922</v>
          </cell>
          <cell r="C280" t="str">
            <v>保育所</v>
          </cell>
          <cell r="D280" t="str">
            <v>スターチャイルド≪桜木町ステーションナーサリー≫</v>
          </cell>
          <cell r="E280">
            <v>30</v>
          </cell>
          <cell r="F280" t="str">
            <v>中区</v>
          </cell>
          <cell r="G280" t="str">
            <v>2210835</v>
          </cell>
          <cell r="H280" t="str">
            <v>横浜市神奈川区鶴屋町３丁目２９－１　第６安田ビル５階</v>
          </cell>
          <cell r="I280" t="str">
            <v>ヒューマンスターチャイルド株式会社</v>
          </cell>
          <cell r="J280">
            <v>8</v>
          </cell>
          <cell r="K280" t="str">
            <v>8年以上</v>
          </cell>
          <cell r="L280">
            <v>10</v>
          </cell>
          <cell r="M280" t="str">
            <v>適</v>
          </cell>
          <cell r="N280">
            <v>6</v>
          </cell>
          <cell r="O280" t="str">
            <v>適</v>
          </cell>
          <cell r="P280">
            <v>16</v>
          </cell>
          <cell r="Q280">
            <v>5</v>
          </cell>
          <cell r="R280">
            <v>45084</v>
          </cell>
          <cell r="U280" t="str">
            <v>Ｒ４</v>
          </cell>
          <cell r="V280">
            <v>6</v>
          </cell>
          <cell r="W280">
            <v>0</v>
          </cell>
          <cell r="X280" t="str">
            <v>○</v>
          </cell>
          <cell r="Y280" t="str">
            <v/>
          </cell>
          <cell r="Z280" t="str">
            <v/>
          </cell>
          <cell r="AA280" t="str">
            <v/>
          </cell>
          <cell r="AB280" t="str">
            <v/>
          </cell>
          <cell r="AC280" t="str">
            <v>なし</v>
          </cell>
          <cell r="AD280">
            <v>8</v>
          </cell>
          <cell r="AE280" t="str">
            <v>8年以上</v>
          </cell>
          <cell r="AF280">
            <v>10</v>
          </cell>
          <cell r="AG280" t="str">
            <v>適</v>
          </cell>
          <cell r="AH280">
            <v>6</v>
          </cell>
          <cell r="AI280" t="str">
            <v>適</v>
          </cell>
          <cell r="AJ280">
            <v>16</v>
          </cell>
          <cell r="AK280" t="str">
            <v>Ｒ４</v>
          </cell>
        </row>
        <row r="281">
          <cell r="A281">
            <v>1410051016491</v>
          </cell>
          <cell r="C281" t="str">
            <v>保育所</v>
          </cell>
          <cell r="D281" t="str">
            <v>太陽の子　不動下保育園</v>
          </cell>
          <cell r="E281">
            <v>30</v>
          </cell>
          <cell r="F281" t="str">
            <v>中区</v>
          </cell>
          <cell r="G281" t="str">
            <v>1086215</v>
          </cell>
          <cell r="H281" t="str">
            <v>東京都港区港南二丁目１５番３号　品川インターシティＣ棟１５階</v>
          </cell>
          <cell r="I281" t="str">
            <v>ＨＩＴＯＷＡキッズライフ株式会社</v>
          </cell>
          <cell r="J281">
            <v>9</v>
          </cell>
          <cell r="K281" t="str">
            <v>9年以上</v>
          </cell>
          <cell r="L281">
            <v>11</v>
          </cell>
          <cell r="M281" t="str">
            <v>適</v>
          </cell>
          <cell r="N281">
            <v>6</v>
          </cell>
          <cell r="O281" t="str">
            <v>適</v>
          </cell>
          <cell r="P281">
            <v>17</v>
          </cell>
          <cell r="Q281">
            <v>7</v>
          </cell>
          <cell r="R281">
            <v>45163</v>
          </cell>
          <cell r="U281" t="str">
            <v>Ｒ４</v>
          </cell>
          <cell r="V281">
            <v>6</v>
          </cell>
          <cell r="W281">
            <v>0</v>
          </cell>
          <cell r="X281" t="str">
            <v>○</v>
          </cell>
          <cell r="Y281" t="str">
            <v/>
          </cell>
          <cell r="Z281" t="str">
            <v/>
          </cell>
          <cell r="AA281" t="str">
            <v/>
          </cell>
          <cell r="AB281" t="str">
            <v/>
          </cell>
          <cell r="AC281" t="str">
            <v>なし</v>
          </cell>
          <cell r="AD281">
            <v>9</v>
          </cell>
          <cell r="AE281" t="str">
            <v>9年以上</v>
          </cell>
          <cell r="AF281">
            <v>11</v>
          </cell>
          <cell r="AG281" t="str">
            <v>適</v>
          </cell>
          <cell r="AH281">
            <v>6</v>
          </cell>
          <cell r="AI281" t="str">
            <v>適</v>
          </cell>
          <cell r="AJ281">
            <v>17</v>
          </cell>
          <cell r="AK281" t="str">
            <v>Ｒ４</v>
          </cell>
        </row>
        <row r="282">
          <cell r="A282">
            <v>1410051024925</v>
          </cell>
          <cell r="C282" t="str">
            <v>保育所</v>
          </cell>
          <cell r="D282" t="str">
            <v>にじいろ保育園関内</v>
          </cell>
          <cell r="E282">
            <v>30</v>
          </cell>
          <cell r="F282" t="str">
            <v>中区</v>
          </cell>
          <cell r="G282" t="str">
            <v>1500043</v>
          </cell>
          <cell r="H282" t="str">
            <v>東京都渋谷区道玄坂１丁目１２－１　渋谷マークシティ　ウェスト１７階</v>
          </cell>
          <cell r="I282" t="str">
            <v>ライクキッズ株式会社</v>
          </cell>
          <cell r="J282">
            <v>8</v>
          </cell>
          <cell r="K282" t="str">
            <v>8年以上</v>
          </cell>
          <cell r="L282">
            <v>10</v>
          </cell>
          <cell r="M282" t="str">
            <v>適</v>
          </cell>
          <cell r="N282">
            <v>6</v>
          </cell>
          <cell r="O282" t="str">
            <v>適</v>
          </cell>
          <cell r="P282">
            <v>16</v>
          </cell>
          <cell r="Q282">
            <v>3</v>
          </cell>
          <cell r="R282">
            <v>45146</v>
          </cell>
          <cell r="U282" t="str">
            <v>Ｒ４</v>
          </cell>
          <cell r="V282">
            <v>6</v>
          </cell>
          <cell r="W282">
            <v>0</v>
          </cell>
          <cell r="X282" t="str">
            <v>○</v>
          </cell>
          <cell r="Y282" t="str">
            <v/>
          </cell>
          <cell r="Z282" t="str">
            <v/>
          </cell>
          <cell r="AA282" t="str">
            <v/>
          </cell>
          <cell r="AB282" t="str">
            <v/>
          </cell>
          <cell r="AC282" t="str">
            <v>なし</v>
          </cell>
          <cell r="AD282">
            <v>7</v>
          </cell>
          <cell r="AE282" t="str">
            <v>7年以上</v>
          </cell>
          <cell r="AF282">
            <v>9</v>
          </cell>
          <cell r="AG282" t="str">
            <v>適</v>
          </cell>
          <cell r="AH282">
            <v>6</v>
          </cell>
          <cell r="AI282" t="str">
            <v>適</v>
          </cell>
          <cell r="AJ282">
            <v>15</v>
          </cell>
          <cell r="AK282" t="str">
            <v>Ｒ４</v>
          </cell>
        </row>
        <row r="283">
          <cell r="A283">
            <v>1410051024180</v>
          </cell>
          <cell r="C283" t="str">
            <v>保育所</v>
          </cell>
          <cell r="D283" t="str">
            <v>保育園小紅</v>
          </cell>
          <cell r="E283">
            <v>30</v>
          </cell>
          <cell r="F283" t="str">
            <v>中区</v>
          </cell>
          <cell r="G283" t="str">
            <v>2310024</v>
          </cell>
          <cell r="H283" t="str">
            <v>横浜市中区吉浜町２－６７</v>
          </cell>
          <cell r="I283" t="str">
            <v>保育園小紅</v>
          </cell>
          <cell r="J283">
            <v>9</v>
          </cell>
          <cell r="K283" t="str">
            <v>9年以上</v>
          </cell>
          <cell r="L283">
            <v>11</v>
          </cell>
          <cell r="M283" t="str">
            <v>適</v>
          </cell>
          <cell r="N283">
            <v>6</v>
          </cell>
          <cell r="O283" t="str">
            <v>適</v>
          </cell>
          <cell r="P283">
            <v>17</v>
          </cell>
          <cell r="Q283">
            <v>7</v>
          </cell>
          <cell r="R283">
            <v>45072</v>
          </cell>
          <cell r="U283" t="str">
            <v>Ｒ４</v>
          </cell>
          <cell r="V283">
            <v>6</v>
          </cell>
          <cell r="W283">
            <v>0</v>
          </cell>
          <cell r="X283" t="str">
            <v>○</v>
          </cell>
          <cell r="Y283" t="str">
            <v/>
          </cell>
          <cell r="Z283" t="str">
            <v/>
          </cell>
          <cell r="AA283" t="str">
            <v/>
          </cell>
          <cell r="AB283" t="str">
            <v/>
          </cell>
          <cell r="AC283" t="str">
            <v>なし</v>
          </cell>
          <cell r="AD283">
            <v>9</v>
          </cell>
          <cell r="AE283" t="str">
            <v>9年以上</v>
          </cell>
          <cell r="AF283">
            <v>11</v>
          </cell>
          <cell r="AG283" t="str">
            <v>適</v>
          </cell>
          <cell r="AH283">
            <v>6</v>
          </cell>
          <cell r="AI283" t="str">
            <v>適</v>
          </cell>
          <cell r="AJ283">
            <v>17</v>
          </cell>
          <cell r="AK283" t="str">
            <v>Ｒ４</v>
          </cell>
        </row>
        <row r="284">
          <cell r="A284">
            <v>1410051018588</v>
          </cell>
          <cell r="C284" t="str">
            <v>保育所</v>
          </cell>
          <cell r="D284" t="str">
            <v>保育園ばんびーな</v>
          </cell>
          <cell r="E284">
            <v>30</v>
          </cell>
          <cell r="F284" t="str">
            <v>中区</v>
          </cell>
          <cell r="G284" t="str">
            <v>2310868</v>
          </cell>
          <cell r="H284" t="str">
            <v>神奈川県横浜市中区石川町４‐１５８‐１</v>
          </cell>
          <cell r="I284" t="str">
            <v>株式会社ばんびーな</v>
          </cell>
          <cell r="J284">
            <v>6</v>
          </cell>
          <cell r="K284" t="str">
            <v>6年以上</v>
          </cell>
          <cell r="L284">
            <v>8</v>
          </cell>
          <cell r="M284" t="str">
            <v>適</v>
          </cell>
          <cell r="N284">
            <v>6</v>
          </cell>
          <cell r="O284" t="str">
            <v>適</v>
          </cell>
          <cell r="P284">
            <v>14</v>
          </cell>
          <cell r="Q284">
            <v>2</v>
          </cell>
          <cell r="R284">
            <v>45113</v>
          </cell>
          <cell r="U284" t="str">
            <v>Ｒ４</v>
          </cell>
          <cell r="V284">
            <v>6</v>
          </cell>
          <cell r="W284">
            <v>0</v>
          </cell>
          <cell r="X284" t="str">
            <v>○</v>
          </cell>
          <cell r="Y284" t="str">
            <v/>
          </cell>
          <cell r="Z284" t="str">
            <v/>
          </cell>
          <cell r="AA284" t="str">
            <v/>
          </cell>
          <cell r="AB284" t="str">
            <v/>
          </cell>
          <cell r="AC284" t="str">
            <v>なし</v>
          </cell>
          <cell r="AD284">
            <v>5</v>
          </cell>
          <cell r="AE284" t="str">
            <v>5年以上</v>
          </cell>
          <cell r="AF284">
            <v>7</v>
          </cell>
          <cell r="AG284" t="str">
            <v>適</v>
          </cell>
          <cell r="AH284">
            <v>6</v>
          </cell>
          <cell r="AI284" t="str">
            <v>適</v>
          </cell>
          <cell r="AJ284">
            <v>13</v>
          </cell>
          <cell r="AK284" t="str">
            <v>Ｒ４</v>
          </cell>
        </row>
        <row r="285">
          <cell r="A285">
            <v>1410051016483</v>
          </cell>
          <cell r="C285" t="str">
            <v>保育所</v>
          </cell>
          <cell r="D285" t="str">
            <v>ポピンズナーサリースクール馬車道</v>
          </cell>
          <cell r="E285">
            <v>30</v>
          </cell>
          <cell r="F285" t="str">
            <v>中区</v>
          </cell>
          <cell r="G285" t="str">
            <v>2310002</v>
          </cell>
          <cell r="H285" t="str">
            <v>横浜市中区海岸通５丁目－２５－２－２５</v>
          </cell>
          <cell r="I285" t="str">
            <v>ポピンズナーサリースクール馬車道</v>
          </cell>
          <cell r="J285">
            <v>8</v>
          </cell>
          <cell r="K285" t="str">
            <v>8年以上</v>
          </cell>
          <cell r="L285">
            <v>10</v>
          </cell>
          <cell r="M285" t="str">
            <v>適</v>
          </cell>
          <cell r="N285">
            <v>6</v>
          </cell>
          <cell r="O285" t="str">
            <v>適</v>
          </cell>
          <cell r="P285">
            <v>16</v>
          </cell>
          <cell r="Q285">
            <v>8</v>
          </cell>
          <cell r="R285">
            <v>45113</v>
          </cell>
          <cell r="U285" t="str">
            <v>Ｒ４</v>
          </cell>
          <cell r="V285">
            <v>6</v>
          </cell>
          <cell r="W285">
            <v>0</v>
          </cell>
          <cell r="X285" t="str">
            <v>○</v>
          </cell>
          <cell r="Y285" t="str">
            <v/>
          </cell>
          <cell r="Z285" t="str">
            <v/>
          </cell>
          <cell r="AA285" t="str">
            <v/>
          </cell>
          <cell r="AB285" t="str">
            <v/>
          </cell>
          <cell r="AC285" t="str">
            <v>なし</v>
          </cell>
          <cell r="AD285">
            <v>7</v>
          </cell>
          <cell r="AE285" t="str">
            <v>7年以上</v>
          </cell>
          <cell r="AF285">
            <v>9</v>
          </cell>
          <cell r="AG285" t="str">
            <v>適</v>
          </cell>
          <cell r="AH285">
            <v>6</v>
          </cell>
          <cell r="AI285" t="str">
            <v>適</v>
          </cell>
          <cell r="AJ285">
            <v>15</v>
          </cell>
          <cell r="AK285" t="str">
            <v>Ｒ４</v>
          </cell>
        </row>
        <row r="286">
          <cell r="A286">
            <v>1410051018042</v>
          </cell>
          <cell r="C286" t="str">
            <v>保育所</v>
          </cell>
          <cell r="D286" t="str">
            <v>山元町保育園</v>
          </cell>
          <cell r="E286">
            <v>30</v>
          </cell>
          <cell r="F286" t="str">
            <v>中区</v>
          </cell>
          <cell r="G286" t="str">
            <v>2310856</v>
          </cell>
          <cell r="H286" t="str">
            <v>横浜市中区簑沢５０－１</v>
          </cell>
          <cell r="I286" t="str">
            <v>山元町保育園</v>
          </cell>
          <cell r="J286">
            <v>14</v>
          </cell>
          <cell r="K286" t="str">
            <v>14年以上</v>
          </cell>
          <cell r="L286">
            <v>12</v>
          </cell>
          <cell r="M286" t="str">
            <v>適</v>
          </cell>
          <cell r="N286">
            <v>7</v>
          </cell>
          <cell r="O286" t="str">
            <v>適</v>
          </cell>
          <cell r="P286">
            <v>19</v>
          </cell>
          <cell r="Q286">
            <v>15</v>
          </cell>
          <cell r="R286">
            <v>45100</v>
          </cell>
          <cell r="U286" t="str">
            <v>Ｒ４</v>
          </cell>
          <cell r="V286">
            <v>7</v>
          </cell>
          <cell r="W286">
            <v>0</v>
          </cell>
          <cell r="X286" t="str">
            <v>○</v>
          </cell>
          <cell r="Y286" t="str">
            <v/>
          </cell>
          <cell r="Z286" t="str">
            <v/>
          </cell>
          <cell r="AA286" t="str">
            <v/>
          </cell>
          <cell r="AB286" t="str">
            <v/>
          </cell>
          <cell r="AC286" t="str">
            <v>なし</v>
          </cell>
          <cell r="AD286">
            <v>14</v>
          </cell>
          <cell r="AE286" t="str">
            <v>14年以上</v>
          </cell>
          <cell r="AF286">
            <v>12</v>
          </cell>
          <cell r="AG286" t="str">
            <v>適</v>
          </cell>
          <cell r="AH286">
            <v>7</v>
          </cell>
          <cell r="AI286" t="str">
            <v>適</v>
          </cell>
          <cell r="AJ286">
            <v>19</v>
          </cell>
          <cell r="AK286" t="str">
            <v>Ｒ４</v>
          </cell>
        </row>
        <row r="287">
          <cell r="A287">
            <v>1410051019891</v>
          </cell>
          <cell r="C287" t="str">
            <v>保育所</v>
          </cell>
          <cell r="D287" t="str">
            <v>ヨコハマきぼう保育園</v>
          </cell>
          <cell r="E287">
            <v>30</v>
          </cell>
          <cell r="F287" t="str">
            <v>中区</v>
          </cell>
          <cell r="G287" t="str">
            <v>2310034</v>
          </cell>
          <cell r="H287" t="str">
            <v>横浜市中区三吉町１丁目－２</v>
          </cell>
          <cell r="I287" t="str">
            <v>社会福祉法人みらい　ヨコハマきぼう保育園</v>
          </cell>
          <cell r="J287">
            <v>8</v>
          </cell>
          <cell r="K287" t="str">
            <v>8年以上</v>
          </cell>
          <cell r="L287">
            <v>10</v>
          </cell>
          <cell r="M287" t="str">
            <v>適</v>
          </cell>
          <cell r="N287">
            <v>6</v>
          </cell>
          <cell r="O287" t="str">
            <v>適</v>
          </cell>
          <cell r="P287">
            <v>16</v>
          </cell>
          <cell r="Q287">
            <v>9</v>
          </cell>
          <cell r="R287">
            <v>45072</v>
          </cell>
          <cell r="U287" t="str">
            <v>Ｒ４</v>
          </cell>
          <cell r="V287">
            <v>6</v>
          </cell>
          <cell r="W287">
            <v>0</v>
          </cell>
          <cell r="X287" t="str">
            <v>○</v>
          </cell>
          <cell r="Y287" t="str">
            <v/>
          </cell>
          <cell r="Z287" t="str">
            <v/>
          </cell>
          <cell r="AA287" t="str">
            <v/>
          </cell>
          <cell r="AB287" t="str">
            <v/>
          </cell>
          <cell r="AC287" t="str">
            <v>なし</v>
          </cell>
          <cell r="AD287">
            <v>8</v>
          </cell>
          <cell r="AE287" t="str">
            <v>8年以上</v>
          </cell>
          <cell r="AF287">
            <v>10</v>
          </cell>
          <cell r="AG287" t="str">
            <v>適</v>
          </cell>
          <cell r="AH287">
            <v>6</v>
          </cell>
          <cell r="AI287" t="str">
            <v>適</v>
          </cell>
          <cell r="AJ287">
            <v>16</v>
          </cell>
          <cell r="AK287" t="str">
            <v>Ｒ４</v>
          </cell>
        </row>
        <row r="288">
          <cell r="A288">
            <v>1410051015154</v>
          </cell>
          <cell r="C288" t="str">
            <v>保育所</v>
          </cell>
          <cell r="D288" t="str">
            <v>ラフ・クルー元町保育園</v>
          </cell>
          <cell r="E288">
            <v>30</v>
          </cell>
          <cell r="F288" t="str">
            <v>中区</v>
          </cell>
          <cell r="G288" t="str">
            <v>1510051</v>
          </cell>
          <cell r="H288" t="str">
            <v>東京都渋谷区千駄ヶ谷３丁目６０－５</v>
          </cell>
          <cell r="I288" t="str">
            <v>株式会社　コミュニティハウス</v>
          </cell>
          <cell r="J288">
            <v>13</v>
          </cell>
          <cell r="K288" t="str">
            <v>13年以上</v>
          </cell>
          <cell r="L288">
            <v>12</v>
          </cell>
          <cell r="M288" t="str">
            <v>適</v>
          </cell>
          <cell r="N288">
            <v>7</v>
          </cell>
          <cell r="O288" t="str">
            <v>適</v>
          </cell>
          <cell r="P288">
            <v>19</v>
          </cell>
          <cell r="Q288">
            <v>12</v>
          </cell>
          <cell r="R288">
            <v>45092</v>
          </cell>
          <cell r="U288" t="str">
            <v>Ｒ４</v>
          </cell>
          <cell r="V288">
            <v>7</v>
          </cell>
          <cell r="W288">
            <v>0</v>
          </cell>
          <cell r="X288" t="str">
            <v>○</v>
          </cell>
          <cell r="Y288" t="str">
            <v/>
          </cell>
          <cell r="Z288" t="str">
            <v/>
          </cell>
          <cell r="AA288" t="str">
            <v/>
          </cell>
          <cell r="AB288" t="str">
            <v/>
          </cell>
          <cell r="AC288" t="str">
            <v>なし</v>
          </cell>
          <cell r="AD288">
            <v>11</v>
          </cell>
          <cell r="AE288" t="str">
            <v>11年以上</v>
          </cell>
          <cell r="AF288">
            <v>12</v>
          </cell>
          <cell r="AG288" t="str">
            <v>適</v>
          </cell>
          <cell r="AH288">
            <v>7</v>
          </cell>
          <cell r="AI288" t="str">
            <v>適</v>
          </cell>
          <cell r="AJ288">
            <v>19</v>
          </cell>
          <cell r="AK288" t="str">
            <v>Ｒ４</v>
          </cell>
        </row>
        <row r="289">
          <cell r="A289">
            <v>1410051026656</v>
          </cell>
          <cell r="C289" t="str">
            <v>保育所</v>
          </cell>
          <cell r="D289" t="str">
            <v>ララランド横浜伊勢佐木</v>
          </cell>
          <cell r="E289">
            <v>30</v>
          </cell>
          <cell r="F289" t="str">
            <v>中区</v>
          </cell>
          <cell r="G289" t="str">
            <v>2200004</v>
          </cell>
          <cell r="H289" t="str">
            <v>横浜市西区北幸二丁目１２－２６　フェリーチェ横浜９階Ｒ００９</v>
          </cell>
          <cell r="I289" t="str">
            <v>株式会社ＬａＬａＬａｎｄ</v>
          </cell>
          <cell r="J289">
            <v>6</v>
          </cell>
          <cell r="K289" t="str">
            <v>6年以上</v>
          </cell>
          <cell r="L289">
            <v>8</v>
          </cell>
          <cell r="M289" t="str">
            <v>適</v>
          </cell>
          <cell r="N289">
            <v>6</v>
          </cell>
          <cell r="O289" t="str">
            <v>適</v>
          </cell>
          <cell r="P289">
            <v>14</v>
          </cell>
          <cell r="Q289">
            <v>6</v>
          </cell>
          <cell r="R289">
            <v>45120</v>
          </cell>
          <cell r="U289" t="str">
            <v>Ｒ４</v>
          </cell>
          <cell r="V289">
            <v>6</v>
          </cell>
          <cell r="W289">
            <v>0</v>
          </cell>
          <cell r="X289" t="str">
            <v>○</v>
          </cell>
          <cell r="Y289" t="str">
            <v/>
          </cell>
          <cell r="Z289" t="str">
            <v/>
          </cell>
          <cell r="AA289" t="str">
            <v/>
          </cell>
          <cell r="AB289" t="str">
            <v/>
          </cell>
          <cell r="AC289" t="str">
            <v>なし</v>
          </cell>
          <cell r="AD289">
            <v>6</v>
          </cell>
          <cell r="AE289" t="str">
            <v>6年以上</v>
          </cell>
          <cell r="AF289">
            <v>8</v>
          </cell>
          <cell r="AG289" t="str">
            <v>適</v>
          </cell>
          <cell r="AH289">
            <v>6</v>
          </cell>
          <cell r="AI289" t="str">
            <v>適</v>
          </cell>
          <cell r="AJ289">
            <v>14</v>
          </cell>
          <cell r="AK289" t="str">
            <v>Ｒ４</v>
          </cell>
        </row>
        <row r="290">
          <cell r="A290">
            <v>1410052002953</v>
          </cell>
          <cell r="C290" t="str">
            <v>小規模保育事業（A型）</v>
          </cell>
          <cell r="D290" t="str">
            <v>あいりす　本牧保育室</v>
          </cell>
          <cell r="E290">
            <v>30</v>
          </cell>
          <cell r="F290" t="str">
            <v>中区</v>
          </cell>
          <cell r="G290" t="str">
            <v>2310801</v>
          </cell>
          <cell r="H290" t="str">
            <v>横浜市中区新山下３－１５　新山下ベイシティ２号棟１０６</v>
          </cell>
          <cell r="I290" t="str">
            <v>特定非営利活動法人きっずあいりす</v>
          </cell>
          <cell r="J290">
            <v>4</v>
          </cell>
          <cell r="K290" t="str">
            <v>4年以上</v>
          </cell>
          <cell r="L290">
            <v>6</v>
          </cell>
          <cell r="M290" t="str">
            <v>適</v>
          </cell>
          <cell r="N290">
            <v>6</v>
          </cell>
          <cell r="O290" t="str">
            <v>適</v>
          </cell>
          <cell r="P290">
            <v>12</v>
          </cell>
          <cell r="Q290">
            <v>1</v>
          </cell>
          <cell r="R290">
            <v>45146</v>
          </cell>
          <cell r="U290" t="str">
            <v>Ｒ４</v>
          </cell>
          <cell r="V290">
            <v>6</v>
          </cell>
          <cell r="W290">
            <v>0</v>
          </cell>
          <cell r="X290" t="str">
            <v>○</v>
          </cell>
          <cell r="Y290" t="str">
            <v/>
          </cell>
          <cell r="Z290" t="str">
            <v/>
          </cell>
          <cell r="AA290" t="str">
            <v/>
          </cell>
          <cell r="AB290" t="str">
            <v/>
          </cell>
          <cell r="AC290" t="str">
            <v>なし</v>
          </cell>
          <cell r="AD290">
            <v>7</v>
          </cell>
          <cell r="AE290" t="str">
            <v>7年以上</v>
          </cell>
          <cell r="AF290">
            <v>9</v>
          </cell>
          <cell r="AG290" t="str">
            <v>適</v>
          </cell>
          <cell r="AH290">
            <v>6</v>
          </cell>
          <cell r="AI290" t="str">
            <v>適</v>
          </cell>
          <cell r="AJ290">
            <v>15</v>
          </cell>
          <cell r="AK290" t="str">
            <v>Ｒ４</v>
          </cell>
        </row>
        <row r="291">
          <cell r="A291">
            <v>1410052002946</v>
          </cell>
          <cell r="C291" t="str">
            <v>小規模保育事業（A型）</v>
          </cell>
          <cell r="D291" t="str">
            <v>あいりす　新山下保育室</v>
          </cell>
          <cell r="E291">
            <v>30</v>
          </cell>
          <cell r="F291" t="str">
            <v>中区</v>
          </cell>
          <cell r="G291" t="str">
            <v>2310801</v>
          </cell>
          <cell r="H291" t="str">
            <v>横浜市中区新山下３－１５　新山下ベイシティ２号棟１０６</v>
          </cell>
          <cell r="I291" t="str">
            <v>あいりす新山下保育室</v>
          </cell>
          <cell r="J291">
            <v>12</v>
          </cell>
          <cell r="K291" t="str">
            <v>12年以上</v>
          </cell>
          <cell r="L291">
            <v>12</v>
          </cell>
          <cell r="M291" t="str">
            <v>適</v>
          </cell>
          <cell r="N291">
            <v>7</v>
          </cell>
          <cell r="O291" t="str">
            <v>適</v>
          </cell>
          <cell r="P291">
            <v>19</v>
          </cell>
          <cell r="Q291">
            <v>1</v>
          </cell>
          <cell r="R291">
            <v>45146</v>
          </cell>
          <cell r="U291" t="str">
            <v>Ｒ４</v>
          </cell>
          <cell r="V291">
            <v>6</v>
          </cell>
          <cell r="W291">
            <v>1</v>
          </cell>
          <cell r="X291" t="str">
            <v>○</v>
          </cell>
          <cell r="Y291" t="str">
            <v>○</v>
          </cell>
          <cell r="Z291" t="str">
            <v/>
          </cell>
          <cell r="AA291" t="str">
            <v/>
          </cell>
          <cell r="AB291" t="str">
            <v/>
          </cell>
          <cell r="AC291" t="str">
            <v>あり</v>
          </cell>
          <cell r="AD291">
            <v>10</v>
          </cell>
          <cell r="AE291" t="str">
            <v>10年以上</v>
          </cell>
          <cell r="AF291">
            <v>12</v>
          </cell>
          <cell r="AG291" t="str">
            <v>適</v>
          </cell>
          <cell r="AH291">
            <v>6</v>
          </cell>
          <cell r="AI291" t="str">
            <v>適</v>
          </cell>
          <cell r="AJ291">
            <v>18</v>
          </cell>
          <cell r="AK291" t="str">
            <v>Ｒ４</v>
          </cell>
        </row>
        <row r="292">
          <cell r="A292">
            <v>1410052002805</v>
          </cell>
          <cell r="C292" t="str">
            <v>小規模保育事業（A型）</v>
          </cell>
          <cell r="D292" t="str">
            <v>アミー保育室　本牧原</v>
          </cell>
          <cell r="E292">
            <v>30</v>
          </cell>
          <cell r="F292" t="str">
            <v>中区</v>
          </cell>
          <cell r="G292" t="str">
            <v>1050001</v>
          </cell>
          <cell r="H292" t="str">
            <v>東京都港区虎ノ門５丁目１３－１　虎ノ門４０ＭＴビル５階</v>
          </cell>
          <cell r="I292" t="str">
            <v>株式会社アミー</v>
          </cell>
          <cell r="J292">
            <v>9</v>
          </cell>
          <cell r="K292" t="str">
            <v>9年以上</v>
          </cell>
          <cell r="L292">
            <v>11</v>
          </cell>
          <cell r="M292" t="str">
            <v>適</v>
          </cell>
          <cell r="N292">
            <v>6</v>
          </cell>
          <cell r="O292" t="str">
            <v>適</v>
          </cell>
          <cell r="P292">
            <v>17</v>
          </cell>
          <cell r="Q292">
            <v>1</v>
          </cell>
          <cell r="R292">
            <v>45084</v>
          </cell>
          <cell r="U292" t="str">
            <v>Ｒ４</v>
          </cell>
          <cell r="V292">
            <v>6</v>
          </cell>
          <cell r="W292">
            <v>0</v>
          </cell>
          <cell r="X292" t="str">
            <v>○</v>
          </cell>
          <cell r="Y292" t="str">
            <v/>
          </cell>
          <cell r="Z292" t="str">
            <v/>
          </cell>
          <cell r="AA292" t="str">
            <v/>
          </cell>
          <cell r="AB292" t="str">
            <v/>
          </cell>
          <cell r="AC292" t="str">
            <v>なし</v>
          </cell>
          <cell r="AD292">
            <v>8</v>
          </cell>
          <cell r="AE292" t="str">
            <v>8年以上</v>
          </cell>
          <cell r="AF292">
            <v>10</v>
          </cell>
          <cell r="AG292" t="str">
            <v>適</v>
          </cell>
          <cell r="AH292">
            <v>6</v>
          </cell>
          <cell r="AI292" t="str">
            <v>適</v>
          </cell>
          <cell r="AJ292">
            <v>16</v>
          </cell>
          <cell r="AK292" t="str">
            <v>Ｒ４</v>
          </cell>
        </row>
        <row r="293">
          <cell r="A293">
            <v>1410052004785</v>
          </cell>
          <cell r="C293" t="str">
            <v>小規模保育事業（A型）</v>
          </cell>
          <cell r="D293" t="str">
            <v>おはよう保育園　横浜根岸</v>
          </cell>
          <cell r="E293">
            <v>30</v>
          </cell>
          <cell r="F293" t="str">
            <v>中区</v>
          </cell>
          <cell r="G293" t="str">
            <v>1030022</v>
          </cell>
          <cell r="H293" t="str">
            <v>東京都中央区日本橋室町４丁目３－１８</v>
          </cell>
          <cell r="I293" t="str">
            <v>東京建物キッズ株式会社</v>
          </cell>
          <cell r="J293">
            <v>12</v>
          </cell>
          <cell r="K293" t="str">
            <v>12年以上</v>
          </cell>
          <cell r="L293">
            <v>12</v>
          </cell>
          <cell r="M293" t="str">
            <v>適</v>
          </cell>
          <cell r="N293">
            <v>7</v>
          </cell>
          <cell r="O293" t="str">
            <v>適</v>
          </cell>
          <cell r="P293">
            <v>19</v>
          </cell>
          <cell r="Q293">
            <v>5</v>
          </cell>
          <cell r="R293">
            <v>45120</v>
          </cell>
          <cell r="U293" t="str">
            <v>Ｒ４</v>
          </cell>
          <cell r="V293">
            <v>7</v>
          </cell>
          <cell r="W293">
            <v>0</v>
          </cell>
          <cell r="X293" t="str">
            <v>○</v>
          </cell>
          <cell r="Y293" t="str">
            <v/>
          </cell>
          <cell r="Z293" t="str">
            <v/>
          </cell>
          <cell r="AA293" t="str">
            <v/>
          </cell>
          <cell r="AB293" t="str">
            <v/>
          </cell>
          <cell r="AC293" t="str">
            <v>なし</v>
          </cell>
          <cell r="AD293">
            <v>12</v>
          </cell>
          <cell r="AE293" t="str">
            <v>12年以上</v>
          </cell>
          <cell r="AF293">
            <v>12</v>
          </cell>
          <cell r="AG293" t="str">
            <v>適</v>
          </cell>
          <cell r="AH293">
            <v>7</v>
          </cell>
          <cell r="AI293" t="str">
            <v>適</v>
          </cell>
          <cell r="AJ293">
            <v>19</v>
          </cell>
          <cell r="AK293" t="str">
            <v>Ｒ４</v>
          </cell>
        </row>
        <row r="294">
          <cell r="A294">
            <v>1410052005477</v>
          </cell>
          <cell r="C294" t="str">
            <v>小規模保育事業（A型）</v>
          </cell>
          <cell r="D294" t="str">
            <v>キッズパートナー横浜市役所</v>
          </cell>
          <cell r="E294">
            <v>30</v>
          </cell>
          <cell r="F294" t="str">
            <v>中区</v>
          </cell>
          <cell r="G294" t="str">
            <v>1400013</v>
          </cell>
          <cell r="H294" t="str">
            <v>東京都品川区南大井６丁目２０－１４</v>
          </cell>
          <cell r="I294" t="str">
            <v>ケアパートナー株式会社</v>
          </cell>
          <cell r="J294">
            <v>12</v>
          </cell>
          <cell r="K294" t="str">
            <v>12年以上</v>
          </cell>
          <cell r="L294">
            <v>12</v>
          </cell>
          <cell r="M294" t="str">
            <v>適</v>
          </cell>
          <cell r="N294">
            <v>7</v>
          </cell>
          <cell r="O294" t="str">
            <v>適</v>
          </cell>
          <cell r="P294">
            <v>19</v>
          </cell>
          <cell r="Q294">
            <v>8</v>
          </cell>
          <cell r="R294">
            <v>45084</v>
          </cell>
          <cell r="U294" t="str">
            <v>Ｒ４</v>
          </cell>
          <cell r="V294">
            <v>7</v>
          </cell>
          <cell r="W294">
            <v>0</v>
          </cell>
          <cell r="X294" t="str">
            <v>○</v>
          </cell>
          <cell r="Y294" t="str">
            <v/>
          </cell>
          <cell r="Z294" t="str">
            <v/>
          </cell>
          <cell r="AA294" t="str">
            <v/>
          </cell>
          <cell r="AB294" t="str">
            <v/>
          </cell>
          <cell r="AC294" t="str">
            <v>なし</v>
          </cell>
          <cell r="AD294">
            <v>12</v>
          </cell>
          <cell r="AE294" t="str">
            <v>12年以上</v>
          </cell>
          <cell r="AF294">
            <v>12</v>
          </cell>
          <cell r="AG294" t="str">
            <v>適</v>
          </cell>
          <cell r="AH294">
            <v>7</v>
          </cell>
          <cell r="AI294" t="str">
            <v>適</v>
          </cell>
          <cell r="AJ294">
            <v>19</v>
          </cell>
          <cell r="AK294" t="str">
            <v>Ｒ４</v>
          </cell>
        </row>
        <row r="295">
          <cell r="A295">
            <v>1410052003068</v>
          </cell>
          <cell r="C295" t="str">
            <v>小規模保育事業（A型）</v>
          </cell>
          <cell r="D295" t="str">
            <v>徳育ナーサリー山下公園</v>
          </cell>
          <cell r="E295">
            <v>30</v>
          </cell>
          <cell r="F295" t="str">
            <v>中区</v>
          </cell>
          <cell r="G295" t="str">
            <v>2310861</v>
          </cell>
          <cell r="H295" t="str">
            <v>横浜市中区元町１丁目１１－３　アメリカ山公園３階</v>
          </cell>
          <cell r="I295" t="str">
            <v>一般財団法人　三和徳育会</v>
          </cell>
          <cell r="J295">
            <v>11</v>
          </cell>
          <cell r="K295" t="str">
            <v>11年以上</v>
          </cell>
          <cell r="L295">
            <v>12</v>
          </cell>
          <cell r="M295" t="str">
            <v>適</v>
          </cell>
          <cell r="N295">
            <v>7</v>
          </cell>
          <cell r="O295" t="str">
            <v>適</v>
          </cell>
          <cell r="P295">
            <v>19</v>
          </cell>
          <cell r="Q295">
            <v>3</v>
          </cell>
          <cell r="R295">
            <v>45072</v>
          </cell>
          <cell r="U295" t="str">
            <v>Ｒ４</v>
          </cell>
          <cell r="V295">
            <v>6</v>
          </cell>
          <cell r="W295">
            <v>1</v>
          </cell>
          <cell r="X295" t="str">
            <v>○</v>
          </cell>
          <cell r="Y295" t="str">
            <v>○</v>
          </cell>
          <cell r="Z295" t="str">
            <v/>
          </cell>
          <cell r="AA295" t="str">
            <v/>
          </cell>
          <cell r="AB295" t="str">
            <v/>
          </cell>
          <cell r="AC295" t="str">
            <v>あり</v>
          </cell>
          <cell r="AD295">
            <v>10</v>
          </cell>
          <cell r="AE295" t="str">
            <v>10年以上</v>
          </cell>
          <cell r="AF295">
            <v>12</v>
          </cell>
          <cell r="AG295" t="str">
            <v>適</v>
          </cell>
          <cell r="AH295">
            <v>6</v>
          </cell>
          <cell r="AI295" t="str">
            <v>適</v>
          </cell>
          <cell r="AJ295">
            <v>18</v>
          </cell>
          <cell r="AK295" t="str">
            <v>Ｒ４</v>
          </cell>
        </row>
        <row r="296">
          <cell r="A296">
            <v>1410052005063</v>
          </cell>
          <cell r="C296" t="str">
            <v>小規模保育事業（A型）</v>
          </cell>
          <cell r="D296" t="str">
            <v>ニチイキッズ桜木町保育園</v>
          </cell>
          <cell r="E296">
            <v>30</v>
          </cell>
          <cell r="F296" t="str">
            <v>中区</v>
          </cell>
          <cell r="G296" t="str">
            <v>2310063</v>
          </cell>
          <cell r="H296" t="str">
            <v>横浜市中区花咲町１丁目１７　明光ビル１・２Ｆ</v>
          </cell>
          <cell r="I296" t="str">
            <v>ニチイキッズ桜木町保育園</v>
          </cell>
          <cell r="J296">
            <v>10</v>
          </cell>
          <cell r="K296" t="str">
            <v>10年以上</v>
          </cell>
          <cell r="L296">
            <v>12</v>
          </cell>
          <cell r="M296" t="str">
            <v>適</v>
          </cell>
          <cell r="N296">
            <v>6</v>
          </cell>
          <cell r="O296" t="str">
            <v>適</v>
          </cell>
          <cell r="P296">
            <v>18</v>
          </cell>
          <cell r="Q296">
            <v>5</v>
          </cell>
          <cell r="R296">
            <v>45128</v>
          </cell>
          <cell r="U296" t="str">
            <v>Ｒ４</v>
          </cell>
          <cell r="V296">
            <v>6</v>
          </cell>
          <cell r="W296">
            <v>0</v>
          </cell>
          <cell r="X296" t="str">
            <v>○</v>
          </cell>
          <cell r="Y296" t="str">
            <v/>
          </cell>
          <cell r="Z296" t="str">
            <v/>
          </cell>
          <cell r="AA296" t="str">
            <v/>
          </cell>
          <cell r="AB296" t="str">
            <v/>
          </cell>
          <cell r="AC296" t="str">
            <v>なし</v>
          </cell>
          <cell r="AD296">
            <v>9</v>
          </cell>
          <cell r="AE296" t="str">
            <v>9年以上</v>
          </cell>
          <cell r="AF296">
            <v>11</v>
          </cell>
          <cell r="AG296" t="str">
            <v>適</v>
          </cell>
          <cell r="AH296">
            <v>6</v>
          </cell>
          <cell r="AI296" t="str">
            <v>適</v>
          </cell>
          <cell r="AJ296">
            <v>17</v>
          </cell>
          <cell r="AK296" t="str">
            <v>Ｒ４</v>
          </cell>
        </row>
        <row r="297">
          <cell r="A297">
            <v>1410052005642</v>
          </cell>
          <cell r="C297" t="str">
            <v>小規模保育事業（A型）</v>
          </cell>
          <cell r="D297" t="str">
            <v>のぞみ山手駅前保育園</v>
          </cell>
          <cell r="E297">
            <v>30</v>
          </cell>
          <cell r="F297" t="str">
            <v>中区</v>
          </cell>
          <cell r="G297" t="str">
            <v>2310845</v>
          </cell>
          <cell r="H297" t="str">
            <v>横浜市中区立野７５番地８</v>
          </cell>
          <cell r="I297" t="str">
            <v>株式会社ＪｏｌｉＣｏｅｕｒ</v>
          </cell>
          <cell r="J297">
            <v>18</v>
          </cell>
          <cell r="K297" t="str">
            <v>16年以上</v>
          </cell>
          <cell r="L297">
            <v>12</v>
          </cell>
          <cell r="M297" t="str">
            <v>適</v>
          </cell>
          <cell r="N297">
            <v>7</v>
          </cell>
          <cell r="O297" t="str">
            <v>適</v>
          </cell>
          <cell r="P297">
            <v>19</v>
          </cell>
          <cell r="Q297">
            <v>7</v>
          </cell>
          <cell r="R297">
            <v>45120</v>
          </cell>
          <cell r="U297" t="str">
            <v>Ｒ４</v>
          </cell>
          <cell r="V297">
            <v>7</v>
          </cell>
          <cell r="W297">
            <v>0</v>
          </cell>
          <cell r="X297" t="str">
            <v>○</v>
          </cell>
          <cell r="Y297" t="str">
            <v/>
          </cell>
          <cell r="Z297" t="str">
            <v/>
          </cell>
          <cell r="AA297" t="str">
            <v/>
          </cell>
          <cell r="AB297" t="str">
            <v/>
          </cell>
          <cell r="AC297" t="str">
            <v>なし</v>
          </cell>
          <cell r="AD297">
            <v>17</v>
          </cell>
          <cell r="AE297" t="str">
            <v>16年以上</v>
          </cell>
          <cell r="AF297">
            <v>12</v>
          </cell>
          <cell r="AG297" t="str">
            <v>適</v>
          </cell>
          <cell r="AH297">
            <v>7</v>
          </cell>
          <cell r="AI297" t="str">
            <v>適</v>
          </cell>
          <cell r="AJ297">
            <v>19</v>
          </cell>
          <cell r="AK297" t="str">
            <v>Ｒ４</v>
          </cell>
        </row>
        <row r="298">
          <cell r="A298">
            <v>1410052004538</v>
          </cell>
          <cell r="C298" t="str">
            <v>小規模保育事業（A型）</v>
          </cell>
          <cell r="D298" t="str">
            <v>保育園ころころキッズガーデン</v>
          </cell>
          <cell r="E298">
            <v>30</v>
          </cell>
          <cell r="F298" t="str">
            <v>中区</v>
          </cell>
          <cell r="G298" t="str">
            <v>2310055</v>
          </cell>
          <cell r="H298" t="str">
            <v>横浜市中区末吉町４－８３　ベルハウス伊勢佐木１階</v>
          </cell>
          <cell r="I298" t="str">
            <v>保育園ころころキッズガーデン</v>
          </cell>
          <cell r="J298">
            <v>10</v>
          </cell>
          <cell r="K298" t="str">
            <v>10年以上</v>
          </cell>
          <cell r="L298">
            <v>12</v>
          </cell>
          <cell r="M298" t="str">
            <v>適</v>
          </cell>
          <cell r="N298">
            <v>6</v>
          </cell>
          <cell r="O298" t="str">
            <v>適</v>
          </cell>
          <cell r="P298">
            <v>18</v>
          </cell>
          <cell r="Q298">
            <v>3</v>
          </cell>
          <cell r="R298">
            <v>45113</v>
          </cell>
          <cell r="U298" t="str">
            <v>Ｒ４</v>
          </cell>
          <cell r="V298">
            <v>7</v>
          </cell>
          <cell r="W298">
            <v>0</v>
          </cell>
          <cell r="X298" t="str">
            <v>○</v>
          </cell>
          <cell r="Y298" t="str">
            <v/>
          </cell>
          <cell r="Z298" t="str">
            <v/>
          </cell>
          <cell r="AA298" t="str">
            <v/>
          </cell>
          <cell r="AB298" t="str">
            <v/>
          </cell>
          <cell r="AC298" t="str">
            <v>なし</v>
          </cell>
          <cell r="AD298">
            <v>12</v>
          </cell>
          <cell r="AE298" t="str">
            <v>12年以上</v>
          </cell>
          <cell r="AF298">
            <v>12</v>
          </cell>
          <cell r="AG298" t="str">
            <v>適</v>
          </cell>
          <cell r="AH298">
            <v>7</v>
          </cell>
          <cell r="AI298" t="str">
            <v>適</v>
          </cell>
          <cell r="AJ298">
            <v>19</v>
          </cell>
          <cell r="AK298" t="str">
            <v>Ｒ４</v>
          </cell>
        </row>
        <row r="299">
          <cell r="A299">
            <v>1410052003084</v>
          </cell>
          <cell r="C299" t="str">
            <v>小規模保育事業（A型）</v>
          </cell>
          <cell r="D299" t="str">
            <v>保育ルーム山下公園</v>
          </cell>
          <cell r="E299">
            <v>30</v>
          </cell>
          <cell r="F299" t="str">
            <v>中区</v>
          </cell>
          <cell r="G299" t="str">
            <v>4600002</v>
          </cell>
          <cell r="H299" t="str">
            <v>愛知県名古屋市中区丸の内三丁目８番１４号</v>
          </cell>
          <cell r="I299" t="str">
            <v>社会福祉法人中日会</v>
          </cell>
          <cell r="J299">
            <v>12</v>
          </cell>
          <cell r="K299" t="str">
            <v>12年以上</v>
          </cell>
          <cell r="L299">
            <v>12</v>
          </cell>
          <cell r="M299" t="str">
            <v>適</v>
          </cell>
          <cell r="N299">
            <v>7</v>
          </cell>
          <cell r="O299" t="str">
            <v>適</v>
          </cell>
          <cell r="P299">
            <v>19</v>
          </cell>
          <cell r="Q299">
            <v>5</v>
          </cell>
          <cell r="R299">
            <v>45113</v>
          </cell>
          <cell r="U299" t="str">
            <v>Ｒ４</v>
          </cell>
          <cell r="V299">
            <v>7</v>
          </cell>
          <cell r="W299">
            <v>0</v>
          </cell>
          <cell r="X299" t="str">
            <v>○</v>
          </cell>
          <cell r="Y299" t="str">
            <v/>
          </cell>
          <cell r="Z299" t="str">
            <v/>
          </cell>
          <cell r="AA299" t="str">
            <v/>
          </cell>
          <cell r="AB299" t="str">
            <v/>
          </cell>
          <cell r="AC299" t="str">
            <v>なし</v>
          </cell>
          <cell r="AD299">
            <v>13</v>
          </cell>
          <cell r="AE299" t="str">
            <v>13年以上</v>
          </cell>
          <cell r="AF299">
            <v>12</v>
          </cell>
          <cell r="AG299" t="str">
            <v>適</v>
          </cell>
          <cell r="AH299">
            <v>7</v>
          </cell>
          <cell r="AI299" t="str">
            <v>適</v>
          </cell>
          <cell r="AJ299">
            <v>19</v>
          </cell>
          <cell r="AK299" t="str">
            <v>Ｒ４</v>
          </cell>
        </row>
        <row r="300">
          <cell r="A300">
            <v>1410052004850</v>
          </cell>
          <cell r="C300" t="str">
            <v>小規模保育事業（A型）</v>
          </cell>
          <cell r="D300" t="str">
            <v>ル・ボワ保育園</v>
          </cell>
          <cell r="E300">
            <v>30</v>
          </cell>
          <cell r="F300" t="str">
            <v>中区</v>
          </cell>
          <cell r="G300" t="str">
            <v>2310035</v>
          </cell>
          <cell r="H300" t="str">
            <v>神奈川県横浜市中区千歳町１－１３　横浜ＴＨビル４Ｆ　４０１号室</v>
          </cell>
          <cell r="I300" t="str">
            <v>ル・ボワ保育園</v>
          </cell>
          <cell r="J300">
            <v>7</v>
          </cell>
          <cell r="K300" t="str">
            <v>7年以上</v>
          </cell>
          <cell r="L300">
            <v>9</v>
          </cell>
          <cell r="M300" t="str">
            <v>適</v>
          </cell>
          <cell r="N300">
            <v>6</v>
          </cell>
          <cell r="O300" t="str">
            <v>適</v>
          </cell>
          <cell r="P300">
            <v>15</v>
          </cell>
          <cell r="Q300">
            <v>2</v>
          </cell>
          <cell r="R300">
            <v>45100</v>
          </cell>
          <cell r="U300" t="str">
            <v>Ｒ４</v>
          </cell>
          <cell r="V300">
            <v>6</v>
          </cell>
          <cell r="W300">
            <v>0</v>
          </cell>
          <cell r="X300" t="str">
            <v>○</v>
          </cell>
          <cell r="Y300" t="str">
            <v/>
          </cell>
          <cell r="Z300" t="str">
            <v/>
          </cell>
          <cell r="AA300" t="str">
            <v/>
          </cell>
          <cell r="AB300" t="str">
            <v/>
          </cell>
          <cell r="AC300" t="str">
            <v>なし</v>
          </cell>
          <cell r="AD300">
            <v>7</v>
          </cell>
          <cell r="AE300" t="str">
            <v>7年以上</v>
          </cell>
          <cell r="AF300">
            <v>9</v>
          </cell>
          <cell r="AG300" t="str">
            <v>適</v>
          </cell>
          <cell r="AH300">
            <v>6</v>
          </cell>
          <cell r="AI300" t="str">
            <v>適</v>
          </cell>
          <cell r="AJ300">
            <v>15</v>
          </cell>
          <cell r="AK300" t="str">
            <v>Ｒ４</v>
          </cell>
        </row>
        <row r="301">
          <cell r="A301">
            <v>1410052004397</v>
          </cell>
          <cell r="C301" t="str">
            <v>事業所内保育事業－小規模Ａ型基準</v>
          </cell>
          <cell r="D301" t="str">
            <v>シュハリィ本牧保育園</v>
          </cell>
          <cell r="E301">
            <v>30</v>
          </cell>
          <cell r="F301" t="str">
            <v>中区</v>
          </cell>
          <cell r="G301" t="str">
            <v>2310827</v>
          </cell>
          <cell r="H301" t="str">
            <v>横浜市中区本牧和田１１－１７パークハイム本牧１階</v>
          </cell>
          <cell r="I301" t="str">
            <v>シュハリィ本牧保育園</v>
          </cell>
          <cell r="J301">
            <v>6</v>
          </cell>
          <cell r="K301" t="str">
            <v>6年以上</v>
          </cell>
          <cell r="L301">
            <v>8</v>
          </cell>
          <cell r="M301" t="str">
            <v>適</v>
          </cell>
          <cell r="N301">
            <v>6</v>
          </cell>
          <cell r="O301" t="str">
            <v>適</v>
          </cell>
          <cell r="P301">
            <v>14</v>
          </cell>
          <cell r="Q301">
            <v>1</v>
          </cell>
          <cell r="R301">
            <v>45120</v>
          </cell>
          <cell r="U301" t="str">
            <v>Ｒ４</v>
          </cell>
          <cell r="V301">
            <v>6</v>
          </cell>
          <cell r="W301">
            <v>0</v>
          </cell>
          <cell r="X301" t="str">
            <v>○</v>
          </cell>
          <cell r="Y301" t="str">
            <v/>
          </cell>
          <cell r="Z301" t="str">
            <v/>
          </cell>
          <cell r="AA301" t="str">
            <v/>
          </cell>
          <cell r="AB301" t="str">
            <v/>
          </cell>
          <cell r="AC301" t="str">
            <v>なし</v>
          </cell>
          <cell r="AD301">
            <v>5</v>
          </cell>
          <cell r="AE301" t="str">
            <v>5年以上</v>
          </cell>
          <cell r="AF301">
            <v>7</v>
          </cell>
          <cell r="AG301" t="str">
            <v>適</v>
          </cell>
          <cell r="AH301">
            <v>6</v>
          </cell>
          <cell r="AI301" t="str">
            <v>適</v>
          </cell>
          <cell r="AJ301">
            <v>13</v>
          </cell>
          <cell r="AK301" t="str">
            <v>Ｒ４</v>
          </cell>
        </row>
        <row r="302">
          <cell r="A302">
            <v>1410052005089</v>
          </cell>
          <cell r="C302" t="str">
            <v>小規模保育事業（B型）</v>
          </cell>
          <cell r="D302" t="str">
            <v>ほんもくはら保育園</v>
          </cell>
          <cell r="E302">
            <v>30</v>
          </cell>
          <cell r="F302" t="str">
            <v>中区</v>
          </cell>
          <cell r="G302" t="str">
            <v>2310827</v>
          </cell>
          <cell r="H302" t="str">
            <v>横浜市中区本牧和田１１－１７パークハイム本牧１階</v>
          </cell>
          <cell r="I302" t="str">
            <v>株式会社ファイン</v>
          </cell>
          <cell r="J302">
            <v>15</v>
          </cell>
          <cell r="K302" t="str">
            <v>15年以上</v>
          </cell>
          <cell r="L302">
            <v>12</v>
          </cell>
          <cell r="M302" t="str">
            <v>適</v>
          </cell>
          <cell r="N302">
            <v>7</v>
          </cell>
          <cell r="O302" t="str">
            <v>適</v>
          </cell>
          <cell r="P302">
            <v>19</v>
          </cell>
          <cell r="Q302">
            <v>2</v>
          </cell>
          <cell r="R302">
            <v>45146</v>
          </cell>
          <cell r="U302" t="str">
            <v>Ｒ４</v>
          </cell>
          <cell r="V302">
            <v>7</v>
          </cell>
          <cell r="W302">
            <v>0</v>
          </cell>
          <cell r="X302" t="str">
            <v>○</v>
          </cell>
          <cell r="Y302" t="str">
            <v/>
          </cell>
          <cell r="Z302" t="str">
            <v/>
          </cell>
          <cell r="AA302" t="str">
            <v/>
          </cell>
          <cell r="AB302" t="str">
            <v/>
          </cell>
          <cell r="AC302" t="str">
            <v>なし</v>
          </cell>
          <cell r="AD302">
            <v>14</v>
          </cell>
          <cell r="AE302" t="str">
            <v>14年以上</v>
          </cell>
          <cell r="AF302">
            <v>12</v>
          </cell>
          <cell r="AG302" t="str">
            <v>適</v>
          </cell>
          <cell r="AH302">
            <v>7</v>
          </cell>
          <cell r="AI302" t="str">
            <v>適</v>
          </cell>
          <cell r="AJ302">
            <v>19</v>
          </cell>
          <cell r="AK302" t="str">
            <v>Ｒ４</v>
          </cell>
        </row>
        <row r="303">
          <cell r="A303">
            <v>1410051020477</v>
          </cell>
          <cell r="C303" t="str">
            <v>認定こども園（幼保連携型）</v>
          </cell>
          <cell r="D303" t="str">
            <v>認定こども園山王台幼稚園</v>
          </cell>
          <cell r="E303">
            <v>40</v>
          </cell>
          <cell r="F303" t="str">
            <v>南区</v>
          </cell>
          <cell r="G303" t="str">
            <v>2320074</v>
          </cell>
          <cell r="H303" t="str">
            <v>横浜市南区永田山王台３８－３８</v>
          </cell>
          <cell r="I303" t="str">
            <v>認定こども園山王台幼稚園・風の子こども園</v>
          </cell>
          <cell r="J303">
            <v>12</v>
          </cell>
          <cell r="K303" t="str">
            <v>12年以上</v>
          </cell>
          <cell r="L303">
            <v>12</v>
          </cell>
          <cell r="M303" t="str">
            <v>適</v>
          </cell>
          <cell r="N303">
            <v>7</v>
          </cell>
          <cell r="O303" t="str">
            <v>適</v>
          </cell>
          <cell r="P303">
            <v>19</v>
          </cell>
          <cell r="Q303">
            <v>12</v>
          </cell>
          <cell r="R303">
            <v>45128</v>
          </cell>
          <cell r="U303" t="str">
            <v>Ｒ４</v>
          </cell>
          <cell r="V303">
            <v>7</v>
          </cell>
          <cell r="W303">
            <v>0</v>
          </cell>
          <cell r="X303" t="str">
            <v>○</v>
          </cell>
          <cell r="Y303" t="str">
            <v/>
          </cell>
          <cell r="Z303" t="str">
            <v/>
          </cell>
          <cell r="AA303" t="str">
            <v/>
          </cell>
          <cell r="AB303" t="str">
            <v/>
          </cell>
          <cell r="AC303" t="str">
            <v>なし</v>
          </cell>
          <cell r="AD303">
            <v>11</v>
          </cell>
          <cell r="AE303" t="str">
            <v>11年以上</v>
          </cell>
          <cell r="AF303">
            <v>12</v>
          </cell>
          <cell r="AG303" t="str">
            <v>適</v>
          </cell>
          <cell r="AH303">
            <v>7</v>
          </cell>
          <cell r="AI303" t="str">
            <v>適</v>
          </cell>
          <cell r="AJ303">
            <v>19</v>
          </cell>
          <cell r="AK303" t="str">
            <v>Ｒ４</v>
          </cell>
        </row>
        <row r="304">
          <cell r="A304">
            <v>1410051027696</v>
          </cell>
          <cell r="C304" t="str">
            <v>幼稚園</v>
          </cell>
          <cell r="D304" t="str">
            <v>くるみ幼稚園</v>
          </cell>
          <cell r="E304">
            <v>40</v>
          </cell>
          <cell r="F304" t="str">
            <v>南区</v>
          </cell>
          <cell r="G304" t="str">
            <v>2320063</v>
          </cell>
          <cell r="H304" t="str">
            <v>横浜市南区中里一丁目２０－２</v>
          </cell>
          <cell r="I304" t="str">
            <v>くるみ幼稚園</v>
          </cell>
          <cell r="J304">
            <v>14</v>
          </cell>
          <cell r="K304" t="str">
            <v>14年以上</v>
          </cell>
          <cell r="L304">
            <v>12</v>
          </cell>
          <cell r="M304" t="str">
            <v>適</v>
          </cell>
          <cell r="N304">
            <v>7</v>
          </cell>
          <cell r="O304" t="str">
            <v>適</v>
          </cell>
          <cell r="P304">
            <v>19</v>
          </cell>
          <cell r="Q304">
            <v>3</v>
          </cell>
          <cell r="R304">
            <v>45092</v>
          </cell>
          <cell r="U304" t="str">
            <v>履歴なし</v>
          </cell>
          <cell r="V304">
            <v>0</v>
          </cell>
          <cell r="W304">
            <v>7</v>
          </cell>
          <cell r="X304" t="e">
            <v>#N/A</v>
          </cell>
          <cell r="Y304" t="str">
            <v/>
          </cell>
          <cell r="Z304" t="str">
            <v/>
          </cell>
          <cell r="AA304" t="str">
            <v/>
          </cell>
          <cell r="AB304" t="str">
            <v>○</v>
          </cell>
          <cell r="AC304" t="str">
            <v>あり</v>
          </cell>
          <cell r="AD304" t="str">
            <v/>
          </cell>
          <cell r="AE304" t="str">
            <v/>
          </cell>
          <cell r="AF304" t="str">
            <v/>
          </cell>
          <cell r="AG304" t="str">
            <v/>
          </cell>
          <cell r="AH304" t="str">
            <v/>
          </cell>
          <cell r="AI304" t="str">
            <v/>
          </cell>
          <cell r="AJ304" t="str">
            <v/>
          </cell>
          <cell r="AK304" t="str">
            <v>Ｒ４</v>
          </cell>
        </row>
        <row r="305">
          <cell r="A305">
            <v>1410051027704</v>
          </cell>
          <cell r="C305" t="str">
            <v>幼稚園</v>
          </cell>
          <cell r="D305" t="str">
            <v>三星幼稚園</v>
          </cell>
          <cell r="E305">
            <v>40</v>
          </cell>
          <cell r="F305" t="str">
            <v>南区</v>
          </cell>
          <cell r="G305" t="str">
            <v>2320042</v>
          </cell>
          <cell r="H305" t="str">
            <v>横浜市南区堀ノ内町２丁目２１１</v>
          </cell>
          <cell r="I305" t="str">
            <v>三星幼稚園</v>
          </cell>
          <cell r="J305">
            <v>10</v>
          </cell>
          <cell r="K305" t="str">
            <v>10年以上</v>
          </cell>
          <cell r="L305">
            <v>12</v>
          </cell>
          <cell r="M305" t="str">
            <v>適</v>
          </cell>
          <cell r="N305">
            <v>6</v>
          </cell>
          <cell r="O305" t="str">
            <v>適</v>
          </cell>
          <cell r="P305">
            <v>18</v>
          </cell>
          <cell r="Q305">
            <v>4</v>
          </cell>
          <cell r="R305">
            <v>45128</v>
          </cell>
          <cell r="U305" t="str">
            <v>履歴なし</v>
          </cell>
          <cell r="V305">
            <v>0</v>
          </cell>
          <cell r="W305">
            <v>6</v>
          </cell>
          <cell r="X305" t="e">
            <v>#N/A</v>
          </cell>
          <cell r="Y305" t="str">
            <v/>
          </cell>
          <cell r="Z305" t="str">
            <v/>
          </cell>
          <cell r="AA305" t="str">
            <v/>
          </cell>
          <cell r="AB305" t="str">
            <v>○</v>
          </cell>
          <cell r="AC305" t="str">
            <v>あり</v>
          </cell>
          <cell r="AD305" t="str">
            <v/>
          </cell>
          <cell r="AE305" t="str">
            <v/>
          </cell>
          <cell r="AF305" t="str">
            <v/>
          </cell>
          <cell r="AG305" t="str">
            <v/>
          </cell>
          <cell r="AH305" t="str">
            <v/>
          </cell>
          <cell r="AI305" t="str">
            <v/>
          </cell>
          <cell r="AJ305" t="str">
            <v/>
          </cell>
          <cell r="AK305" t="str">
            <v>Ｒ４</v>
          </cell>
        </row>
        <row r="306">
          <cell r="A306">
            <v>1410051027381</v>
          </cell>
          <cell r="C306" t="str">
            <v>幼稚園</v>
          </cell>
          <cell r="D306" t="str">
            <v>白百合光の子幼稚園</v>
          </cell>
          <cell r="E306">
            <v>40</v>
          </cell>
          <cell r="F306" t="str">
            <v>南区</v>
          </cell>
          <cell r="G306" t="str">
            <v>2320006</v>
          </cell>
          <cell r="H306" t="str">
            <v>横浜市南区南太田一丁目３７－１０</v>
          </cell>
          <cell r="I306" t="str">
            <v>白百合光の子幼稚園</v>
          </cell>
          <cell r="J306">
            <v>8</v>
          </cell>
          <cell r="K306" t="str">
            <v>8年以上</v>
          </cell>
          <cell r="L306">
            <v>10</v>
          </cell>
          <cell r="M306" t="str">
            <v>適</v>
          </cell>
          <cell r="N306">
            <v>4</v>
          </cell>
          <cell r="O306" t="str">
            <v>否</v>
          </cell>
          <cell r="P306">
            <v>14</v>
          </cell>
          <cell r="Q306">
            <v>3</v>
          </cell>
          <cell r="R306">
            <v>45128</v>
          </cell>
          <cell r="U306" t="str">
            <v>Ｒ４</v>
          </cell>
          <cell r="V306">
            <v>4</v>
          </cell>
          <cell r="W306">
            <v>0</v>
          </cell>
          <cell r="X306" t="str">
            <v>○</v>
          </cell>
          <cell r="Y306" t="str">
            <v/>
          </cell>
          <cell r="Z306" t="str">
            <v/>
          </cell>
          <cell r="AA306" t="str">
            <v/>
          </cell>
          <cell r="AB306" t="str">
            <v/>
          </cell>
          <cell r="AC306" t="str">
            <v>なし</v>
          </cell>
          <cell r="AD306">
            <v>8</v>
          </cell>
          <cell r="AE306" t="str">
            <v>8年以上</v>
          </cell>
          <cell r="AF306">
            <v>10</v>
          </cell>
          <cell r="AG306" t="str">
            <v>適</v>
          </cell>
          <cell r="AH306">
            <v>4</v>
          </cell>
          <cell r="AI306" t="str">
            <v>否</v>
          </cell>
          <cell r="AJ306">
            <v>14</v>
          </cell>
          <cell r="AK306" t="str">
            <v>Ｒ４</v>
          </cell>
        </row>
        <row r="307">
          <cell r="A307">
            <v>1410051019339</v>
          </cell>
          <cell r="C307" t="str">
            <v>保育所</v>
          </cell>
          <cell r="D307" t="str">
            <v>アイン弘明寺保育園</v>
          </cell>
          <cell r="E307">
            <v>40</v>
          </cell>
          <cell r="F307" t="str">
            <v>南区</v>
          </cell>
          <cell r="G307" t="str">
            <v>2210835</v>
          </cell>
          <cell r="H307" t="str">
            <v>横浜市神奈川区鶴屋町２－２１－１　ダイヤビル８０２</v>
          </cell>
          <cell r="I307" t="str">
            <v>中央出版株式会社　</v>
          </cell>
          <cell r="J307">
            <v>5</v>
          </cell>
          <cell r="K307" t="str">
            <v>5年以上</v>
          </cell>
          <cell r="L307">
            <v>7</v>
          </cell>
          <cell r="M307" t="str">
            <v>適</v>
          </cell>
          <cell r="N307">
            <v>6</v>
          </cell>
          <cell r="O307" t="str">
            <v>適</v>
          </cell>
          <cell r="P307">
            <v>13</v>
          </cell>
          <cell r="Q307">
            <v>3</v>
          </cell>
          <cell r="R307">
            <v>45146</v>
          </cell>
          <cell r="U307" t="str">
            <v>Ｒ４</v>
          </cell>
          <cell r="V307">
            <v>6</v>
          </cell>
          <cell r="W307">
            <v>0</v>
          </cell>
          <cell r="X307" t="str">
            <v>○</v>
          </cell>
          <cell r="Y307" t="str">
            <v/>
          </cell>
          <cell r="Z307" t="str">
            <v/>
          </cell>
          <cell r="AA307" t="str">
            <v/>
          </cell>
          <cell r="AB307" t="str">
            <v/>
          </cell>
          <cell r="AC307" t="str">
            <v>なし</v>
          </cell>
          <cell r="AD307">
            <v>5</v>
          </cell>
          <cell r="AE307" t="str">
            <v>5年以上</v>
          </cell>
          <cell r="AF307">
            <v>7</v>
          </cell>
          <cell r="AG307" t="str">
            <v>適</v>
          </cell>
          <cell r="AH307">
            <v>6</v>
          </cell>
          <cell r="AI307" t="str">
            <v>適</v>
          </cell>
          <cell r="AJ307">
            <v>13</v>
          </cell>
          <cell r="AK307" t="str">
            <v>Ｒ４</v>
          </cell>
        </row>
        <row r="308">
          <cell r="A308">
            <v>1410051016509</v>
          </cell>
          <cell r="C308" t="str">
            <v>保育所</v>
          </cell>
          <cell r="D308" t="str">
            <v>アスクいどがや保育園</v>
          </cell>
          <cell r="E308">
            <v>40</v>
          </cell>
          <cell r="F308" t="str">
            <v>南区</v>
          </cell>
          <cell r="G308" t="str">
            <v>1080075</v>
          </cell>
          <cell r="H308" t="str">
            <v>東京都港区港南１丁目２－７０　品川シーズンテラス５Ｆ</v>
          </cell>
          <cell r="I308" t="str">
            <v>株式会社　日本保育総合研究所</v>
          </cell>
          <cell r="J308">
            <v>7</v>
          </cell>
          <cell r="K308" t="str">
            <v>7年以上</v>
          </cell>
          <cell r="L308">
            <v>9</v>
          </cell>
          <cell r="M308" t="str">
            <v>適</v>
          </cell>
          <cell r="N308">
            <v>6</v>
          </cell>
          <cell r="O308" t="str">
            <v>適</v>
          </cell>
          <cell r="P308">
            <v>15</v>
          </cell>
          <cell r="Q308">
            <v>8</v>
          </cell>
          <cell r="R308">
            <v>45154</v>
          </cell>
          <cell r="U308" t="str">
            <v>Ｒ４</v>
          </cell>
          <cell r="V308">
            <v>6</v>
          </cell>
          <cell r="W308">
            <v>0</v>
          </cell>
          <cell r="X308" t="str">
            <v>○</v>
          </cell>
          <cell r="Y308" t="str">
            <v/>
          </cell>
          <cell r="Z308" t="str">
            <v/>
          </cell>
          <cell r="AA308" t="str">
            <v/>
          </cell>
          <cell r="AB308" t="str">
            <v/>
          </cell>
          <cell r="AC308" t="str">
            <v>なし</v>
          </cell>
          <cell r="AD308">
            <v>7</v>
          </cell>
          <cell r="AE308" t="str">
            <v>7年以上</v>
          </cell>
          <cell r="AF308">
            <v>9</v>
          </cell>
          <cell r="AG308" t="str">
            <v>適</v>
          </cell>
          <cell r="AH308">
            <v>6</v>
          </cell>
          <cell r="AI308" t="str">
            <v>適</v>
          </cell>
          <cell r="AJ308">
            <v>15</v>
          </cell>
          <cell r="AK308" t="str">
            <v>Ｒ４</v>
          </cell>
        </row>
        <row r="309">
          <cell r="A309">
            <v>1410051016517</v>
          </cell>
          <cell r="C309" t="str">
            <v>保育所</v>
          </cell>
          <cell r="D309" t="str">
            <v>アスク吉野町保育園</v>
          </cell>
          <cell r="E309">
            <v>40</v>
          </cell>
          <cell r="F309" t="str">
            <v>南区</v>
          </cell>
          <cell r="G309" t="str">
            <v>1080075</v>
          </cell>
          <cell r="H309" t="str">
            <v>東京都港区港南１丁目２－７０　品川シーズンテラス５Ｆ</v>
          </cell>
          <cell r="I309" t="str">
            <v>株式会社　日本保育総合研究所</v>
          </cell>
          <cell r="J309">
            <v>8</v>
          </cell>
          <cell r="K309" t="str">
            <v>8年以上</v>
          </cell>
          <cell r="L309">
            <v>10</v>
          </cell>
          <cell r="M309" t="str">
            <v>適</v>
          </cell>
          <cell r="N309">
            <v>6</v>
          </cell>
          <cell r="O309" t="str">
            <v>適</v>
          </cell>
          <cell r="P309">
            <v>16</v>
          </cell>
          <cell r="Q309">
            <v>5</v>
          </cell>
          <cell r="R309">
            <v>45120</v>
          </cell>
          <cell r="U309" t="str">
            <v>Ｒ４</v>
          </cell>
          <cell r="V309">
            <v>6</v>
          </cell>
          <cell r="W309">
            <v>0</v>
          </cell>
          <cell r="X309" t="str">
            <v>○</v>
          </cell>
          <cell r="Y309" t="str">
            <v/>
          </cell>
          <cell r="Z309" t="str">
            <v/>
          </cell>
          <cell r="AA309" t="str">
            <v/>
          </cell>
          <cell r="AB309" t="str">
            <v/>
          </cell>
          <cell r="AC309" t="str">
            <v>なし</v>
          </cell>
          <cell r="AD309">
            <v>8</v>
          </cell>
          <cell r="AE309" t="str">
            <v>8年以上</v>
          </cell>
          <cell r="AF309">
            <v>10</v>
          </cell>
          <cell r="AG309" t="str">
            <v>適</v>
          </cell>
          <cell r="AH309">
            <v>6</v>
          </cell>
          <cell r="AI309" t="str">
            <v>適</v>
          </cell>
          <cell r="AJ309">
            <v>16</v>
          </cell>
          <cell r="AK309" t="str">
            <v>Ｒ４</v>
          </cell>
        </row>
        <row r="310">
          <cell r="A310">
            <v>1410051014744</v>
          </cell>
          <cell r="C310" t="str">
            <v>保育所</v>
          </cell>
          <cell r="D310" t="str">
            <v>大岡おひさま保育園</v>
          </cell>
          <cell r="E310">
            <v>40</v>
          </cell>
          <cell r="F310" t="str">
            <v>南区</v>
          </cell>
          <cell r="G310" t="str">
            <v>2350016</v>
          </cell>
          <cell r="H310" t="str">
            <v>横浜市磯子区磯子３－１０－８</v>
          </cell>
          <cell r="I310" t="str">
            <v>有限会社おひさま　磯子おひさま保育園</v>
          </cell>
          <cell r="J310">
            <v>9</v>
          </cell>
          <cell r="K310" t="str">
            <v>9年以上</v>
          </cell>
          <cell r="L310">
            <v>11</v>
          </cell>
          <cell r="M310" t="str">
            <v>適</v>
          </cell>
          <cell r="N310">
            <v>6</v>
          </cell>
          <cell r="O310" t="str">
            <v>適</v>
          </cell>
          <cell r="P310">
            <v>17</v>
          </cell>
          <cell r="Q310">
            <v>7</v>
          </cell>
          <cell r="R310">
            <v>45113</v>
          </cell>
          <cell r="U310" t="str">
            <v>Ｒ４</v>
          </cell>
          <cell r="V310">
            <v>6</v>
          </cell>
          <cell r="W310">
            <v>0</v>
          </cell>
          <cell r="X310" t="str">
            <v>○</v>
          </cell>
          <cell r="Y310" t="str">
            <v/>
          </cell>
          <cell r="Z310" t="str">
            <v/>
          </cell>
          <cell r="AA310" t="str">
            <v/>
          </cell>
          <cell r="AB310" t="str">
            <v/>
          </cell>
          <cell r="AC310" t="str">
            <v>なし</v>
          </cell>
          <cell r="AD310">
            <v>9</v>
          </cell>
          <cell r="AE310" t="str">
            <v>9年以上</v>
          </cell>
          <cell r="AF310">
            <v>11</v>
          </cell>
          <cell r="AG310" t="str">
            <v>適</v>
          </cell>
          <cell r="AH310">
            <v>6</v>
          </cell>
          <cell r="AI310" t="str">
            <v>適</v>
          </cell>
          <cell r="AJ310">
            <v>17</v>
          </cell>
          <cell r="AK310" t="str">
            <v>Ｒ４</v>
          </cell>
        </row>
        <row r="311">
          <cell r="A311">
            <v>1410051025310</v>
          </cell>
          <cell r="C311" t="str">
            <v>保育所</v>
          </cell>
          <cell r="D311" t="str">
            <v>大岡はるかぜ保育園</v>
          </cell>
          <cell r="E311">
            <v>40</v>
          </cell>
          <cell r="F311" t="str">
            <v>南区</v>
          </cell>
          <cell r="G311" t="str">
            <v>2320061</v>
          </cell>
          <cell r="H311" t="str">
            <v>横浜市南区大岡五丁目４０－２</v>
          </cell>
          <cell r="I311" t="str">
            <v>大岡はるかぜ保育園</v>
          </cell>
          <cell r="J311">
            <v>8</v>
          </cell>
          <cell r="K311" t="str">
            <v>8年以上</v>
          </cell>
          <cell r="L311">
            <v>10</v>
          </cell>
          <cell r="M311" t="str">
            <v>適</v>
          </cell>
          <cell r="N311">
            <v>6</v>
          </cell>
          <cell r="O311" t="str">
            <v>適</v>
          </cell>
          <cell r="P311">
            <v>16</v>
          </cell>
          <cell r="Q311">
            <v>11</v>
          </cell>
          <cell r="R311">
            <v>45182</v>
          </cell>
          <cell r="U311" t="str">
            <v>Ｒ４</v>
          </cell>
          <cell r="V311">
            <v>6</v>
          </cell>
          <cell r="W311">
            <v>0</v>
          </cell>
          <cell r="X311" t="str">
            <v>○</v>
          </cell>
          <cell r="Y311" t="str">
            <v/>
          </cell>
          <cell r="Z311" t="str">
            <v/>
          </cell>
          <cell r="AA311" t="str">
            <v/>
          </cell>
          <cell r="AB311" t="str">
            <v/>
          </cell>
          <cell r="AC311" t="str">
            <v>なし</v>
          </cell>
          <cell r="AD311">
            <v>7</v>
          </cell>
          <cell r="AE311" t="str">
            <v>7年以上</v>
          </cell>
          <cell r="AF311">
            <v>9</v>
          </cell>
          <cell r="AG311" t="str">
            <v>適</v>
          </cell>
          <cell r="AH311">
            <v>6</v>
          </cell>
          <cell r="AI311" t="str">
            <v>適</v>
          </cell>
          <cell r="AJ311">
            <v>15</v>
          </cell>
          <cell r="AK311" t="str">
            <v>Ｒ４</v>
          </cell>
        </row>
        <row r="312">
          <cell r="A312">
            <v>1410051024669</v>
          </cell>
          <cell r="C312" t="str">
            <v>保育所</v>
          </cell>
          <cell r="D312" t="str">
            <v>上大岡ラビット保育園</v>
          </cell>
          <cell r="E312">
            <v>40</v>
          </cell>
          <cell r="F312" t="str">
            <v>南区</v>
          </cell>
          <cell r="G312" t="str">
            <v>2320064</v>
          </cell>
          <cell r="H312" t="str">
            <v>横浜市南区別所二丁目８－１　Ｂｅｅメルビル</v>
          </cell>
          <cell r="I312" t="str">
            <v>上大岡ラビット保育園</v>
          </cell>
          <cell r="J312">
            <v>11</v>
          </cell>
          <cell r="K312" t="str">
            <v>11年以上</v>
          </cell>
          <cell r="L312">
            <v>12</v>
          </cell>
          <cell r="M312" t="str">
            <v>適</v>
          </cell>
          <cell r="N312">
            <v>7</v>
          </cell>
          <cell r="O312" t="str">
            <v>適</v>
          </cell>
          <cell r="P312">
            <v>19</v>
          </cell>
          <cell r="Q312">
            <v>8</v>
          </cell>
          <cell r="R312">
            <v>45072</v>
          </cell>
          <cell r="U312" t="str">
            <v>Ｒ４</v>
          </cell>
          <cell r="V312">
            <v>6</v>
          </cell>
          <cell r="W312">
            <v>1</v>
          </cell>
          <cell r="X312" t="str">
            <v>○</v>
          </cell>
          <cell r="Y312" t="str">
            <v>○</v>
          </cell>
          <cell r="Z312" t="str">
            <v/>
          </cell>
          <cell r="AA312" t="str">
            <v/>
          </cell>
          <cell r="AB312" t="str">
            <v/>
          </cell>
          <cell r="AC312" t="str">
            <v>あり</v>
          </cell>
          <cell r="AD312">
            <v>10</v>
          </cell>
          <cell r="AE312" t="str">
            <v>10年以上</v>
          </cell>
          <cell r="AF312">
            <v>12</v>
          </cell>
          <cell r="AG312" t="str">
            <v>適</v>
          </cell>
          <cell r="AH312">
            <v>6</v>
          </cell>
          <cell r="AI312" t="str">
            <v>適</v>
          </cell>
          <cell r="AJ312">
            <v>18</v>
          </cell>
          <cell r="AK312" t="str">
            <v>Ｒ４</v>
          </cell>
        </row>
        <row r="313">
          <cell r="A313">
            <v>1410051024727</v>
          </cell>
          <cell r="C313" t="str">
            <v>保育所</v>
          </cell>
          <cell r="D313" t="str">
            <v>キッズパートナー弘明寺</v>
          </cell>
          <cell r="E313">
            <v>40</v>
          </cell>
          <cell r="F313" t="str">
            <v>南区</v>
          </cell>
          <cell r="G313" t="str">
            <v>1400013</v>
          </cell>
          <cell r="H313" t="str">
            <v>東京都品川区南大井６丁目２０－１４</v>
          </cell>
          <cell r="I313" t="str">
            <v>ケアパートナー株式会社</v>
          </cell>
          <cell r="J313">
            <v>13</v>
          </cell>
          <cell r="K313" t="str">
            <v>13年以上</v>
          </cell>
          <cell r="L313">
            <v>12</v>
          </cell>
          <cell r="M313" t="str">
            <v>適</v>
          </cell>
          <cell r="N313">
            <v>7</v>
          </cell>
          <cell r="O313" t="str">
            <v>適</v>
          </cell>
          <cell r="P313">
            <v>19</v>
          </cell>
          <cell r="Q313">
            <v>10</v>
          </cell>
          <cell r="R313">
            <v>45175</v>
          </cell>
          <cell r="U313" t="str">
            <v>Ｒ４</v>
          </cell>
          <cell r="V313">
            <v>6</v>
          </cell>
          <cell r="W313">
            <v>1</v>
          </cell>
          <cell r="X313" t="str">
            <v>○</v>
          </cell>
          <cell r="Y313" t="str">
            <v>○</v>
          </cell>
          <cell r="Z313" t="str">
            <v/>
          </cell>
          <cell r="AA313" t="str">
            <v/>
          </cell>
          <cell r="AB313" t="str">
            <v/>
          </cell>
          <cell r="AC313" t="str">
            <v>あり</v>
          </cell>
          <cell r="AD313">
            <v>10</v>
          </cell>
          <cell r="AE313" t="str">
            <v>10年以上</v>
          </cell>
          <cell r="AF313">
            <v>12</v>
          </cell>
          <cell r="AG313" t="str">
            <v>適</v>
          </cell>
          <cell r="AH313">
            <v>6</v>
          </cell>
          <cell r="AI313" t="str">
            <v>適</v>
          </cell>
          <cell r="AJ313">
            <v>18</v>
          </cell>
          <cell r="AK313" t="str">
            <v>Ｒ４</v>
          </cell>
        </row>
        <row r="314">
          <cell r="A314">
            <v>1410051027092</v>
          </cell>
          <cell r="C314" t="str">
            <v>保育所</v>
          </cell>
          <cell r="D314" t="str">
            <v>きらり保育園吉野町</v>
          </cell>
          <cell r="E314">
            <v>40</v>
          </cell>
          <cell r="F314" t="str">
            <v>南区</v>
          </cell>
          <cell r="G314" t="str">
            <v>2510052</v>
          </cell>
          <cell r="H314" t="str">
            <v>神奈川県藤沢市藤沢５３０－１０　ＦＳＣビル１Ｆ　きらり保育園藤沢銀座　内</v>
          </cell>
          <cell r="I314" t="str">
            <v>学校法人倉橋学園</v>
          </cell>
          <cell r="J314">
            <v>11</v>
          </cell>
          <cell r="K314" t="str">
            <v>11年以上</v>
          </cell>
          <cell r="L314">
            <v>12</v>
          </cell>
          <cell r="M314" t="str">
            <v>適</v>
          </cell>
          <cell r="N314">
            <v>7</v>
          </cell>
          <cell r="O314" t="str">
            <v>適</v>
          </cell>
          <cell r="P314">
            <v>19</v>
          </cell>
          <cell r="Q314">
            <v>6</v>
          </cell>
          <cell r="R314">
            <v>45163</v>
          </cell>
          <cell r="U314" t="str">
            <v>Ｒ４</v>
          </cell>
          <cell r="V314">
            <v>7</v>
          </cell>
          <cell r="W314">
            <v>0</v>
          </cell>
          <cell r="X314" t="str">
            <v>○</v>
          </cell>
          <cell r="Y314" t="str">
            <v/>
          </cell>
          <cell r="Z314" t="str">
            <v/>
          </cell>
          <cell r="AA314" t="str">
            <v/>
          </cell>
          <cell r="AB314" t="str">
            <v/>
          </cell>
          <cell r="AC314" t="str">
            <v>なし</v>
          </cell>
          <cell r="AD314">
            <v>11</v>
          </cell>
          <cell r="AE314" t="str">
            <v>11年以上</v>
          </cell>
          <cell r="AF314">
            <v>12</v>
          </cell>
          <cell r="AG314" t="str">
            <v>適</v>
          </cell>
          <cell r="AH314">
            <v>7</v>
          </cell>
          <cell r="AI314" t="str">
            <v>適</v>
          </cell>
          <cell r="AJ314">
            <v>19</v>
          </cell>
          <cell r="AK314" t="str">
            <v>Ｒ４</v>
          </cell>
        </row>
        <row r="315">
          <cell r="A315">
            <v>1410051016525</v>
          </cell>
          <cell r="C315" t="str">
            <v>保育所</v>
          </cell>
          <cell r="D315" t="str">
            <v>くらき永田保育園</v>
          </cell>
          <cell r="E315">
            <v>40</v>
          </cell>
          <cell r="F315" t="str">
            <v>南区</v>
          </cell>
          <cell r="G315" t="str">
            <v>2320072</v>
          </cell>
          <cell r="H315" t="str">
            <v>横浜市南区永田東二丁目５－８</v>
          </cell>
          <cell r="I315" t="str">
            <v>（福）久良岐母子福祉会　くらき永田保育園</v>
          </cell>
          <cell r="J315">
            <v>10</v>
          </cell>
          <cell r="K315" t="str">
            <v>10年以上</v>
          </cell>
          <cell r="L315">
            <v>12</v>
          </cell>
          <cell r="M315" t="str">
            <v>適</v>
          </cell>
          <cell r="N315">
            <v>6</v>
          </cell>
          <cell r="O315" t="str">
            <v>適</v>
          </cell>
          <cell r="P315">
            <v>18</v>
          </cell>
          <cell r="Q315">
            <v>16</v>
          </cell>
          <cell r="R315">
            <v>45113</v>
          </cell>
          <cell r="U315" t="str">
            <v>Ｒ４</v>
          </cell>
          <cell r="V315">
            <v>7</v>
          </cell>
          <cell r="W315">
            <v>0</v>
          </cell>
          <cell r="X315" t="str">
            <v>○</v>
          </cell>
          <cell r="Y315" t="str">
            <v/>
          </cell>
          <cell r="Z315" t="str">
            <v/>
          </cell>
          <cell r="AA315" t="str">
            <v/>
          </cell>
          <cell r="AB315" t="str">
            <v/>
          </cell>
          <cell r="AC315" t="str">
            <v>なし</v>
          </cell>
          <cell r="AD315">
            <v>11</v>
          </cell>
          <cell r="AE315" t="str">
            <v>11年以上</v>
          </cell>
          <cell r="AF315">
            <v>12</v>
          </cell>
          <cell r="AG315" t="str">
            <v>適</v>
          </cell>
          <cell r="AH315">
            <v>7</v>
          </cell>
          <cell r="AI315" t="str">
            <v>適</v>
          </cell>
          <cell r="AJ315">
            <v>19</v>
          </cell>
          <cell r="AK315" t="str">
            <v>Ｒ４</v>
          </cell>
        </row>
        <row r="316">
          <cell r="A316">
            <v>1410051016533</v>
          </cell>
          <cell r="C316" t="str">
            <v>保育所</v>
          </cell>
          <cell r="D316" t="str">
            <v>久良岐保育園</v>
          </cell>
          <cell r="E316">
            <v>40</v>
          </cell>
          <cell r="F316" t="str">
            <v>南区</v>
          </cell>
          <cell r="G316" t="str">
            <v>2320063</v>
          </cell>
          <cell r="H316" t="str">
            <v>横浜市南区中里三丁目２３－１　</v>
          </cell>
          <cell r="I316" t="str">
            <v>久良岐保育園</v>
          </cell>
          <cell r="J316">
            <v>8</v>
          </cell>
          <cell r="K316" t="str">
            <v>8年以上</v>
          </cell>
          <cell r="L316">
            <v>10</v>
          </cell>
          <cell r="M316" t="str">
            <v>適</v>
          </cell>
          <cell r="N316">
            <v>6</v>
          </cell>
          <cell r="O316" t="str">
            <v>適</v>
          </cell>
          <cell r="P316">
            <v>16</v>
          </cell>
          <cell r="Q316">
            <v>10</v>
          </cell>
          <cell r="R316">
            <v>45146</v>
          </cell>
          <cell r="U316" t="str">
            <v>Ｒ４</v>
          </cell>
          <cell r="V316">
            <v>6</v>
          </cell>
          <cell r="W316">
            <v>0</v>
          </cell>
          <cell r="X316" t="str">
            <v>○</v>
          </cell>
          <cell r="Y316" t="str">
            <v/>
          </cell>
          <cell r="Z316" t="str">
            <v/>
          </cell>
          <cell r="AA316" t="str">
            <v/>
          </cell>
          <cell r="AB316" t="str">
            <v/>
          </cell>
          <cell r="AC316" t="str">
            <v>なし</v>
          </cell>
          <cell r="AD316">
            <v>9</v>
          </cell>
          <cell r="AE316" t="str">
            <v>9年以上</v>
          </cell>
          <cell r="AF316">
            <v>11</v>
          </cell>
          <cell r="AG316" t="str">
            <v>適</v>
          </cell>
          <cell r="AH316">
            <v>6</v>
          </cell>
          <cell r="AI316" t="str">
            <v>適</v>
          </cell>
          <cell r="AJ316">
            <v>17</v>
          </cell>
          <cell r="AK316" t="str">
            <v>Ｒ４</v>
          </cell>
        </row>
        <row r="317">
          <cell r="A317">
            <v>1410051014751</v>
          </cell>
          <cell r="C317" t="str">
            <v>保育所</v>
          </cell>
          <cell r="D317" t="str">
            <v>京急キッズランド井土ケ谷駅保育園</v>
          </cell>
          <cell r="E317">
            <v>40</v>
          </cell>
          <cell r="F317" t="str">
            <v>南区</v>
          </cell>
          <cell r="G317" t="str">
            <v>2320052</v>
          </cell>
          <cell r="H317" t="str">
            <v>横浜市南区井土ケ谷中町１６１番</v>
          </cell>
          <cell r="I317" t="str">
            <v>京急キッズランド井土ヶ谷駅保育園</v>
          </cell>
          <cell r="J317">
            <v>10</v>
          </cell>
          <cell r="K317" t="str">
            <v>10年以上</v>
          </cell>
          <cell r="L317">
            <v>12</v>
          </cell>
          <cell r="M317" t="str">
            <v>適</v>
          </cell>
          <cell r="N317">
            <v>6</v>
          </cell>
          <cell r="O317" t="str">
            <v>適</v>
          </cell>
          <cell r="P317">
            <v>18</v>
          </cell>
          <cell r="Q317">
            <v>7</v>
          </cell>
          <cell r="R317">
            <v>45163</v>
          </cell>
          <cell r="U317" t="str">
            <v>Ｒ４</v>
          </cell>
          <cell r="V317">
            <v>6</v>
          </cell>
          <cell r="W317">
            <v>0</v>
          </cell>
          <cell r="X317" t="str">
            <v>○</v>
          </cell>
          <cell r="Y317" t="str">
            <v/>
          </cell>
          <cell r="Z317" t="str">
            <v/>
          </cell>
          <cell r="AA317" t="str">
            <v/>
          </cell>
          <cell r="AB317" t="str">
            <v/>
          </cell>
          <cell r="AC317" t="str">
            <v>なし</v>
          </cell>
          <cell r="AD317">
            <v>10</v>
          </cell>
          <cell r="AE317" t="str">
            <v>10年以上</v>
          </cell>
          <cell r="AF317">
            <v>12</v>
          </cell>
          <cell r="AG317" t="str">
            <v>適</v>
          </cell>
          <cell r="AH317">
            <v>6</v>
          </cell>
          <cell r="AI317" t="str">
            <v>適</v>
          </cell>
          <cell r="AJ317">
            <v>18</v>
          </cell>
          <cell r="AK317" t="str">
            <v>Ｒ４</v>
          </cell>
        </row>
        <row r="318">
          <cell r="A318">
            <v>1410051014769</v>
          </cell>
          <cell r="C318" t="str">
            <v>保育所</v>
          </cell>
          <cell r="D318" t="str">
            <v>京急キッズランド黄金町保育園</v>
          </cell>
          <cell r="E318">
            <v>40</v>
          </cell>
          <cell r="F318" t="str">
            <v>南区</v>
          </cell>
          <cell r="G318" t="str">
            <v>2320005</v>
          </cell>
          <cell r="H318" t="str">
            <v>横浜市南区白金町１丁目－２３－２番地先</v>
          </cell>
          <cell r="I318" t="str">
            <v>京急キッズランド黄金町保育園</v>
          </cell>
          <cell r="J318">
            <v>10</v>
          </cell>
          <cell r="K318" t="str">
            <v>10年以上</v>
          </cell>
          <cell r="L318">
            <v>12</v>
          </cell>
          <cell r="M318" t="str">
            <v>適</v>
          </cell>
          <cell r="N318">
            <v>6</v>
          </cell>
          <cell r="O318" t="str">
            <v>適</v>
          </cell>
          <cell r="P318">
            <v>18</v>
          </cell>
          <cell r="Q318">
            <v>12</v>
          </cell>
          <cell r="R318">
            <v>45128</v>
          </cell>
          <cell r="U318" t="str">
            <v>Ｒ４</v>
          </cell>
          <cell r="V318">
            <v>6</v>
          </cell>
          <cell r="W318">
            <v>0</v>
          </cell>
          <cell r="X318" t="str">
            <v>○</v>
          </cell>
          <cell r="Y318" t="str">
            <v/>
          </cell>
          <cell r="Z318" t="str">
            <v/>
          </cell>
          <cell r="AA318" t="str">
            <v/>
          </cell>
          <cell r="AB318" t="str">
            <v/>
          </cell>
          <cell r="AC318" t="str">
            <v>なし</v>
          </cell>
          <cell r="AD318">
            <v>8</v>
          </cell>
          <cell r="AE318" t="str">
            <v>8年以上</v>
          </cell>
          <cell r="AF318">
            <v>10</v>
          </cell>
          <cell r="AG318" t="str">
            <v>適</v>
          </cell>
          <cell r="AH318">
            <v>6</v>
          </cell>
          <cell r="AI318" t="str">
            <v>適</v>
          </cell>
          <cell r="AJ318">
            <v>16</v>
          </cell>
          <cell r="AK318" t="str">
            <v>Ｒ４</v>
          </cell>
        </row>
        <row r="319">
          <cell r="A319">
            <v>1410051026151</v>
          </cell>
          <cell r="C319" t="str">
            <v>保育所</v>
          </cell>
          <cell r="D319" t="str">
            <v>清水ヶ丘保育園</v>
          </cell>
          <cell r="E319">
            <v>40</v>
          </cell>
          <cell r="F319" t="str">
            <v>南区</v>
          </cell>
          <cell r="G319" t="str">
            <v>2320007</v>
          </cell>
          <cell r="H319" t="str">
            <v>横浜市南区清水ケ丘２５番地</v>
          </cell>
          <cell r="I319" t="str">
            <v>清水ケ丘保育園</v>
          </cell>
          <cell r="J319">
            <v>11</v>
          </cell>
          <cell r="K319" t="str">
            <v>11年以上</v>
          </cell>
          <cell r="L319">
            <v>12</v>
          </cell>
          <cell r="M319" t="str">
            <v>適</v>
          </cell>
          <cell r="N319">
            <v>7</v>
          </cell>
          <cell r="O319" t="str">
            <v>適</v>
          </cell>
          <cell r="P319">
            <v>19</v>
          </cell>
          <cell r="Q319">
            <v>9</v>
          </cell>
          <cell r="R319">
            <v>45120</v>
          </cell>
          <cell r="U319" t="str">
            <v>Ｒ４</v>
          </cell>
          <cell r="V319">
            <v>7</v>
          </cell>
          <cell r="W319">
            <v>0</v>
          </cell>
          <cell r="X319" t="str">
            <v>○</v>
          </cell>
          <cell r="Y319" t="str">
            <v/>
          </cell>
          <cell r="Z319" t="str">
            <v/>
          </cell>
          <cell r="AA319" t="str">
            <v/>
          </cell>
          <cell r="AB319" t="str">
            <v/>
          </cell>
          <cell r="AC319" t="str">
            <v>なし</v>
          </cell>
          <cell r="AD319">
            <v>14</v>
          </cell>
          <cell r="AE319" t="str">
            <v>14年以上</v>
          </cell>
          <cell r="AF319">
            <v>12</v>
          </cell>
          <cell r="AG319" t="str">
            <v>適</v>
          </cell>
          <cell r="AH319">
            <v>7</v>
          </cell>
          <cell r="AI319" t="str">
            <v>適</v>
          </cell>
          <cell r="AJ319">
            <v>19</v>
          </cell>
          <cell r="AK319" t="str">
            <v>Ｒ４</v>
          </cell>
        </row>
        <row r="320">
          <cell r="A320">
            <v>1410051027795</v>
          </cell>
          <cell r="C320" t="str">
            <v>保育所</v>
          </cell>
          <cell r="D320" t="str">
            <v>小学館アカデミーまいた保育園</v>
          </cell>
          <cell r="E320">
            <v>40</v>
          </cell>
          <cell r="F320" t="str">
            <v>南区</v>
          </cell>
          <cell r="G320" t="str">
            <v>2320016</v>
          </cell>
          <cell r="H320" t="str">
            <v>横浜市南区宮元町１丁目１５－１　エクセルマンション宮本町１階</v>
          </cell>
          <cell r="I320" t="str">
            <v>小学館アカデミーまいた保育園</v>
          </cell>
          <cell r="J320">
            <v>8</v>
          </cell>
          <cell r="K320" t="str">
            <v>8年以上</v>
          </cell>
          <cell r="L320">
            <v>10</v>
          </cell>
          <cell r="M320" t="str">
            <v>適</v>
          </cell>
          <cell r="N320">
            <v>6</v>
          </cell>
          <cell r="O320" t="str">
            <v>適</v>
          </cell>
          <cell r="P320">
            <v>16</v>
          </cell>
          <cell r="Q320">
            <v>4</v>
          </cell>
          <cell r="R320">
            <v>45113</v>
          </cell>
          <cell r="U320" t="str">
            <v>履歴なし</v>
          </cell>
          <cell r="V320">
            <v>0</v>
          </cell>
          <cell r="W320">
            <v>6</v>
          </cell>
          <cell r="X320" t="e">
            <v>#N/A</v>
          </cell>
          <cell r="Y320" t="str">
            <v/>
          </cell>
          <cell r="Z320" t="str">
            <v/>
          </cell>
          <cell r="AA320" t="str">
            <v/>
          </cell>
          <cell r="AB320" t="str">
            <v>○</v>
          </cell>
          <cell r="AC320" t="str">
            <v>あり</v>
          </cell>
          <cell r="AD320" t="str">
            <v/>
          </cell>
          <cell r="AE320" t="str">
            <v/>
          </cell>
          <cell r="AF320" t="str">
            <v/>
          </cell>
          <cell r="AG320" t="str">
            <v/>
          </cell>
          <cell r="AH320" t="str">
            <v/>
          </cell>
          <cell r="AI320" t="str">
            <v/>
          </cell>
          <cell r="AJ320" t="str">
            <v/>
          </cell>
          <cell r="AK320" t="str">
            <v>Ｒ４</v>
          </cell>
        </row>
        <row r="321">
          <cell r="A321">
            <v>1410051023588</v>
          </cell>
          <cell r="C321" t="str">
            <v>保育所</v>
          </cell>
          <cell r="D321" t="str">
            <v>たけのこ永田東保育園</v>
          </cell>
          <cell r="E321">
            <v>40</v>
          </cell>
          <cell r="F321" t="str">
            <v>南区</v>
          </cell>
          <cell r="G321" t="str">
            <v>2320072</v>
          </cell>
          <cell r="H321" t="str">
            <v>横浜市南区永田東３－３－１０</v>
          </cell>
          <cell r="I321" t="str">
            <v>たけのこ永田東保育園　</v>
          </cell>
          <cell r="J321">
            <v>12</v>
          </cell>
          <cell r="K321" t="str">
            <v>12年以上</v>
          </cell>
          <cell r="L321">
            <v>12</v>
          </cell>
          <cell r="M321" t="str">
            <v>適</v>
          </cell>
          <cell r="N321">
            <v>7</v>
          </cell>
          <cell r="O321" t="str">
            <v>適</v>
          </cell>
          <cell r="P321">
            <v>19</v>
          </cell>
          <cell r="Q321">
            <v>7</v>
          </cell>
          <cell r="R321">
            <v>45113</v>
          </cell>
          <cell r="U321" t="str">
            <v>Ｒ４</v>
          </cell>
          <cell r="V321">
            <v>6</v>
          </cell>
          <cell r="W321">
            <v>1</v>
          </cell>
          <cell r="X321" t="str">
            <v>○</v>
          </cell>
          <cell r="Y321" t="str">
            <v>○</v>
          </cell>
          <cell r="Z321" t="str">
            <v/>
          </cell>
          <cell r="AA321" t="str">
            <v/>
          </cell>
          <cell r="AB321" t="str">
            <v/>
          </cell>
          <cell r="AC321" t="str">
            <v>あり</v>
          </cell>
          <cell r="AD321">
            <v>10</v>
          </cell>
          <cell r="AE321" t="str">
            <v>10年以上</v>
          </cell>
          <cell r="AF321">
            <v>12</v>
          </cell>
          <cell r="AG321" t="str">
            <v>適</v>
          </cell>
          <cell r="AH321">
            <v>6</v>
          </cell>
          <cell r="AI321" t="str">
            <v>適</v>
          </cell>
          <cell r="AJ321">
            <v>18</v>
          </cell>
          <cell r="AK321" t="str">
            <v>Ｒ４</v>
          </cell>
        </row>
        <row r="322">
          <cell r="A322">
            <v>1410051015162</v>
          </cell>
          <cell r="C322" t="str">
            <v>保育所</v>
          </cell>
          <cell r="D322" t="str">
            <v>小さな足あと保育園</v>
          </cell>
          <cell r="E322">
            <v>40</v>
          </cell>
          <cell r="F322" t="str">
            <v>南区</v>
          </cell>
          <cell r="G322" t="str">
            <v>2320017</v>
          </cell>
          <cell r="H322" t="str">
            <v>横浜市南区宿町４丁目７５－１</v>
          </cell>
          <cell r="I322" t="str">
            <v>社会福祉法人美希福祉会小さな足あと保育園</v>
          </cell>
          <cell r="J322">
            <v>9</v>
          </cell>
          <cell r="K322" t="str">
            <v>9年以上</v>
          </cell>
          <cell r="L322">
            <v>11</v>
          </cell>
          <cell r="M322" t="str">
            <v>適</v>
          </cell>
          <cell r="N322">
            <v>6</v>
          </cell>
          <cell r="O322" t="str">
            <v>適</v>
          </cell>
          <cell r="P322">
            <v>17</v>
          </cell>
          <cell r="Q322">
            <v>7</v>
          </cell>
          <cell r="R322">
            <v>45205</v>
          </cell>
          <cell r="U322" t="str">
            <v>Ｒ４</v>
          </cell>
          <cell r="V322">
            <v>6</v>
          </cell>
          <cell r="W322">
            <v>0</v>
          </cell>
          <cell r="X322" t="str">
            <v>○</v>
          </cell>
          <cell r="Y322" t="str">
            <v/>
          </cell>
          <cell r="Z322" t="str">
            <v/>
          </cell>
          <cell r="AA322" t="str">
            <v/>
          </cell>
          <cell r="AB322" t="str">
            <v/>
          </cell>
          <cell r="AC322" t="str">
            <v>なし</v>
          </cell>
          <cell r="AD322">
            <v>10</v>
          </cell>
          <cell r="AE322" t="str">
            <v>10年以上</v>
          </cell>
          <cell r="AF322">
            <v>12</v>
          </cell>
          <cell r="AG322" t="str">
            <v>適</v>
          </cell>
          <cell r="AH322">
            <v>6</v>
          </cell>
          <cell r="AI322" t="str">
            <v>適</v>
          </cell>
          <cell r="AJ322">
            <v>18</v>
          </cell>
          <cell r="AK322" t="str">
            <v>Ｒ４</v>
          </cell>
        </row>
        <row r="323">
          <cell r="A323">
            <v>1410051018059</v>
          </cell>
          <cell r="C323" t="str">
            <v>保育所</v>
          </cell>
          <cell r="D323" t="str">
            <v>中村愛児園</v>
          </cell>
          <cell r="E323">
            <v>40</v>
          </cell>
          <cell r="F323" t="str">
            <v>南区</v>
          </cell>
          <cell r="G323" t="str">
            <v>2320035</v>
          </cell>
          <cell r="H323" t="str">
            <v>横浜市南区平楽１３３</v>
          </cell>
          <cell r="I323" t="str">
            <v>社会福祉法人　白峰会</v>
          </cell>
          <cell r="J323">
            <v>11</v>
          </cell>
          <cell r="K323" t="str">
            <v>11年以上</v>
          </cell>
          <cell r="L323">
            <v>12</v>
          </cell>
          <cell r="M323" t="str">
            <v>適</v>
          </cell>
          <cell r="N323">
            <v>7</v>
          </cell>
          <cell r="O323" t="str">
            <v>適</v>
          </cell>
          <cell r="P323">
            <v>19</v>
          </cell>
          <cell r="Q323">
            <v>7</v>
          </cell>
          <cell r="R323">
            <v>45113</v>
          </cell>
          <cell r="U323" t="str">
            <v>Ｒ４</v>
          </cell>
          <cell r="V323">
            <v>6</v>
          </cell>
          <cell r="W323">
            <v>1</v>
          </cell>
          <cell r="X323" t="str">
            <v>○</v>
          </cell>
          <cell r="Y323" t="str">
            <v>○</v>
          </cell>
          <cell r="Z323" t="str">
            <v/>
          </cell>
          <cell r="AA323" t="str">
            <v/>
          </cell>
          <cell r="AB323" t="str">
            <v/>
          </cell>
          <cell r="AC323" t="str">
            <v>あり</v>
          </cell>
          <cell r="AD323">
            <v>10</v>
          </cell>
          <cell r="AE323" t="str">
            <v>10年以上</v>
          </cell>
          <cell r="AF323">
            <v>12</v>
          </cell>
          <cell r="AG323" t="str">
            <v>適</v>
          </cell>
          <cell r="AH323">
            <v>6</v>
          </cell>
          <cell r="AI323" t="str">
            <v>適</v>
          </cell>
          <cell r="AJ323">
            <v>18</v>
          </cell>
          <cell r="AK323" t="str">
            <v>Ｒ４</v>
          </cell>
        </row>
        <row r="324">
          <cell r="A324">
            <v>1410051013951</v>
          </cell>
          <cell r="C324" t="str">
            <v>保育所</v>
          </cell>
          <cell r="D324" t="str">
            <v>ひびき井土ヶ谷保育園</v>
          </cell>
          <cell r="E324">
            <v>40</v>
          </cell>
          <cell r="F324" t="str">
            <v>南区</v>
          </cell>
          <cell r="G324" t="str">
            <v>2320051</v>
          </cell>
          <cell r="H324" t="str">
            <v>横浜市南区井土ケ谷上町２６－２４</v>
          </cell>
          <cell r="I324" t="str">
            <v>社会福祉法人　そだちの杜</v>
          </cell>
          <cell r="J324">
            <v>12</v>
          </cell>
          <cell r="K324" t="str">
            <v>12年以上</v>
          </cell>
          <cell r="L324">
            <v>12</v>
          </cell>
          <cell r="M324" t="str">
            <v>適</v>
          </cell>
          <cell r="N324">
            <v>7</v>
          </cell>
          <cell r="O324" t="str">
            <v>適</v>
          </cell>
          <cell r="P324">
            <v>19</v>
          </cell>
          <cell r="Q324">
            <v>16</v>
          </cell>
          <cell r="R324">
            <v>45154</v>
          </cell>
          <cell r="U324" t="str">
            <v>Ｒ４</v>
          </cell>
          <cell r="V324">
            <v>7</v>
          </cell>
          <cell r="W324">
            <v>0</v>
          </cell>
          <cell r="X324" t="str">
            <v>○</v>
          </cell>
          <cell r="Y324" t="str">
            <v/>
          </cell>
          <cell r="Z324" t="str">
            <v/>
          </cell>
          <cell r="AA324" t="str">
            <v/>
          </cell>
          <cell r="AB324" t="str">
            <v/>
          </cell>
          <cell r="AC324" t="str">
            <v>なし</v>
          </cell>
          <cell r="AD324">
            <v>12</v>
          </cell>
          <cell r="AE324" t="str">
            <v>12年以上</v>
          </cell>
          <cell r="AF324">
            <v>12</v>
          </cell>
          <cell r="AG324" t="str">
            <v>適</v>
          </cell>
          <cell r="AH324">
            <v>7</v>
          </cell>
          <cell r="AI324" t="str">
            <v>適</v>
          </cell>
          <cell r="AJ324">
            <v>19</v>
          </cell>
          <cell r="AK324" t="str">
            <v>Ｒ４</v>
          </cell>
        </row>
        <row r="325">
          <cell r="A325">
            <v>1410051024701</v>
          </cell>
          <cell r="C325" t="str">
            <v>保育所</v>
          </cell>
          <cell r="D325" t="str">
            <v>プチ・ナーサリー弘明寺</v>
          </cell>
          <cell r="E325">
            <v>40</v>
          </cell>
          <cell r="F325" t="str">
            <v>南区</v>
          </cell>
          <cell r="G325" t="str">
            <v>1850034</v>
          </cell>
          <cell r="H325" t="str">
            <v>東京都国分寺市光町２－５－１</v>
          </cell>
          <cell r="I325" t="str">
            <v>株式会社　プチ・ナーサリー事務局</v>
          </cell>
          <cell r="J325">
            <v>5</v>
          </cell>
          <cell r="K325" t="str">
            <v>5年以上</v>
          </cell>
          <cell r="L325">
            <v>7</v>
          </cell>
          <cell r="M325" t="str">
            <v>適</v>
          </cell>
          <cell r="N325">
            <v>6</v>
          </cell>
          <cell r="O325" t="str">
            <v>適</v>
          </cell>
          <cell r="P325">
            <v>13</v>
          </cell>
          <cell r="Q325">
            <v>4</v>
          </cell>
          <cell r="R325">
            <v>45146</v>
          </cell>
          <cell r="U325" t="str">
            <v>Ｒ４</v>
          </cell>
          <cell r="V325">
            <v>6</v>
          </cell>
          <cell r="W325">
            <v>0</v>
          </cell>
          <cell r="X325" t="str">
            <v>○</v>
          </cell>
          <cell r="Y325" t="str">
            <v/>
          </cell>
          <cell r="Z325" t="str">
            <v/>
          </cell>
          <cell r="AA325" t="str">
            <v/>
          </cell>
          <cell r="AB325" t="str">
            <v/>
          </cell>
          <cell r="AC325" t="str">
            <v>なし</v>
          </cell>
          <cell r="AD325">
            <v>4</v>
          </cell>
          <cell r="AE325" t="str">
            <v>4年以上</v>
          </cell>
          <cell r="AF325">
            <v>6</v>
          </cell>
          <cell r="AG325" t="str">
            <v>適</v>
          </cell>
          <cell r="AH325">
            <v>6</v>
          </cell>
          <cell r="AI325" t="str">
            <v>適</v>
          </cell>
          <cell r="AJ325">
            <v>12</v>
          </cell>
          <cell r="AK325" t="str">
            <v>Ｒ４</v>
          </cell>
        </row>
        <row r="326">
          <cell r="A326">
            <v>1410051019909</v>
          </cell>
          <cell r="C326" t="str">
            <v>保育所</v>
          </cell>
          <cell r="D326" t="str">
            <v>別所保育園</v>
          </cell>
          <cell r="E326">
            <v>40</v>
          </cell>
          <cell r="F326" t="str">
            <v>南区</v>
          </cell>
          <cell r="G326" t="str">
            <v>2320064</v>
          </cell>
          <cell r="H326" t="str">
            <v>横浜市南区別所二丁目１４－１０</v>
          </cell>
          <cell r="I326" t="str">
            <v>社会福祉法人芳浄会　別所保育園</v>
          </cell>
          <cell r="J326">
            <v>11</v>
          </cell>
          <cell r="K326" t="str">
            <v>11年以上</v>
          </cell>
          <cell r="L326">
            <v>12</v>
          </cell>
          <cell r="M326" t="str">
            <v>適</v>
          </cell>
          <cell r="N326">
            <v>7</v>
          </cell>
          <cell r="O326" t="str">
            <v>適</v>
          </cell>
          <cell r="P326">
            <v>19</v>
          </cell>
          <cell r="Q326">
            <v>12</v>
          </cell>
          <cell r="R326">
            <v>45113</v>
          </cell>
          <cell r="U326" t="str">
            <v>Ｒ４</v>
          </cell>
          <cell r="V326">
            <v>7</v>
          </cell>
          <cell r="W326">
            <v>0</v>
          </cell>
          <cell r="X326" t="str">
            <v>○</v>
          </cell>
          <cell r="Y326" t="str">
            <v/>
          </cell>
          <cell r="Z326" t="str">
            <v/>
          </cell>
          <cell r="AA326" t="str">
            <v/>
          </cell>
          <cell r="AB326" t="str">
            <v/>
          </cell>
          <cell r="AC326" t="str">
            <v>なし</v>
          </cell>
          <cell r="AD326">
            <v>11</v>
          </cell>
          <cell r="AE326" t="str">
            <v>11年以上</v>
          </cell>
          <cell r="AF326">
            <v>12</v>
          </cell>
          <cell r="AG326" t="str">
            <v>適</v>
          </cell>
          <cell r="AH326">
            <v>7</v>
          </cell>
          <cell r="AI326" t="str">
            <v>適</v>
          </cell>
          <cell r="AJ326">
            <v>19</v>
          </cell>
          <cell r="AK326" t="str">
            <v>Ｒ４</v>
          </cell>
        </row>
        <row r="327">
          <cell r="A327">
            <v>1410051023703</v>
          </cell>
          <cell r="C327" t="str">
            <v>保育所</v>
          </cell>
          <cell r="D327" t="str">
            <v>蒔田ひまわり保育園</v>
          </cell>
          <cell r="E327">
            <v>40</v>
          </cell>
          <cell r="F327" t="str">
            <v>南区</v>
          </cell>
          <cell r="G327" t="str">
            <v>2320018</v>
          </cell>
          <cell r="H327" t="str">
            <v>横浜市南区花之木町２－２６</v>
          </cell>
          <cell r="I327" t="str">
            <v>蒔田ひまわり保育園</v>
          </cell>
          <cell r="J327">
            <v>13</v>
          </cell>
          <cell r="K327" t="str">
            <v>13年以上</v>
          </cell>
          <cell r="L327">
            <v>12</v>
          </cell>
          <cell r="M327" t="str">
            <v>適</v>
          </cell>
          <cell r="N327">
            <v>7</v>
          </cell>
          <cell r="O327" t="str">
            <v>適</v>
          </cell>
          <cell r="P327">
            <v>19</v>
          </cell>
          <cell r="Q327">
            <v>12</v>
          </cell>
          <cell r="R327">
            <v>45113</v>
          </cell>
          <cell r="U327" t="str">
            <v>Ｒ４</v>
          </cell>
          <cell r="V327">
            <v>7</v>
          </cell>
          <cell r="W327">
            <v>0</v>
          </cell>
          <cell r="X327" t="str">
            <v>○</v>
          </cell>
          <cell r="Y327" t="str">
            <v/>
          </cell>
          <cell r="Z327" t="str">
            <v/>
          </cell>
          <cell r="AA327" t="str">
            <v/>
          </cell>
          <cell r="AB327" t="str">
            <v/>
          </cell>
          <cell r="AC327" t="str">
            <v>なし</v>
          </cell>
          <cell r="AD327">
            <v>12</v>
          </cell>
          <cell r="AE327" t="str">
            <v>12年以上</v>
          </cell>
          <cell r="AF327">
            <v>12</v>
          </cell>
          <cell r="AG327" t="str">
            <v>適</v>
          </cell>
          <cell r="AH327">
            <v>7</v>
          </cell>
          <cell r="AI327" t="str">
            <v>適</v>
          </cell>
          <cell r="AJ327">
            <v>19</v>
          </cell>
          <cell r="AK327" t="str">
            <v>Ｒ４</v>
          </cell>
        </row>
        <row r="328">
          <cell r="A328">
            <v>1410051014777</v>
          </cell>
          <cell r="C328" t="str">
            <v>保育所</v>
          </cell>
          <cell r="D328" t="str">
            <v>南愛児園</v>
          </cell>
          <cell r="E328">
            <v>40</v>
          </cell>
          <cell r="F328" t="str">
            <v>南区</v>
          </cell>
          <cell r="G328" t="str">
            <v>2320006</v>
          </cell>
          <cell r="H328" t="str">
            <v>横浜市南区南太田二丁目７－２１</v>
          </cell>
          <cell r="I328" t="str">
            <v>宗教法人　大光寺　南愛児園</v>
          </cell>
          <cell r="J328">
            <v>15</v>
          </cell>
          <cell r="K328" t="str">
            <v>15年以上</v>
          </cell>
          <cell r="L328">
            <v>12</v>
          </cell>
          <cell r="M328" t="str">
            <v>適</v>
          </cell>
          <cell r="N328">
            <v>7</v>
          </cell>
          <cell r="O328" t="str">
            <v>適</v>
          </cell>
          <cell r="P328">
            <v>19</v>
          </cell>
          <cell r="Q328">
            <v>11</v>
          </cell>
          <cell r="R328">
            <v>45072</v>
          </cell>
          <cell r="U328" t="str">
            <v>Ｒ４</v>
          </cell>
          <cell r="V328">
            <v>7</v>
          </cell>
          <cell r="W328">
            <v>0</v>
          </cell>
          <cell r="X328" t="str">
            <v>○</v>
          </cell>
          <cell r="Y328" t="str">
            <v/>
          </cell>
          <cell r="Z328" t="str">
            <v/>
          </cell>
          <cell r="AA328" t="str">
            <v/>
          </cell>
          <cell r="AB328" t="str">
            <v/>
          </cell>
          <cell r="AC328" t="str">
            <v>なし</v>
          </cell>
          <cell r="AD328">
            <v>15</v>
          </cell>
          <cell r="AE328" t="str">
            <v>15年以上</v>
          </cell>
          <cell r="AF328">
            <v>12</v>
          </cell>
          <cell r="AG328" t="str">
            <v>適</v>
          </cell>
          <cell r="AH328">
            <v>7</v>
          </cell>
          <cell r="AI328" t="str">
            <v>適</v>
          </cell>
          <cell r="AJ328">
            <v>19</v>
          </cell>
          <cell r="AK328" t="str">
            <v>Ｒ４</v>
          </cell>
        </row>
        <row r="329">
          <cell r="A329">
            <v>1410051016541</v>
          </cell>
          <cell r="C329" t="str">
            <v>保育所</v>
          </cell>
          <cell r="D329" t="str">
            <v>みなみマーノ保育園</v>
          </cell>
          <cell r="E329">
            <v>40</v>
          </cell>
          <cell r="F329" t="str">
            <v>南区</v>
          </cell>
          <cell r="G329" t="str">
            <v>2320024</v>
          </cell>
          <cell r="H329" t="str">
            <v>横浜市南区浦舟町３丁目４４－３</v>
          </cell>
          <cell r="I329" t="str">
            <v>社会福祉法人明真会　みなみマーノ保育園</v>
          </cell>
          <cell r="J329">
            <v>15</v>
          </cell>
          <cell r="K329" t="str">
            <v>15年以上</v>
          </cell>
          <cell r="L329">
            <v>12</v>
          </cell>
          <cell r="M329" t="str">
            <v>適</v>
          </cell>
          <cell r="N329">
            <v>7</v>
          </cell>
          <cell r="O329" t="str">
            <v>適</v>
          </cell>
          <cell r="P329">
            <v>19</v>
          </cell>
          <cell r="Q329">
            <v>20</v>
          </cell>
          <cell r="R329">
            <v>45100</v>
          </cell>
          <cell r="U329" t="str">
            <v>Ｒ４</v>
          </cell>
          <cell r="V329">
            <v>7</v>
          </cell>
          <cell r="W329">
            <v>0</v>
          </cell>
          <cell r="X329" t="str">
            <v>○</v>
          </cell>
          <cell r="Y329" t="str">
            <v/>
          </cell>
          <cell r="Z329" t="str">
            <v/>
          </cell>
          <cell r="AA329" t="str">
            <v/>
          </cell>
          <cell r="AB329" t="str">
            <v/>
          </cell>
          <cell r="AC329" t="str">
            <v>なし</v>
          </cell>
          <cell r="AD329">
            <v>14</v>
          </cell>
          <cell r="AE329" t="str">
            <v>14年以上</v>
          </cell>
          <cell r="AF329">
            <v>12</v>
          </cell>
          <cell r="AG329" t="str">
            <v>適</v>
          </cell>
          <cell r="AH329">
            <v>7</v>
          </cell>
          <cell r="AI329" t="str">
            <v>適</v>
          </cell>
          <cell r="AJ329">
            <v>19</v>
          </cell>
          <cell r="AK329" t="str">
            <v>Ｒ４</v>
          </cell>
        </row>
        <row r="330">
          <cell r="A330">
            <v>1410051027472</v>
          </cell>
          <cell r="C330" t="str">
            <v>保育所</v>
          </cell>
          <cell r="D330" t="str">
            <v>三春台保育園</v>
          </cell>
          <cell r="E330">
            <v>40</v>
          </cell>
          <cell r="F330" t="str">
            <v>南区</v>
          </cell>
          <cell r="G330" t="str">
            <v>0368154</v>
          </cell>
          <cell r="H330" t="str">
            <v>青森県弘前市大字豊原１丁目１番地３</v>
          </cell>
          <cell r="I330" t="str">
            <v>社会福祉法人　愛成会</v>
          </cell>
          <cell r="J330">
            <v>10</v>
          </cell>
          <cell r="K330" t="str">
            <v>10年以上</v>
          </cell>
          <cell r="L330">
            <v>12</v>
          </cell>
          <cell r="M330" t="str">
            <v>適</v>
          </cell>
          <cell r="N330">
            <v>6</v>
          </cell>
          <cell r="O330" t="str">
            <v>適</v>
          </cell>
          <cell r="P330">
            <v>18</v>
          </cell>
          <cell r="Q330">
            <v>9</v>
          </cell>
          <cell r="R330">
            <v>45084</v>
          </cell>
          <cell r="U330" t="str">
            <v>Ｒ４</v>
          </cell>
          <cell r="V330">
            <v>6</v>
          </cell>
          <cell r="W330">
            <v>0</v>
          </cell>
          <cell r="X330" t="str">
            <v>○</v>
          </cell>
          <cell r="Y330" t="str">
            <v/>
          </cell>
          <cell r="Z330" t="str">
            <v/>
          </cell>
          <cell r="AA330" t="str">
            <v/>
          </cell>
          <cell r="AB330" t="str">
            <v/>
          </cell>
          <cell r="AC330" t="str">
            <v>なし</v>
          </cell>
          <cell r="AD330">
            <v>9</v>
          </cell>
          <cell r="AE330" t="str">
            <v>9年以上</v>
          </cell>
          <cell r="AF330">
            <v>11</v>
          </cell>
          <cell r="AG330" t="str">
            <v>適</v>
          </cell>
          <cell r="AH330">
            <v>6</v>
          </cell>
          <cell r="AI330" t="str">
            <v>適</v>
          </cell>
          <cell r="AJ330">
            <v>17</v>
          </cell>
          <cell r="AK330" t="str">
            <v>Ｒ４</v>
          </cell>
        </row>
        <row r="331">
          <cell r="A331">
            <v>1410051016558</v>
          </cell>
          <cell r="C331" t="str">
            <v>保育所</v>
          </cell>
          <cell r="D331" t="str">
            <v>六ツ川台保育園</v>
          </cell>
          <cell r="E331">
            <v>40</v>
          </cell>
          <cell r="F331" t="str">
            <v>南区</v>
          </cell>
          <cell r="G331" t="str">
            <v>2320066</v>
          </cell>
          <cell r="H331" t="str">
            <v>横浜市南区六ッ川３－７８－１０</v>
          </cell>
          <cell r="I331" t="str">
            <v>社会福祉法人　晴翔会　六ッ川台保育園</v>
          </cell>
          <cell r="J331">
            <v>13</v>
          </cell>
          <cell r="K331" t="str">
            <v>13年以上</v>
          </cell>
          <cell r="L331">
            <v>12</v>
          </cell>
          <cell r="M331" t="str">
            <v>適</v>
          </cell>
          <cell r="N331">
            <v>7</v>
          </cell>
          <cell r="O331" t="str">
            <v>適</v>
          </cell>
          <cell r="P331">
            <v>19</v>
          </cell>
          <cell r="Q331">
            <v>7</v>
          </cell>
          <cell r="R331">
            <v>45120</v>
          </cell>
          <cell r="U331" t="str">
            <v>Ｒ４</v>
          </cell>
          <cell r="V331">
            <v>7</v>
          </cell>
          <cell r="W331">
            <v>0</v>
          </cell>
          <cell r="X331" t="str">
            <v>○</v>
          </cell>
          <cell r="Y331" t="str">
            <v/>
          </cell>
          <cell r="Z331" t="str">
            <v/>
          </cell>
          <cell r="AA331" t="str">
            <v/>
          </cell>
          <cell r="AB331" t="str">
            <v/>
          </cell>
          <cell r="AC331" t="str">
            <v>なし</v>
          </cell>
          <cell r="AD331">
            <v>14</v>
          </cell>
          <cell r="AE331" t="str">
            <v>14年以上</v>
          </cell>
          <cell r="AF331">
            <v>12</v>
          </cell>
          <cell r="AG331" t="str">
            <v>適</v>
          </cell>
          <cell r="AH331">
            <v>7</v>
          </cell>
          <cell r="AI331" t="str">
            <v>適</v>
          </cell>
          <cell r="AJ331">
            <v>19</v>
          </cell>
          <cell r="AK331" t="str">
            <v>Ｒ４</v>
          </cell>
        </row>
        <row r="332">
          <cell r="A332">
            <v>1410051016566</v>
          </cell>
          <cell r="C332" t="str">
            <v>保育所</v>
          </cell>
          <cell r="D332" t="str">
            <v>六ツ川西保育園</v>
          </cell>
          <cell r="E332">
            <v>40</v>
          </cell>
          <cell r="F332" t="str">
            <v>南区</v>
          </cell>
          <cell r="G332" t="str">
            <v>2320066</v>
          </cell>
          <cell r="H332" t="str">
            <v>横浜市南区六ツ川四丁目１１５７－２</v>
          </cell>
          <cell r="I332" t="str">
            <v>六ツ川西保育園</v>
          </cell>
          <cell r="J332">
            <v>12</v>
          </cell>
          <cell r="K332" t="str">
            <v>12年以上</v>
          </cell>
          <cell r="L332">
            <v>12</v>
          </cell>
          <cell r="M332" t="str">
            <v>適</v>
          </cell>
          <cell r="N332">
            <v>7</v>
          </cell>
          <cell r="O332" t="str">
            <v>適</v>
          </cell>
          <cell r="P332">
            <v>19</v>
          </cell>
          <cell r="Q332">
            <v>13</v>
          </cell>
          <cell r="R332">
            <v>45072</v>
          </cell>
          <cell r="U332" t="str">
            <v>Ｒ４</v>
          </cell>
          <cell r="V332">
            <v>7</v>
          </cell>
          <cell r="W332">
            <v>0</v>
          </cell>
          <cell r="X332" t="str">
            <v>○</v>
          </cell>
          <cell r="Y332" t="str">
            <v/>
          </cell>
          <cell r="Z332" t="str">
            <v/>
          </cell>
          <cell r="AA332" t="str">
            <v/>
          </cell>
          <cell r="AB332" t="str">
            <v/>
          </cell>
          <cell r="AC332" t="str">
            <v>なし</v>
          </cell>
          <cell r="AD332">
            <v>13</v>
          </cell>
          <cell r="AE332" t="str">
            <v>13年以上</v>
          </cell>
          <cell r="AF332">
            <v>12</v>
          </cell>
          <cell r="AG332" t="str">
            <v>適</v>
          </cell>
          <cell r="AH332">
            <v>7</v>
          </cell>
          <cell r="AI332" t="str">
            <v>適</v>
          </cell>
          <cell r="AJ332">
            <v>19</v>
          </cell>
          <cell r="AK332" t="str">
            <v>Ｒ４</v>
          </cell>
        </row>
        <row r="333">
          <cell r="A333">
            <v>1410051016574</v>
          </cell>
          <cell r="C333" t="str">
            <v>保育所</v>
          </cell>
          <cell r="D333" t="str">
            <v>六ツ川みどり保育園</v>
          </cell>
          <cell r="E333">
            <v>40</v>
          </cell>
          <cell r="F333" t="str">
            <v>南区</v>
          </cell>
          <cell r="G333" t="str">
            <v>2320066</v>
          </cell>
          <cell r="H333" t="str">
            <v>横浜市南区六ツ川三丁目７７－７</v>
          </cell>
          <cell r="I333" t="str">
            <v>六ツ川みどり保育園</v>
          </cell>
          <cell r="J333">
            <v>11</v>
          </cell>
          <cell r="K333" t="str">
            <v>11年以上</v>
          </cell>
          <cell r="L333">
            <v>12</v>
          </cell>
          <cell r="M333" t="str">
            <v>適</v>
          </cell>
          <cell r="N333">
            <v>7</v>
          </cell>
          <cell r="O333" t="str">
            <v>適</v>
          </cell>
          <cell r="P333">
            <v>19</v>
          </cell>
          <cell r="Q333">
            <v>14</v>
          </cell>
          <cell r="R333">
            <v>45163</v>
          </cell>
          <cell r="U333" t="str">
            <v>Ｒ４</v>
          </cell>
          <cell r="V333">
            <v>6</v>
          </cell>
          <cell r="W333">
            <v>1</v>
          </cell>
          <cell r="X333" t="str">
            <v>○</v>
          </cell>
          <cell r="Y333" t="str">
            <v>○</v>
          </cell>
          <cell r="Z333" t="str">
            <v/>
          </cell>
          <cell r="AA333" t="str">
            <v/>
          </cell>
          <cell r="AB333" t="str">
            <v/>
          </cell>
          <cell r="AC333" t="str">
            <v>あり</v>
          </cell>
          <cell r="AD333">
            <v>10</v>
          </cell>
          <cell r="AE333" t="str">
            <v>10年以上</v>
          </cell>
          <cell r="AF333">
            <v>12</v>
          </cell>
          <cell r="AG333" t="str">
            <v>適</v>
          </cell>
          <cell r="AH333">
            <v>6</v>
          </cell>
          <cell r="AI333" t="str">
            <v>適</v>
          </cell>
          <cell r="AJ333">
            <v>18</v>
          </cell>
          <cell r="AK333" t="str">
            <v>Ｒ４</v>
          </cell>
        </row>
        <row r="334">
          <cell r="A334">
            <v>1410051014785</v>
          </cell>
          <cell r="C334" t="str">
            <v>保育所</v>
          </cell>
          <cell r="D334" t="str">
            <v>睦町保育園</v>
          </cell>
          <cell r="E334">
            <v>40</v>
          </cell>
          <cell r="F334" t="str">
            <v>南区</v>
          </cell>
          <cell r="G334" t="str">
            <v>2320041</v>
          </cell>
          <cell r="H334" t="str">
            <v>横浜市南区睦町１丁目３０</v>
          </cell>
          <cell r="I334" t="str">
            <v>社会福祉法人乳児保護協会　睦町保育園</v>
          </cell>
          <cell r="J334">
            <v>13</v>
          </cell>
          <cell r="K334" t="str">
            <v>13年以上</v>
          </cell>
          <cell r="L334">
            <v>12</v>
          </cell>
          <cell r="M334" t="str">
            <v>適</v>
          </cell>
          <cell r="N334">
            <v>7</v>
          </cell>
          <cell r="O334" t="str">
            <v>適</v>
          </cell>
          <cell r="P334">
            <v>19</v>
          </cell>
          <cell r="Q334">
            <v>19</v>
          </cell>
          <cell r="R334">
            <v>45154</v>
          </cell>
          <cell r="U334" t="str">
            <v>Ｒ４</v>
          </cell>
          <cell r="V334">
            <v>7</v>
          </cell>
          <cell r="W334">
            <v>0</v>
          </cell>
          <cell r="X334" t="str">
            <v>○</v>
          </cell>
          <cell r="Y334" t="str">
            <v/>
          </cell>
          <cell r="Z334" t="str">
            <v/>
          </cell>
          <cell r="AA334" t="str">
            <v/>
          </cell>
          <cell r="AB334" t="str">
            <v/>
          </cell>
          <cell r="AC334" t="str">
            <v>なし</v>
          </cell>
          <cell r="AD334">
            <v>12</v>
          </cell>
          <cell r="AE334" t="str">
            <v>12年以上</v>
          </cell>
          <cell r="AF334">
            <v>12</v>
          </cell>
          <cell r="AG334" t="str">
            <v>適</v>
          </cell>
          <cell r="AH334">
            <v>7</v>
          </cell>
          <cell r="AI334" t="str">
            <v>適</v>
          </cell>
          <cell r="AJ334">
            <v>19</v>
          </cell>
          <cell r="AK334" t="str">
            <v>Ｒ４</v>
          </cell>
        </row>
        <row r="335">
          <cell r="A335">
            <v>1410051016582</v>
          </cell>
          <cell r="C335" t="str">
            <v>保育所</v>
          </cell>
          <cell r="D335" t="str">
            <v>めいとく保育園</v>
          </cell>
          <cell r="E335">
            <v>40</v>
          </cell>
          <cell r="F335" t="str">
            <v>南区</v>
          </cell>
          <cell r="G335" t="str">
            <v>2320008</v>
          </cell>
          <cell r="H335" t="str">
            <v>横浜市南区庚台４８</v>
          </cell>
          <cell r="I335" t="str">
            <v>社会福祉法人　明徳福祉会　めいとく保育園</v>
          </cell>
          <cell r="J335">
            <v>12</v>
          </cell>
          <cell r="K335" t="str">
            <v>12年以上</v>
          </cell>
          <cell r="L335">
            <v>12</v>
          </cell>
          <cell r="M335" t="str">
            <v>適</v>
          </cell>
          <cell r="N335">
            <v>7</v>
          </cell>
          <cell r="O335" t="str">
            <v>適</v>
          </cell>
          <cell r="P335">
            <v>19</v>
          </cell>
          <cell r="Q335">
            <v>10</v>
          </cell>
          <cell r="R335">
            <v>45072</v>
          </cell>
          <cell r="U335" t="str">
            <v>Ｒ４</v>
          </cell>
          <cell r="V335">
            <v>7</v>
          </cell>
          <cell r="W335">
            <v>0</v>
          </cell>
          <cell r="X335" t="str">
            <v>○</v>
          </cell>
          <cell r="Y335" t="str">
            <v/>
          </cell>
          <cell r="Z335" t="str">
            <v/>
          </cell>
          <cell r="AA335" t="str">
            <v/>
          </cell>
          <cell r="AB335" t="str">
            <v/>
          </cell>
          <cell r="AC335" t="str">
            <v>なし</v>
          </cell>
          <cell r="AD335">
            <v>11</v>
          </cell>
          <cell r="AE335" t="str">
            <v>11年以上</v>
          </cell>
          <cell r="AF335">
            <v>12</v>
          </cell>
          <cell r="AG335" t="str">
            <v>適</v>
          </cell>
          <cell r="AH335">
            <v>7</v>
          </cell>
          <cell r="AI335" t="str">
            <v>適</v>
          </cell>
          <cell r="AJ335">
            <v>19</v>
          </cell>
          <cell r="AK335" t="str">
            <v>Ｒ４</v>
          </cell>
        </row>
        <row r="336">
          <cell r="A336">
            <v>1410051013969</v>
          </cell>
          <cell r="C336" t="str">
            <v>保育所</v>
          </cell>
          <cell r="D336" t="str">
            <v>やすらぎ保育園</v>
          </cell>
          <cell r="E336">
            <v>40</v>
          </cell>
          <cell r="F336" t="str">
            <v>南区</v>
          </cell>
          <cell r="G336" t="str">
            <v>2320032</v>
          </cell>
          <cell r="H336" t="str">
            <v>横浜市南区万世町２丁目３８－１６</v>
          </cell>
          <cell r="I336" t="str">
            <v>やすらぎ保育園</v>
          </cell>
          <cell r="J336">
            <v>11</v>
          </cell>
          <cell r="K336" t="str">
            <v>11年以上</v>
          </cell>
          <cell r="L336">
            <v>12</v>
          </cell>
          <cell r="M336" t="str">
            <v>適</v>
          </cell>
          <cell r="N336">
            <v>7</v>
          </cell>
          <cell r="O336" t="str">
            <v>適</v>
          </cell>
          <cell r="P336">
            <v>19</v>
          </cell>
          <cell r="Q336">
            <v>13</v>
          </cell>
          <cell r="R336">
            <v>45128</v>
          </cell>
          <cell r="U336" t="str">
            <v>Ｒ４</v>
          </cell>
          <cell r="V336">
            <v>6</v>
          </cell>
          <cell r="W336">
            <v>1</v>
          </cell>
          <cell r="X336" t="str">
            <v>○</v>
          </cell>
          <cell r="Y336" t="str">
            <v>○</v>
          </cell>
          <cell r="Z336" t="str">
            <v/>
          </cell>
          <cell r="AA336" t="str">
            <v/>
          </cell>
          <cell r="AB336" t="str">
            <v/>
          </cell>
          <cell r="AC336" t="str">
            <v>あり</v>
          </cell>
          <cell r="AD336">
            <v>10</v>
          </cell>
          <cell r="AE336" t="str">
            <v>10年以上</v>
          </cell>
          <cell r="AF336">
            <v>12</v>
          </cell>
          <cell r="AG336" t="str">
            <v>適</v>
          </cell>
          <cell r="AH336">
            <v>6</v>
          </cell>
          <cell r="AI336" t="str">
            <v>適</v>
          </cell>
          <cell r="AJ336">
            <v>18</v>
          </cell>
          <cell r="AK336" t="str">
            <v>Ｒ４</v>
          </cell>
        </row>
        <row r="337">
          <cell r="A337">
            <v>1410051013977</v>
          </cell>
          <cell r="C337" t="str">
            <v>保育所</v>
          </cell>
          <cell r="D337" t="str">
            <v>よこはま風の遊育園</v>
          </cell>
          <cell r="E337">
            <v>40</v>
          </cell>
          <cell r="F337" t="str">
            <v>南区</v>
          </cell>
          <cell r="G337" t="str">
            <v>2320066</v>
          </cell>
          <cell r="H337" t="str">
            <v>横浜市南区六ッ川２－６８－１８</v>
          </cell>
          <cell r="I337" t="str">
            <v>よこはま風の遊育園</v>
          </cell>
          <cell r="J337">
            <v>12</v>
          </cell>
          <cell r="K337" t="str">
            <v>12年以上</v>
          </cell>
          <cell r="L337">
            <v>12</v>
          </cell>
          <cell r="M337" t="str">
            <v>適</v>
          </cell>
          <cell r="N337">
            <v>7</v>
          </cell>
          <cell r="O337" t="str">
            <v>適</v>
          </cell>
          <cell r="P337">
            <v>19</v>
          </cell>
          <cell r="Q337">
            <v>13</v>
          </cell>
          <cell r="R337">
            <v>45100</v>
          </cell>
          <cell r="U337" t="str">
            <v>Ｒ４</v>
          </cell>
          <cell r="V337">
            <v>7</v>
          </cell>
          <cell r="W337">
            <v>0</v>
          </cell>
          <cell r="X337" t="str">
            <v>○</v>
          </cell>
          <cell r="Y337" t="str">
            <v/>
          </cell>
          <cell r="Z337" t="str">
            <v/>
          </cell>
          <cell r="AA337" t="str">
            <v/>
          </cell>
          <cell r="AB337" t="str">
            <v/>
          </cell>
          <cell r="AC337" t="str">
            <v>なし</v>
          </cell>
          <cell r="AD337">
            <v>11</v>
          </cell>
          <cell r="AE337" t="str">
            <v>11年以上</v>
          </cell>
          <cell r="AF337">
            <v>12</v>
          </cell>
          <cell r="AG337" t="str">
            <v>適</v>
          </cell>
          <cell r="AH337">
            <v>7</v>
          </cell>
          <cell r="AI337" t="str">
            <v>適</v>
          </cell>
          <cell r="AJ337">
            <v>19</v>
          </cell>
          <cell r="AK337" t="str">
            <v>Ｒ４</v>
          </cell>
        </row>
        <row r="338">
          <cell r="A338">
            <v>1410051014793</v>
          </cell>
          <cell r="C338" t="str">
            <v>保育所</v>
          </cell>
          <cell r="D338" t="str">
            <v>横浜みなみ薫保育園</v>
          </cell>
          <cell r="E338">
            <v>40</v>
          </cell>
          <cell r="F338" t="str">
            <v>南区</v>
          </cell>
          <cell r="G338" t="str">
            <v>2320013</v>
          </cell>
          <cell r="H338" t="str">
            <v>横浜市南区山王町４－２５</v>
          </cell>
          <cell r="I338" t="str">
            <v>株式会社薫学園　横浜みなみ薫保育園</v>
          </cell>
          <cell r="J338">
            <v>10</v>
          </cell>
          <cell r="K338" t="str">
            <v>10年以上</v>
          </cell>
          <cell r="L338">
            <v>12</v>
          </cell>
          <cell r="M338" t="str">
            <v>適</v>
          </cell>
          <cell r="N338">
            <v>6</v>
          </cell>
          <cell r="O338" t="str">
            <v>適</v>
          </cell>
          <cell r="P338">
            <v>18</v>
          </cell>
          <cell r="Q338">
            <v>9</v>
          </cell>
          <cell r="R338">
            <v>45100</v>
          </cell>
          <cell r="U338" t="str">
            <v>Ｒ４</v>
          </cell>
          <cell r="V338">
            <v>6</v>
          </cell>
          <cell r="W338">
            <v>0</v>
          </cell>
          <cell r="X338" t="str">
            <v>○</v>
          </cell>
          <cell r="Y338" t="str">
            <v/>
          </cell>
          <cell r="Z338" t="str">
            <v/>
          </cell>
          <cell r="AA338" t="str">
            <v/>
          </cell>
          <cell r="AB338" t="str">
            <v/>
          </cell>
          <cell r="AC338" t="str">
            <v>なし</v>
          </cell>
          <cell r="AD338">
            <v>9</v>
          </cell>
          <cell r="AE338" t="str">
            <v>9年以上</v>
          </cell>
          <cell r="AF338">
            <v>11</v>
          </cell>
          <cell r="AG338" t="str">
            <v>適</v>
          </cell>
          <cell r="AH338">
            <v>6</v>
          </cell>
          <cell r="AI338" t="str">
            <v>適</v>
          </cell>
          <cell r="AJ338">
            <v>17</v>
          </cell>
          <cell r="AK338" t="str">
            <v>Ｒ４</v>
          </cell>
        </row>
        <row r="339">
          <cell r="A339">
            <v>1410051025930</v>
          </cell>
          <cell r="C339" t="str">
            <v>保育所</v>
          </cell>
          <cell r="D339" t="str">
            <v>ララランド井土ケ谷</v>
          </cell>
          <cell r="E339">
            <v>40</v>
          </cell>
          <cell r="F339" t="str">
            <v>南区</v>
          </cell>
          <cell r="G339" t="str">
            <v>2200004</v>
          </cell>
          <cell r="H339" t="str">
            <v>横浜市西区北幸二丁目１２－２６　フェリーチェ横浜９階　Ｒ００９</v>
          </cell>
          <cell r="I339" t="str">
            <v>株式会社ＬａＬａＬａｎｄ</v>
          </cell>
          <cell r="J339">
            <v>7</v>
          </cell>
          <cell r="K339" t="str">
            <v>7年以上</v>
          </cell>
          <cell r="L339">
            <v>9</v>
          </cell>
          <cell r="M339" t="str">
            <v>適</v>
          </cell>
          <cell r="N339">
            <v>6</v>
          </cell>
          <cell r="O339" t="str">
            <v>適</v>
          </cell>
          <cell r="P339">
            <v>15</v>
          </cell>
          <cell r="Q339">
            <v>8</v>
          </cell>
          <cell r="R339">
            <v>45120</v>
          </cell>
          <cell r="U339" t="str">
            <v>Ｒ４</v>
          </cell>
          <cell r="V339">
            <v>6</v>
          </cell>
          <cell r="W339">
            <v>0</v>
          </cell>
          <cell r="X339" t="str">
            <v>○</v>
          </cell>
          <cell r="Y339" t="str">
            <v/>
          </cell>
          <cell r="Z339" t="str">
            <v/>
          </cell>
          <cell r="AA339" t="str">
            <v/>
          </cell>
          <cell r="AB339" t="str">
            <v/>
          </cell>
          <cell r="AC339" t="str">
            <v>なし</v>
          </cell>
          <cell r="AD339">
            <v>9</v>
          </cell>
          <cell r="AE339" t="str">
            <v>9年以上</v>
          </cell>
          <cell r="AF339">
            <v>11</v>
          </cell>
          <cell r="AG339" t="str">
            <v>適</v>
          </cell>
          <cell r="AH339">
            <v>6</v>
          </cell>
          <cell r="AI339" t="str">
            <v>適</v>
          </cell>
          <cell r="AJ339">
            <v>17</v>
          </cell>
          <cell r="AK339" t="str">
            <v>Ｒ４</v>
          </cell>
        </row>
        <row r="340">
          <cell r="A340">
            <v>1410052004504</v>
          </cell>
          <cell r="C340" t="str">
            <v>家庭的保育事業</v>
          </cell>
          <cell r="D340" t="str">
            <v>つぼみの森保育室</v>
          </cell>
          <cell r="E340">
            <v>40</v>
          </cell>
          <cell r="F340" t="str">
            <v>南区</v>
          </cell>
          <cell r="G340" t="str">
            <v>2320035</v>
          </cell>
          <cell r="H340" t="str">
            <v>横浜市南区平楽８２</v>
          </cell>
          <cell r="I340" t="str">
            <v>つぼみの森保育室</v>
          </cell>
          <cell r="J340">
            <v>15</v>
          </cell>
          <cell r="K340" t="str">
            <v>15年以上</v>
          </cell>
          <cell r="L340">
            <v>12</v>
          </cell>
          <cell r="M340" t="str">
            <v>適</v>
          </cell>
          <cell r="N340">
            <v>7</v>
          </cell>
          <cell r="O340" t="str">
            <v>適</v>
          </cell>
          <cell r="P340">
            <v>19</v>
          </cell>
          <cell r="Q340">
            <v>0</v>
          </cell>
          <cell r="R340">
            <v>45084</v>
          </cell>
          <cell r="U340" t="str">
            <v>Ｒ４</v>
          </cell>
          <cell r="V340">
            <v>7</v>
          </cell>
          <cell r="W340">
            <v>0</v>
          </cell>
          <cell r="X340" t="str">
            <v>○</v>
          </cell>
          <cell r="Y340" t="str">
            <v/>
          </cell>
          <cell r="Z340" t="str">
            <v/>
          </cell>
          <cell r="AA340" t="str">
            <v/>
          </cell>
          <cell r="AB340" t="str">
            <v/>
          </cell>
          <cell r="AC340" t="str">
            <v>なし</v>
          </cell>
          <cell r="AD340">
            <v>14</v>
          </cell>
          <cell r="AE340" t="str">
            <v>14年以上</v>
          </cell>
          <cell r="AF340">
            <v>12</v>
          </cell>
          <cell r="AG340" t="str">
            <v>適</v>
          </cell>
          <cell r="AH340">
            <v>7</v>
          </cell>
          <cell r="AI340" t="str">
            <v>適</v>
          </cell>
          <cell r="AJ340">
            <v>19</v>
          </cell>
          <cell r="AK340" t="str">
            <v>Ｒ４</v>
          </cell>
        </row>
        <row r="341">
          <cell r="A341">
            <v>1410052005360</v>
          </cell>
          <cell r="C341" t="str">
            <v>家庭的保育事業</v>
          </cell>
          <cell r="D341" t="str">
            <v>ぺパンルーム</v>
          </cell>
          <cell r="E341">
            <v>40</v>
          </cell>
          <cell r="F341" t="str">
            <v>南区</v>
          </cell>
          <cell r="G341" t="str">
            <v>2320065</v>
          </cell>
          <cell r="H341" t="str">
            <v>横浜市南区別所中里台１９－４</v>
          </cell>
          <cell r="I341" t="str">
            <v>ペパンルーム</v>
          </cell>
          <cell r="J341">
            <v>14</v>
          </cell>
          <cell r="K341" t="str">
            <v>14年以上</v>
          </cell>
          <cell r="L341">
            <v>12</v>
          </cell>
          <cell r="M341" t="str">
            <v>適</v>
          </cell>
          <cell r="N341">
            <v>7</v>
          </cell>
          <cell r="O341" t="str">
            <v>適</v>
          </cell>
          <cell r="P341">
            <v>19</v>
          </cell>
          <cell r="Q341">
            <v>2</v>
          </cell>
          <cell r="R341">
            <v>45100</v>
          </cell>
          <cell r="U341" t="str">
            <v>Ｒ４</v>
          </cell>
          <cell r="V341">
            <v>7</v>
          </cell>
          <cell r="W341">
            <v>0</v>
          </cell>
          <cell r="X341" t="str">
            <v>○</v>
          </cell>
          <cell r="Y341" t="str">
            <v/>
          </cell>
          <cell r="Z341" t="str">
            <v/>
          </cell>
          <cell r="AA341" t="str">
            <v/>
          </cell>
          <cell r="AB341" t="str">
            <v/>
          </cell>
          <cell r="AC341" t="str">
            <v>なし</v>
          </cell>
          <cell r="AD341">
            <v>13</v>
          </cell>
          <cell r="AE341" t="str">
            <v>13年以上</v>
          </cell>
          <cell r="AF341">
            <v>12</v>
          </cell>
          <cell r="AG341" t="str">
            <v>適</v>
          </cell>
          <cell r="AH341">
            <v>7</v>
          </cell>
          <cell r="AI341" t="str">
            <v>適</v>
          </cell>
          <cell r="AJ341">
            <v>19</v>
          </cell>
          <cell r="AK341" t="str">
            <v>Ｒ４</v>
          </cell>
        </row>
        <row r="342">
          <cell r="A342">
            <v>1410052005006</v>
          </cell>
          <cell r="C342" t="str">
            <v>家庭的保育事業</v>
          </cell>
          <cell r="D342" t="str">
            <v>もりた保育室</v>
          </cell>
          <cell r="E342">
            <v>40</v>
          </cell>
          <cell r="F342" t="str">
            <v>南区</v>
          </cell>
          <cell r="G342" t="str">
            <v>2320071</v>
          </cell>
          <cell r="H342" t="str">
            <v>横浜市南区永田北１－２８－２</v>
          </cell>
          <cell r="I342" t="str">
            <v>もりた保育室</v>
          </cell>
          <cell r="J342">
            <v>21</v>
          </cell>
          <cell r="K342" t="str">
            <v>16年以上</v>
          </cell>
          <cell r="L342">
            <v>12</v>
          </cell>
          <cell r="M342" t="str">
            <v>適</v>
          </cell>
          <cell r="N342">
            <v>7</v>
          </cell>
          <cell r="O342" t="str">
            <v>適</v>
          </cell>
          <cell r="P342">
            <v>19</v>
          </cell>
          <cell r="Q342">
            <v>0</v>
          </cell>
          <cell r="R342">
            <v>45120</v>
          </cell>
          <cell r="U342" t="str">
            <v>Ｒ４</v>
          </cell>
          <cell r="V342">
            <v>7</v>
          </cell>
          <cell r="W342">
            <v>0</v>
          </cell>
          <cell r="X342" t="str">
            <v>○</v>
          </cell>
          <cell r="Y342" t="str">
            <v/>
          </cell>
          <cell r="Z342" t="str">
            <v/>
          </cell>
          <cell r="AA342" t="str">
            <v/>
          </cell>
          <cell r="AB342" t="str">
            <v/>
          </cell>
          <cell r="AC342" t="str">
            <v>なし</v>
          </cell>
          <cell r="AD342">
            <v>20</v>
          </cell>
          <cell r="AE342" t="str">
            <v>16年以上</v>
          </cell>
          <cell r="AF342">
            <v>12</v>
          </cell>
          <cell r="AG342" t="str">
            <v>適</v>
          </cell>
          <cell r="AH342">
            <v>7</v>
          </cell>
          <cell r="AI342" t="str">
            <v>適</v>
          </cell>
          <cell r="AJ342">
            <v>19</v>
          </cell>
          <cell r="AK342" t="str">
            <v>Ｒ４</v>
          </cell>
        </row>
        <row r="343">
          <cell r="A343">
            <v>1410052004140</v>
          </cell>
          <cell r="C343" t="str">
            <v>小規模保育事業（A型）</v>
          </cell>
          <cell r="D343" t="str">
            <v>キッズパートナー井土ヶ谷</v>
          </cell>
          <cell r="E343">
            <v>40</v>
          </cell>
          <cell r="F343" t="str">
            <v>南区</v>
          </cell>
          <cell r="G343" t="str">
            <v>1400013</v>
          </cell>
          <cell r="H343" t="str">
            <v>東京都品川区南大井６丁目２０－１４</v>
          </cell>
          <cell r="I343" t="str">
            <v>ケアパートナー株式会社</v>
          </cell>
          <cell r="J343">
            <v>8</v>
          </cell>
          <cell r="K343" t="str">
            <v>8年以上</v>
          </cell>
          <cell r="L343">
            <v>10</v>
          </cell>
          <cell r="M343" t="str">
            <v>適</v>
          </cell>
          <cell r="N343">
            <v>6</v>
          </cell>
          <cell r="O343" t="str">
            <v>適</v>
          </cell>
          <cell r="P343">
            <v>16</v>
          </cell>
          <cell r="Q343">
            <v>6</v>
          </cell>
          <cell r="R343">
            <v>45072</v>
          </cell>
          <cell r="U343" t="str">
            <v>Ｒ４</v>
          </cell>
          <cell r="V343">
            <v>6</v>
          </cell>
          <cell r="W343">
            <v>0</v>
          </cell>
          <cell r="X343" t="str">
            <v>○</v>
          </cell>
          <cell r="Y343" t="str">
            <v/>
          </cell>
          <cell r="Z343" t="str">
            <v/>
          </cell>
          <cell r="AA343" t="str">
            <v/>
          </cell>
          <cell r="AB343" t="str">
            <v/>
          </cell>
          <cell r="AC343" t="str">
            <v>なし</v>
          </cell>
          <cell r="AD343">
            <v>7</v>
          </cell>
          <cell r="AE343" t="str">
            <v>7年以上</v>
          </cell>
          <cell r="AF343">
            <v>9</v>
          </cell>
          <cell r="AG343" t="str">
            <v>適</v>
          </cell>
          <cell r="AH343">
            <v>6</v>
          </cell>
          <cell r="AI343" t="str">
            <v>適</v>
          </cell>
          <cell r="AJ343">
            <v>15</v>
          </cell>
          <cell r="AK343" t="str">
            <v>Ｒ４</v>
          </cell>
        </row>
        <row r="344">
          <cell r="A344">
            <v>1410052005980</v>
          </cell>
          <cell r="C344" t="str">
            <v>小規模保育事業（A型）</v>
          </cell>
          <cell r="D344" t="str">
            <v>キューピールームP-kaboo園</v>
          </cell>
          <cell r="E344">
            <v>40</v>
          </cell>
          <cell r="F344" t="str">
            <v>南区</v>
          </cell>
          <cell r="G344" t="str">
            <v>1120012</v>
          </cell>
          <cell r="H344" t="str">
            <v>東京都文京区大塚４丁目４６－５</v>
          </cell>
          <cell r="I344" t="str">
            <v>株式会社キューピールーム</v>
          </cell>
          <cell r="J344">
            <v>8</v>
          </cell>
          <cell r="K344" t="str">
            <v>8年以上</v>
          </cell>
          <cell r="L344">
            <v>10</v>
          </cell>
          <cell r="M344" t="str">
            <v>適</v>
          </cell>
          <cell r="N344">
            <v>6</v>
          </cell>
          <cell r="O344" t="str">
            <v>適</v>
          </cell>
          <cell r="P344">
            <v>16</v>
          </cell>
          <cell r="Q344">
            <v>1</v>
          </cell>
          <cell r="R344">
            <v>45175</v>
          </cell>
          <cell r="U344" t="str">
            <v>履歴なし</v>
          </cell>
          <cell r="V344">
            <v>0</v>
          </cell>
          <cell r="W344">
            <v>6</v>
          </cell>
          <cell r="X344" t="e">
            <v>#N/A</v>
          </cell>
          <cell r="Y344" t="str">
            <v/>
          </cell>
          <cell r="Z344" t="str">
            <v/>
          </cell>
          <cell r="AA344" t="str">
            <v/>
          </cell>
          <cell r="AB344" t="str">
            <v>○</v>
          </cell>
          <cell r="AC344" t="str">
            <v>あり</v>
          </cell>
          <cell r="AD344" t="str">
            <v/>
          </cell>
          <cell r="AE344" t="str">
            <v/>
          </cell>
          <cell r="AF344" t="str">
            <v/>
          </cell>
          <cell r="AG344" t="str">
            <v/>
          </cell>
          <cell r="AH344" t="str">
            <v/>
          </cell>
          <cell r="AI344" t="str">
            <v/>
          </cell>
          <cell r="AJ344" t="str">
            <v/>
          </cell>
          <cell r="AK344" t="str">
            <v>Ｒ４</v>
          </cell>
        </row>
        <row r="345">
          <cell r="A345">
            <v>1410052004553</v>
          </cell>
          <cell r="C345" t="str">
            <v>小規模保育事業（A型）</v>
          </cell>
          <cell r="D345" t="str">
            <v>木の花保育園</v>
          </cell>
          <cell r="E345">
            <v>40</v>
          </cell>
          <cell r="F345" t="str">
            <v>南区</v>
          </cell>
          <cell r="G345" t="str">
            <v>2320053</v>
          </cell>
          <cell r="H345" t="str">
            <v>横浜市南区井土ヶ谷下町３７－１１　ＴＯＳ井土ヶ谷ビル　２階</v>
          </cell>
          <cell r="I345" t="str">
            <v>木の花保育園</v>
          </cell>
          <cell r="J345">
            <v>11</v>
          </cell>
          <cell r="K345" t="str">
            <v>11年以上</v>
          </cell>
          <cell r="L345">
            <v>12</v>
          </cell>
          <cell r="M345" t="str">
            <v>適</v>
          </cell>
          <cell r="N345">
            <v>7</v>
          </cell>
          <cell r="O345" t="str">
            <v>適</v>
          </cell>
          <cell r="P345">
            <v>19</v>
          </cell>
          <cell r="Q345">
            <v>5</v>
          </cell>
          <cell r="R345">
            <v>45100</v>
          </cell>
          <cell r="U345" t="str">
            <v>Ｒ４</v>
          </cell>
          <cell r="V345">
            <v>6</v>
          </cell>
          <cell r="W345">
            <v>1</v>
          </cell>
          <cell r="X345" t="str">
            <v>○</v>
          </cell>
          <cell r="Y345" t="str">
            <v>○</v>
          </cell>
          <cell r="Z345" t="str">
            <v/>
          </cell>
          <cell r="AA345" t="str">
            <v/>
          </cell>
          <cell r="AB345" t="str">
            <v/>
          </cell>
          <cell r="AC345" t="str">
            <v>あり</v>
          </cell>
          <cell r="AD345">
            <v>9</v>
          </cell>
          <cell r="AE345" t="str">
            <v>9年以上</v>
          </cell>
          <cell r="AF345">
            <v>11</v>
          </cell>
          <cell r="AG345" t="str">
            <v>適</v>
          </cell>
          <cell r="AH345">
            <v>6</v>
          </cell>
          <cell r="AI345" t="str">
            <v>適</v>
          </cell>
          <cell r="AJ345">
            <v>17</v>
          </cell>
          <cell r="AK345" t="str">
            <v>Ｒ４</v>
          </cell>
        </row>
        <row r="346">
          <cell r="A346">
            <v>1410052004207</v>
          </cell>
          <cell r="C346" t="str">
            <v>小規模保育事業（A型）</v>
          </cell>
          <cell r="D346" t="str">
            <v>チームナーサリーＢｉｇＨｕｇ南太田</v>
          </cell>
          <cell r="E346">
            <v>40</v>
          </cell>
          <cell r="F346" t="str">
            <v>南区</v>
          </cell>
          <cell r="G346" t="str">
            <v>2340055</v>
          </cell>
          <cell r="H346" t="str">
            <v>横浜市港南区日野南１－１１－１６</v>
          </cell>
          <cell r="I346" t="str">
            <v>特定非営利活動法人　クオリティワールド</v>
          </cell>
          <cell r="J346">
            <v>11</v>
          </cell>
          <cell r="K346" t="str">
            <v>11年以上</v>
          </cell>
          <cell r="L346">
            <v>12</v>
          </cell>
          <cell r="M346" t="str">
            <v>適</v>
          </cell>
          <cell r="N346">
            <v>7</v>
          </cell>
          <cell r="O346" t="str">
            <v>適</v>
          </cell>
          <cell r="P346">
            <v>19</v>
          </cell>
          <cell r="Q346">
            <v>1</v>
          </cell>
          <cell r="R346">
            <v>45072</v>
          </cell>
          <cell r="U346" t="str">
            <v>Ｒ４</v>
          </cell>
          <cell r="V346">
            <v>6</v>
          </cell>
          <cell r="W346">
            <v>1</v>
          </cell>
          <cell r="X346" t="str">
            <v>○</v>
          </cell>
          <cell r="Y346" t="str">
            <v>○</v>
          </cell>
          <cell r="Z346" t="str">
            <v/>
          </cell>
          <cell r="AA346" t="str">
            <v/>
          </cell>
          <cell r="AB346" t="str">
            <v/>
          </cell>
          <cell r="AC346" t="str">
            <v>あり</v>
          </cell>
          <cell r="AD346">
            <v>10</v>
          </cell>
          <cell r="AE346" t="str">
            <v>10年以上</v>
          </cell>
          <cell r="AF346">
            <v>12</v>
          </cell>
          <cell r="AG346" t="str">
            <v>適</v>
          </cell>
          <cell r="AH346">
            <v>6</v>
          </cell>
          <cell r="AI346" t="str">
            <v>適</v>
          </cell>
          <cell r="AJ346">
            <v>18</v>
          </cell>
          <cell r="AK346" t="str">
            <v>Ｒ４</v>
          </cell>
        </row>
        <row r="347">
          <cell r="A347">
            <v>1410052005576</v>
          </cell>
          <cell r="C347" t="str">
            <v>小規模保育事業（A型）</v>
          </cell>
          <cell r="D347" t="str">
            <v>パナマリア保育園弘明寺園</v>
          </cell>
          <cell r="E347">
            <v>40</v>
          </cell>
          <cell r="F347" t="str">
            <v>南区</v>
          </cell>
          <cell r="G347" t="str">
            <v>2350021</v>
          </cell>
          <cell r="H347" t="str">
            <v>横浜市磯子区岡村一丁目１７－２７</v>
          </cell>
          <cell r="I347" t="str">
            <v>パナマリア株式会社</v>
          </cell>
          <cell r="J347">
            <v>10</v>
          </cell>
          <cell r="K347" t="str">
            <v>10年以上</v>
          </cell>
          <cell r="L347">
            <v>12</v>
          </cell>
          <cell r="M347" t="str">
            <v>適</v>
          </cell>
          <cell r="N347">
            <v>6</v>
          </cell>
          <cell r="O347" t="str">
            <v>適</v>
          </cell>
          <cell r="P347">
            <v>18</v>
          </cell>
          <cell r="Q347">
            <v>2</v>
          </cell>
          <cell r="R347">
            <v>45100</v>
          </cell>
          <cell r="U347" t="str">
            <v>Ｒ４</v>
          </cell>
          <cell r="V347">
            <v>6</v>
          </cell>
          <cell r="W347">
            <v>0</v>
          </cell>
          <cell r="X347" t="str">
            <v>○</v>
          </cell>
          <cell r="Y347" t="str">
            <v/>
          </cell>
          <cell r="Z347" t="str">
            <v/>
          </cell>
          <cell r="AA347" t="str">
            <v/>
          </cell>
          <cell r="AB347" t="str">
            <v/>
          </cell>
          <cell r="AC347" t="str">
            <v>なし</v>
          </cell>
          <cell r="AD347">
            <v>9</v>
          </cell>
          <cell r="AE347" t="str">
            <v>9年以上</v>
          </cell>
          <cell r="AF347">
            <v>11</v>
          </cell>
          <cell r="AG347" t="str">
            <v>適</v>
          </cell>
          <cell r="AH347">
            <v>6</v>
          </cell>
          <cell r="AI347" t="str">
            <v>適</v>
          </cell>
          <cell r="AJ347">
            <v>17</v>
          </cell>
          <cell r="AK347" t="str">
            <v>Ｒ４</v>
          </cell>
        </row>
        <row r="348">
          <cell r="A348">
            <v>1410052005154</v>
          </cell>
          <cell r="C348" t="str">
            <v>小規模保育事業（A型）</v>
          </cell>
          <cell r="D348" t="str">
            <v>ババナーサリー（Baba Nursery）</v>
          </cell>
          <cell r="E348">
            <v>40</v>
          </cell>
          <cell r="F348" t="str">
            <v>南区</v>
          </cell>
          <cell r="G348" t="str">
            <v>2400011</v>
          </cell>
          <cell r="H348" t="str">
            <v>横浜市保土ケ谷区桜ケ丘２－４５－２</v>
          </cell>
          <cell r="I348" t="str">
            <v>特定非営利活動法人ファゼール・ボン</v>
          </cell>
          <cell r="J348">
            <v>9</v>
          </cell>
          <cell r="K348" t="str">
            <v>9年以上</v>
          </cell>
          <cell r="L348">
            <v>11</v>
          </cell>
          <cell r="M348" t="str">
            <v>適</v>
          </cell>
          <cell r="N348">
            <v>6</v>
          </cell>
          <cell r="O348" t="str">
            <v>適</v>
          </cell>
          <cell r="P348">
            <v>17</v>
          </cell>
          <cell r="Q348">
            <v>1</v>
          </cell>
          <cell r="R348">
            <v>45113</v>
          </cell>
          <cell r="U348" t="str">
            <v>Ｒ４</v>
          </cell>
          <cell r="V348">
            <v>6</v>
          </cell>
          <cell r="W348">
            <v>0</v>
          </cell>
          <cell r="X348" t="str">
            <v>○</v>
          </cell>
          <cell r="Y348" t="str">
            <v/>
          </cell>
          <cell r="Z348" t="str">
            <v/>
          </cell>
          <cell r="AA348" t="str">
            <v/>
          </cell>
          <cell r="AB348" t="str">
            <v/>
          </cell>
          <cell r="AC348" t="str">
            <v>なし</v>
          </cell>
          <cell r="AD348">
            <v>8</v>
          </cell>
          <cell r="AE348" t="str">
            <v>8年以上</v>
          </cell>
          <cell r="AF348">
            <v>10</v>
          </cell>
          <cell r="AG348" t="str">
            <v>適</v>
          </cell>
          <cell r="AH348">
            <v>6</v>
          </cell>
          <cell r="AI348" t="str">
            <v>適</v>
          </cell>
          <cell r="AJ348">
            <v>16</v>
          </cell>
          <cell r="AK348" t="str">
            <v>Ｒ４</v>
          </cell>
        </row>
        <row r="349">
          <cell r="A349">
            <v>1410052004215</v>
          </cell>
          <cell r="C349" t="str">
            <v>小規模保育事業（B型）</v>
          </cell>
          <cell r="D349" t="str">
            <v>竹の子共同保育園</v>
          </cell>
          <cell r="E349">
            <v>40</v>
          </cell>
          <cell r="F349" t="str">
            <v>南区</v>
          </cell>
          <cell r="G349" t="str">
            <v>2320052</v>
          </cell>
          <cell r="H349" t="str">
            <v>横浜市南区井土ヶ谷中町１２７－１　ルネ横浜アーバンテラス１Ｆ</v>
          </cell>
          <cell r="I349" t="str">
            <v>竹の子共同保育園</v>
          </cell>
          <cell r="J349">
            <v>7</v>
          </cell>
          <cell r="K349" t="str">
            <v>7年以上</v>
          </cell>
          <cell r="L349">
            <v>9</v>
          </cell>
          <cell r="M349" t="str">
            <v>適</v>
          </cell>
          <cell r="N349">
            <v>6</v>
          </cell>
          <cell r="O349" t="str">
            <v>適</v>
          </cell>
          <cell r="P349">
            <v>15</v>
          </cell>
          <cell r="Q349">
            <v>2</v>
          </cell>
          <cell r="R349">
            <v>45120</v>
          </cell>
          <cell r="U349" t="str">
            <v>Ｒ４</v>
          </cell>
          <cell r="V349">
            <v>6</v>
          </cell>
          <cell r="W349">
            <v>0</v>
          </cell>
          <cell r="X349" t="str">
            <v>○</v>
          </cell>
          <cell r="Y349" t="str">
            <v/>
          </cell>
          <cell r="Z349" t="str">
            <v/>
          </cell>
          <cell r="AA349" t="str">
            <v/>
          </cell>
          <cell r="AB349" t="str">
            <v/>
          </cell>
          <cell r="AC349" t="str">
            <v>なし</v>
          </cell>
          <cell r="AD349">
            <v>8</v>
          </cell>
          <cell r="AE349" t="str">
            <v>8年以上</v>
          </cell>
          <cell r="AF349">
            <v>10</v>
          </cell>
          <cell r="AG349" t="str">
            <v>適</v>
          </cell>
          <cell r="AH349">
            <v>6</v>
          </cell>
          <cell r="AI349" t="str">
            <v>適</v>
          </cell>
          <cell r="AJ349">
            <v>16</v>
          </cell>
          <cell r="AK349" t="str">
            <v>Ｒ４</v>
          </cell>
        </row>
        <row r="350">
          <cell r="A350">
            <v>1410052003258</v>
          </cell>
          <cell r="C350" t="str">
            <v>小規模保育事業（B型）</v>
          </cell>
          <cell r="D350" t="str">
            <v>ぽかぽか保育園</v>
          </cell>
          <cell r="E350">
            <v>40</v>
          </cell>
          <cell r="F350" t="str">
            <v>南区</v>
          </cell>
          <cell r="G350" t="str">
            <v>2320002</v>
          </cell>
          <cell r="H350" t="str">
            <v>横浜市南区三春台１４３　南糧三春台マンション１０１号室</v>
          </cell>
          <cell r="I350" t="str">
            <v>ＮＰＯ法人　ＷｏｏＭｏｏ　ぽかぽか保育園</v>
          </cell>
          <cell r="J350">
            <v>7</v>
          </cell>
          <cell r="K350" t="str">
            <v>7年以上</v>
          </cell>
          <cell r="L350">
            <v>9</v>
          </cell>
          <cell r="M350" t="str">
            <v>適</v>
          </cell>
          <cell r="N350">
            <v>6</v>
          </cell>
          <cell r="O350" t="str">
            <v>適</v>
          </cell>
          <cell r="P350">
            <v>15</v>
          </cell>
          <cell r="Q350">
            <v>2</v>
          </cell>
          <cell r="R350">
            <v>45120</v>
          </cell>
          <cell r="U350" t="str">
            <v>Ｒ４</v>
          </cell>
          <cell r="V350">
            <v>6</v>
          </cell>
          <cell r="W350">
            <v>0</v>
          </cell>
          <cell r="X350" t="str">
            <v>○</v>
          </cell>
          <cell r="Y350" t="str">
            <v/>
          </cell>
          <cell r="Z350" t="str">
            <v/>
          </cell>
          <cell r="AA350" t="str">
            <v/>
          </cell>
          <cell r="AB350" t="str">
            <v/>
          </cell>
          <cell r="AC350" t="str">
            <v>なし</v>
          </cell>
          <cell r="AD350">
            <v>7</v>
          </cell>
          <cell r="AE350" t="str">
            <v>7年以上</v>
          </cell>
          <cell r="AF350">
            <v>9</v>
          </cell>
          <cell r="AG350" t="str">
            <v>適</v>
          </cell>
          <cell r="AH350">
            <v>6</v>
          </cell>
          <cell r="AI350" t="str">
            <v>適</v>
          </cell>
          <cell r="AJ350">
            <v>15</v>
          </cell>
          <cell r="AK350" t="str">
            <v>Ｒ４</v>
          </cell>
        </row>
        <row r="351">
          <cell r="A351">
            <v>1410051020535</v>
          </cell>
          <cell r="C351" t="str">
            <v>認定こども園（幼保連携型）</v>
          </cell>
          <cell r="D351" t="str">
            <v>関東学院のびのびのば園</v>
          </cell>
          <cell r="E351">
            <v>41</v>
          </cell>
          <cell r="F351" t="str">
            <v>港南区</v>
          </cell>
          <cell r="G351" t="str">
            <v>2340056</v>
          </cell>
          <cell r="H351" t="str">
            <v>横浜市港南区野庭町６１７－２</v>
          </cell>
          <cell r="I351" t="str">
            <v>関東学院　のびのびのば園</v>
          </cell>
          <cell r="J351">
            <v>16</v>
          </cell>
          <cell r="K351" t="str">
            <v>16年以上</v>
          </cell>
          <cell r="L351">
            <v>12</v>
          </cell>
          <cell r="M351" t="str">
            <v>適</v>
          </cell>
          <cell r="N351">
            <v>7</v>
          </cell>
          <cell r="O351" t="str">
            <v>適</v>
          </cell>
          <cell r="P351">
            <v>19</v>
          </cell>
          <cell r="Q351">
            <v>20</v>
          </cell>
          <cell r="R351">
            <v>45128</v>
          </cell>
          <cell r="U351" t="str">
            <v>Ｒ４</v>
          </cell>
          <cell r="V351">
            <v>7</v>
          </cell>
          <cell r="W351">
            <v>0</v>
          </cell>
          <cell r="X351" t="str">
            <v>○</v>
          </cell>
          <cell r="Y351" t="str">
            <v/>
          </cell>
          <cell r="Z351" t="str">
            <v/>
          </cell>
          <cell r="AA351" t="str">
            <v/>
          </cell>
          <cell r="AB351" t="str">
            <v/>
          </cell>
          <cell r="AC351" t="str">
            <v>なし</v>
          </cell>
          <cell r="AD351">
            <v>15</v>
          </cell>
          <cell r="AE351" t="str">
            <v>15年以上</v>
          </cell>
          <cell r="AF351">
            <v>12</v>
          </cell>
          <cell r="AG351" t="str">
            <v>適</v>
          </cell>
          <cell r="AH351">
            <v>7</v>
          </cell>
          <cell r="AI351" t="str">
            <v>適</v>
          </cell>
          <cell r="AJ351">
            <v>19</v>
          </cell>
          <cell r="AK351" t="str">
            <v>Ｒ４</v>
          </cell>
        </row>
        <row r="352">
          <cell r="A352">
            <v>1410051020527</v>
          </cell>
          <cell r="C352" t="str">
            <v>認定こども園（幼保連携型）</v>
          </cell>
          <cell r="D352" t="str">
            <v>認定こども園ムロノキッズ　室の木幼稚（略</v>
          </cell>
          <cell r="E352">
            <v>41</v>
          </cell>
          <cell r="F352" t="str">
            <v>港南区</v>
          </cell>
          <cell r="G352" t="str">
            <v>2330003</v>
          </cell>
          <cell r="H352" t="str">
            <v>横浜市港南区港南三丁目３５－２０</v>
          </cell>
          <cell r="I352" t="str">
            <v>（学）北見学園　認定こども園ムロノキッズ</v>
          </cell>
          <cell r="J352">
            <v>6</v>
          </cell>
          <cell r="K352" t="str">
            <v>6年以上</v>
          </cell>
          <cell r="L352">
            <v>8</v>
          </cell>
          <cell r="M352" t="str">
            <v>適</v>
          </cell>
          <cell r="N352">
            <v>6</v>
          </cell>
          <cell r="O352" t="str">
            <v>適</v>
          </cell>
          <cell r="P352">
            <v>14</v>
          </cell>
          <cell r="Q352">
            <v>10</v>
          </cell>
          <cell r="R352">
            <v>45146</v>
          </cell>
          <cell r="U352" t="str">
            <v>Ｒ４</v>
          </cell>
          <cell r="V352">
            <v>6</v>
          </cell>
          <cell r="W352">
            <v>0</v>
          </cell>
          <cell r="X352" t="str">
            <v>○</v>
          </cell>
          <cell r="Y352" t="str">
            <v/>
          </cell>
          <cell r="Z352" t="str">
            <v/>
          </cell>
          <cell r="AA352" t="str">
            <v/>
          </cell>
          <cell r="AB352" t="str">
            <v/>
          </cell>
          <cell r="AC352" t="str">
            <v>なし</v>
          </cell>
          <cell r="AD352">
            <v>7</v>
          </cell>
          <cell r="AE352" t="str">
            <v>7年以上</v>
          </cell>
          <cell r="AF352">
            <v>9</v>
          </cell>
          <cell r="AG352" t="str">
            <v>適</v>
          </cell>
          <cell r="AH352">
            <v>6</v>
          </cell>
          <cell r="AI352" t="str">
            <v>適</v>
          </cell>
          <cell r="AJ352">
            <v>15</v>
          </cell>
          <cell r="AK352" t="str">
            <v>Ｒ４</v>
          </cell>
        </row>
        <row r="353">
          <cell r="A353">
            <v>1410051026847</v>
          </cell>
          <cell r="C353" t="str">
            <v>認定こども園（幼保連携型）</v>
          </cell>
          <cell r="D353" t="str">
            <v>認定こども園　森が丘幼稚園</v>
          </cell>
          <cell r="E353">
            <v>41</v>
          </cell>
          <cell r="F353" t="str">
            <v>港南区</v>
          </cell>
          <cell r="G353" t="str">
            <v>2340052</v>
          </cell>
          <cell r="H353" t="str">
            <v>横浜市港南区笹下一丁目１１－１６</v>
          </cell>
          <cell r="I353" t="str">
            <v>幼保連携型認定こども園　森が丘幼稚園</v>
          </cell>
          <cell r="J353">
            <v>11</v>
          </cell>
          <cell r="K353" t="str">
            <v>11年以上</v>
          </cell>
          <cell r="L353">
            <v>12</v>
          </cell>
          <cell r="M353" t="str">
            <v>適</v>
          </cell>
          <cell r="N353">
            <v>7</v>
          </cell>
          <cell r="O353" t="str">
            <v>適</v>
          </cell>
          <cell r="P353">
            <v>19</v>
          </cell>
          <cell r="Q353">
            <v>7</v>
          </cell>
          <cell r="R353">
            <v>45146</v>
          </cell>
          <cell r="U353" t="str">
            <v>Ｒ４</v>
          </cell>
          <cell r="V353">
            <v>6</v>
          </cell>
          <cell r="W353">
            <v>1</v>
          </cell>
          <cell r="X353" t="str">
            <v>○</v>
          </cell>
          <cell r="Y353" t="str">
            <v>○</v>
          </cell>
          <cell r="Z353" t="str">
            <v/>
          </cell>
          <cell r="AA353" t="str">
            <v/>
          </cell>
          <cell r="AB353" t="str">
            <v/>
          </cell>
          <cell r="AC353" t="str">
            <v>あり</v>
          </cell>
          <cell r="AD353">
            <v>10</v>
          </cell>
          <cell r="AE353" t="str">
            <v>10年以上</v>
          </cell>
          <cell r="AF353">
            <v>12</v>
          </cell>
          <cell r="AG353" t="str">
            <v>適</v>
          </cell>
          <cell r="AH353">
            <v>6</v>
          </cell>
          <cell r="AI353" t="str">
            <v>適</v>
          </cell>
          <cell r="AJ353">
            <v>18</v>
          </cell>
          <cell r="AK353" t="str">
            <v>Ｒ４</v>
          </cell>
        </row>
        <row r="354">
          <cell r="A354">
            <v>1410051026276</v>
          </cell>
          <cell r="C354" t="str">
            <v>認定こども園（幼稚園型）</v>
          </cell>
          <cell r="D354" t="str">
            <v>認定こども園　大谷幼稚園</v>
          </cell>
          <cell r="E354">
            <v>41</v>
          </cell>
          <cell r="F354" t="str">
            <v>港南区</v>
          </cell>
          <cell r="G354" t="str">
            <v>2340051</v>
          </cell>
          <cell r="H354" t="str">
            <v>横浜市港南区日野一丁目１０－１５</v>
          </cell>
          <cell r="I354" t="str">
            <v>認定こども園　大谷幼稚園</v>
          </cell>
          <cell r="J354">
            <v>7</v>
          </cell>
          <cell r="K354" t="str">
            <v>7年以上</v>
          </cell>
          <cell r="L354">
            <v>9</v>
          </cell>
          <cell r="M354" t="str">
            <v>適</v>
          </cell>
          <cell r="N354">
            <v>6</v>
          </cell>
          <cell r="O354" t="str">
            <v>適</v>
          </cell>
          <cell r="P354">
            <v>15</v>
          </cell>
          <cell r="Q354">
            <v>5</v>
          </cell>
          <cell r="R354">
            <v>45100</v>
          </cell>
          <cell r="U354" t="str">
            <v>Ｒ４</v>
          </cell>
          <cell r="V354">
            <v>6</v>
          </cell>
          <cell r="W354">
            <v>0</v>
          </cell>
          <cell r="X354" t="str">
            <v>○</v>
          </cell>
          <cell r="Y354" t="str">
            <v/>
          </cell>
          <cell r="Z354" t="str">
            <v/>
          </cell>
          <cell r="AA354" t="str">
            <v/>
          </cell>
          <cell r="AB354" t="str">
            <v/>
          </cell>
          <cell r="AC354" t="str">
            <v>なし</v>
          </cell>
          <cell r="AD354">
            <v>8</v>
          </cell>
          <cell r="AE354" t="str">
            <v>8年以上</v>
          </cell>
          <cell r="AF354">
            <v>10</v>
          </cell>
          <cell r="AG354" t="str">
            <v>適</v>
          </cell>
          <cell r="AH354">
            <v>6</v>
          </cell>
          <cell r="AI354" t="str">
            <v>適</v>
          </cell>
          <cell r="AJ354">
            <v>16</v>
          </cell>
          <cell r="AK354" t="str">
            <v>Ｒ４</v>
          </cell>
        </row>
        <row r="355">
          <cell r="A355">
            <v>1410051022234</v>
          </cell>
          <cell r="C355" t="str">
            <v>認定こども園（幼稚園型）</v>
          </cell>
          <cell r="D355" t="str">
            <v>認定こども園　竹の子幼稚園</v>
          </cell>
          <cell r="E355">
            <v>41</v>
          </cell>
          <cell r="F355" t="str">
            <v>港南区</v>
          </cell>
          <cell r="G355" t="str">
            <v>2340051</v>
          </cell>
          <cell r="H355" t="str">
            <v>横浜市港南区日野七丁目３４番７号</v>
          </cell>
          <cell r="I355" t="str">
            <v>認定こども園　竹の子幼稚園</v>
          </cell>
          <cell r="J355">
            <v>7</v>
          </cell>
          <cell r="K355" t="str">
            <v>7年以上</v>
          </cell>
          <cell r="L355">
            <v>9</v>
          </cell>
          <cell r="M355" t="str">
            <v>適</v>
          </cell>
          <cell r="N355">
            <v>6</v>
          </cell>
          <cell r="O355" t="str">
            <v>適</v>
          </cell>
          <cell r="P355">
            <v>15</v>
          </cell>
          <cell r="Q355">
            <v>6</v>
          </cell>
          <cell r="R355">
            <v>45092</v>
          </cell>
          <cell r="U355" t="str">
            <v>Ｒ４</v>
          </cell>
          <cell r="V355">
            <v>6</v>
          </cell>
          <cell r="W355">
            <v>0</v>
          </cell>
          <cell r="X355" t="str">
            <v>○</v>
          </cell>
          <cell r="Y355" t="str">
            <v/>
          </cell>
          <cell r="Z355" t="str">
            <v/>
          </cell>
          <cell r="AA355" t="str">
            <v/>
          </cell>
          <cell r="AB355" t="str">
            <v/>
          </cell>
          <cell r="AC355" t="str">
            <v>なし</v>
          </cell>
          <cell r="AD355">
            <v>6</v>
          </cell>
          <cell r="AE355" t="str">
            <v>6年以上</v>
          </cell>
          <cell r="AF355">
            <v>8</v>
          </cell>
          <cell r="AG355" t="str">
            <v>適</v>
          </cell>
          <cell r="AH355">
            <v>6</v>
          </cell>
          <cell r="AI355" t="str">
            <v>適</v>
          </cell>
          <cell r="AJ355">
            <v>14</v>
          </cell>
          <cell r="AK355" t="str">
            <v>Ｒ４</v>
          </cell>
        </row>
        <row r="356">
          <cell r="A356">
            <v>1410051023927</v>
          </cell>
          <cell r="C356" t="str">
            <v>認定こども園（幼稚園型）</v>
          </cell>
          <cell r="D356" t="str">
            <v>認定こども園　野庭聖佳幼稚園</v>
          </cell>
          <cell r="E356">
            <v>41</v>
          </cell>
          <cell r="F356" t="str">
            <v>港南区</v>
          </cell>
          <cell r="G356" t="str">
            <v>2340056</v>
          </cell>
          <cell r="H356" t="str">
            <v>横浜市港南区野庭町６２６番地</v>
          </cell>
          <cell r="I356" t="str">
            <v>認定こども園　野庭聖佳幼稚園</v>
          </cell>
          <cell r="J356">
            <v>12</v>
          </cell>
          <cell r="K356" t="str">
            <v>12年以上</v>
          </cell>
          <cell r="L356">
            <v>12</v>
          </cell>
          <cell r="M356" t="str">
            <v>適</v>
          </cell>
          <cell r="N356">
            <v>7</v>
          </cell>
          <cell r="O356" t="str">
            <v>適</v>
          </cell>
          <cell r="P356">
            <v>19</v>
          </cell>
          <cell r="Q356">
            <v>8</v>
          </cell>
          <cell r="R356">
            <v>45146</v>
          </cell>
          <cell r="U356" t="str">
            <v>Ｒ４</v>
          </cell>
          <cell r="V356">
            <v>7</v>
          </cell>
          <cell r="W356">
            <v>0</v>
          </cell>
          <cell r="X356" t="str">
            <v>○</v>
          </cell>
          <cell r="Y356" t="str">
            <v/>
          </cell>
          <cell r="Z356" t="str">
            <v/>
          </cell>
          <cell r="AA356" t="str">
            <v/>
          </cell>
          <cell r="AB356" t="str">
            <v/>
          </cell>
          <cell r="AC356" t="str">
            <v>なし</v>
          </cell>
          <cell r="AD356">
            <v>11</v>
          </cell>
          <cell r="AE356" t="str">
            <v>11年以上</v>
          </cell>
          <cell r="AF356">
            <v>12</v>
          </cell>
          <cell r="AG356" t="str">
            <v>適</v>
          </cell>
          <cell r="AH356">
            <v>7</v>
          </cell>
          <cell r="AI356" t="str">
            <v>適</v>
          </cell>
          <cell r="AJ356">
            <v>19</v>
          </cell>
          <cell r="AK356" t="str">
            <v>Ｒ４</v>
          </cell>
        </row>
        <row r="357">
          <cell r="A357">
            <v>1410051022283</v>
          </cell>
          <cell r="C357" t="str">
            <v>認定こども園（幼稚園型）</v>
          </cell>
          <cell r="D357" t="str">
            <v>認定こども園　日野幼稚園</v>
          </cell>
          <cell r="E357">
            <v>41</v>
          </cell>
          <cell r="F357" t="str">
            <v>港南区</v>
          </cell>
          <cell r="G357" t="str">
            <v>2340051</v>
          </cell>
          <cell r="H357" t="str">
            <v>横浜市港南区日野五丁目１２番１４号</v>
          </cell>
          <cell r="I357" t="str">
            <v>認定こども園　日野幼稚園</v>
          </cell>
          <cell r="J357">
            <v>11</v>
          </cell>
          <cell r="K357" t="str">
            <v>11年以上</v>
          </cell>
          <cell r="L357">
            <v>12</v>
          </cell>
          <cell r="M357" t="str">
            <v>適</v>
          </cell>
          <cell r="N357">
            <v>7</v>
          </cell>
          <cell r="O357" t="str">
            <v>適</v>
          </cell>
          <cell r="P357">
            <v>19</v>
          </cell>
          <cell r="Q357">
            <v>5</v>
          </cell>
          <cell r="R357">
            <v>45146</v>
          </cell>
          <cell r="U357" t="str">
            <v>Ｒ４</v>
          </cell>
          <cell r="V357">
            <v>6</v>
          </cell>
          <cell r="W357">
            <v>1</v>
          </cell>
          <cell r="X357" t="str">
            <v>○</v>
          </cell>
          <cell r="Y357" t="str">
            <v>○</v>
          </cell>
          <cell r="Z357" t="str">
            <v/>
          </cell>
          <cell r="AA357" t="str">
            <v/>
          </cell>
          <cell r="AB357" t="str">
            <v/>
          </cell>
          <cell r="AC357" t="str">
            <v>あり</v>
          </cell>
          <cell r="AD357">
            <v>10</v>
          </cell>
          <cell r="AE357" t="str">
            <v>10年以上</v>
          </cell>
          <cell r="AF357">
            <v>12</v>
          </cell>
          <cell r="AG357" t="str">
            <v>適</v>
          </cell>
          <cell r="AH357">
            <v>6</v>
          </cell>
          <cell r="AI357" t="str">
            <v>適</v>
          </cell>
          <cell r="AJ357">
            <v>18</v>
          </cell>
          <cell r="AK357" t="str">
            <v>Ｒ４</v>
          </cell>
        </row>
        <row r="358">
          <cell r="A358">
            <v>1410051022150</v>
          </cell>
          <cell r="C358" t="str">
            <v>幼稚園</v>
          </cell>
          <cell r="D358" t="str">
            <v>春日野幼稚園</v>
          </cell>
          <cell r="E358">
            <v>41</v>
          </cell>
          <cell r="F358" t="str">
            <v>港南区</v>
          </cell>
          <cell r="G358" t="str">
            <v>2340053</v>
          </cell>
          <cell r="H358" t="str">
            <v>横浜市港南区日野中央２－２９－１８</v>
          </cell>
          <cell r="I358" t="str">
            <v>春日野幼稚園</v>
          </cell>
          <cell r="J358">
            <v>10</v>
          </cell>
          <cell r="K358" t="str">
            <v>10年以上</v>
          </cell>
          <cell r="L358">
            <v>12</v>
          </cell>
          <cell r="M358" t="str">
            <v>適</v>
          </cell>
          <cell r="N358">
            <v>6</v>
          </cell>
          <cell r="O358" t="str">
            <v>適</v>
          </cell>
          <cell r="P358">
            <v>18</v>
          </cell>
          <cell r="Q358">
            <v>7</v>
          </cell>
          <cell r="R358">
            <v>45128</v>
          </cell>
          <cell r="U358" t="str">
            <v>Ｒ４</v>
          </cell>
          <cell r="V358">
            <v>4</v>
          </cell>
          <cell r="W358">
            <v>2</v>
          </cell>
          <cell r="X358" t="str">
            <v>○</v>
          </cell>
          <cell r="Y358" t="str">
            <v>○</v>
          </cell>
          <cell r="Z358" t="str">
            <v/>
          </cell>
          <cell r="AA358" t="str">
            <v/>
          </cell>
          <cell r="AB358" t="str">
            <v/>
          </cell>
          <cell r="AC358" t="str">
            <v>あり</v>
          </cell>
          <cell r="AD358">
            <v>9</v>
          </cell>
          <cell r="AE358" t="str">
            <v>9年以上</v>
          </cell>
          <cell r="AF358">
            <v>11</v>
          </cell>
          <cell r="AG358" t="str">
            <v>適</v>
          </cell>
          <cell r="AH358">
            <v>4</v>
          </cell>
          <cell r="AI358" t="str">
            <v>否</v>
          </cell>
          <cell r="AJ358">
            <v>15</v>
          </cell>
          <cell r="AK358" t="str">
            <v>Ｒ４</v>
          </cell>
        </row>
        <row r="359">
          <cell r="A359">
            <v>1410051022176</v>
          </cell>
          <cell r="C359" t="str">
            <v>幼稚園</v>
          </cell>
          <cell r="D359" t="str">
            <v>かもめ幼稚園</v>
          </cell>
          <cell r="E359">
            <v>41</v>
          </cell>
          <cell r="F359" t="str">
            <v>港南区</v>
          </cell>
          <cell r="G359" t="str">
            <v>2340054</v>
          </cell>
          <cell r="H359" t="str">
            <v>横浜市港南区港南台２－２１－１２</v>
          </cell>
          <cell r="I359" t="str">
            <v>かもめ幼稚園</v>
          </cell>
          <cell r="J359">
            <v>11</v>
          </cell>
          <cell r="K359" t="str">
            <v>11年以上</v>
          </cell>
          <cell r="L359">
            <v>12</v>
          </cell>
          <cell r="M359" t="str">
            <v>適</v>
          </cell>
          <cell r="N359">
            <v>7</v>
          </cell>
          <cell r="O359" t="str">
            <v>適</v>
          </cell>
          <cell r="P359">
            <v>19</v>
          </cell>
          <cell r="Q359">
            <v>8</v>
          </cell>
          <cell r="R359">
            <v>45120</v>
          </cell>
          <cell r="U359" t="str">
            <v>Ｒ４</v>
          </cell>
          <cell r="V359">
            <v>6</v>
          </cell>
          <cell r="W359">
            <v>1</v>
          </cell>
          <cell r="X359" t="str">
            <v>○</v>
          </cell>
          <cell r="Y359" t="str">
            <v>○</v>
          </cell>
          <cell r="Z359" t="str">
            <v/>
          </cell>
          <cell r="AA359" t="str">
            <v/>
          </cell>
          <cell r="AB359" t="str">
            <v/>
          </cell>
          <cell r="AC359" t="str">
            <v>あり</v>
          </cell>
          <cell r="AD359">
            <v>10</v>
          </cell>
          <cell r="AE359" t="str">
            <v>10年以上</v>
          </cell>
          <cell r="AF359">
            <v>12</v>
          </cell>
          <cell r="AG359" t="str">
            <v>適</v>
          </cell>
          <cell r="AH359">
            <v>6</v>
          </cell>
          <cell r="AI359" t="str">
            <v>適</v>
          </cell>
          <cell r="AJ359">
            <v>18</v>
          </cell>
          <cell r="AK359" t="str">
            <v>Ｒ４</v>
          </cell>
        </row>
        <row r="360">
          <cell r="A360">
            <v>1410051022200</v>
          </cell>
          <cell r="C360" t="str">
            <v>幼稚園</v>
          </cell>
          <cell r="D360" t="str">
            <v>港南台幼稚園</v>
          </cell>
          <cell r="E360">
            <v>41</v>
          </cell>
          <cell r="F360" t="str">
            <v>港南区</v>
          </cell>
          <cell r="G360" t="str">
            <v>2340054</v>
          </cell>
          <cell r="H360" t="str">
            <v>横浜市港南区港南台五丁目１７－１</v>
          </cell>
          <cell r="I360" t="str">
            <v>学校法人太田学園　港南台幼稚園</v>
          </cell>
          <cell r="J360">
            <v>13</v>
          </cell>
          <cell r="K360" t="str">
            <v>13年以上</v>
          </cell>
          <cell r="L360">
            <v>12</v>
          </cell>
          <cell r="M360" t="str">
            <v>適</v>
          </cell>
          <cell r="N360">
            <v>7</v>
          </cell>
          <cell r="O360" t="str">
            <v>適</v>
          </cell>
          <cell r="P360">
            <v>19</v>
          </cell>
          <cell r="Q360">
            <v>18</v>
          </cell>
          <cell r="R360">
            <v>45128</v>
          </cell>
          <cell r="U360" t="str">
            <v>Ｒ４</v>
          </cell>
          <cell r="V360">
            <v>7</v>
          </cell>
          <cell r="W360">
            <v>0</v>
          </cell>
          <cell r="X360" t="str">
            <v>○</v>
          </cell>
          <cell r="Y360" t="str">
            <v/>
          </cell>
          <cell r="Z360" t="str">
            <v/>
          </cell>
          <cell r="AA360" t="str">
            <v/>
          </cell>
          <cell r="AB360" t="str">
            <v/>
          </cell>
          <cell r="AC360" t="str">
            <v>なし</v>
          </cell>
          <cell r="AD360">
            <v>12</v>
          </cell>
          <cell r="AE360" t="str">
            <v>12年以上</v>
          </cell>
          <cell r="AF360">
            <v>12</v>
          </cell>
          <cell r="AG360" t="str">
            <v>適</v>
          </cell>
          <cell r="AH360">
            <v>7</v>
          </cell>
          <cell r="AI360" t="str">
            <v>適</v>
          </cell>
          <cell r="AJ360">
            <v>19</v>
          </cell>
          <cell r="AK360" t="str">
            <v>Ｒ４</v>
          </cell>
        </row>
        <row r="361">
          <cell r="A361">
            <v>1410051022226</v>
          </cell>
          <cell r="C361" t="str">
            <v>幼稚園</v>
          </cell>
          <cell r="D361" t="str">
            <v>宝島幼稚園</v>
          </cell>
          <cell r="E361">
            <v>41</v>
          </cell>
          <cell r="F361" t="str">
            <v>港南区</v>
          </cell>
          <cell r="G361" t="str">
            <v>2340054</v>
          </cell>
          <cell r="H361" t="str">
            <v>横浜市港南区港南台１－４３－３４</v>
          </cell>
          <cell r="I361" t="str">
            <v>宝島幼稚園</v>
          </cell>
          <cell r="J361">
            <v>16</v>
          </cell>
          <cell r="K361" t="str">
            <v>16年以上</v>
          </cell>
          <cell r="L361">
            <v>12</v>
          </cell>
          <cell r="M361" t="str">
            <v>適</v>
          </cell>
          <cell r="N361">
            <v>7</v>
          </cell>
          <cell r="O361" t="str">
            <v>適</v>
          </cell>
          <cell r="P361">
            <v>19</v>
          </cell>
          <cell r="Q361">
            <v>5</v>
          </cell>
          <cell r="R361">
            <v>45128</v>
          </cell>
          <cell r="U361" t="str">
            <v>Ｒ４</v>
          </cell>
          <cell r="V361">
            <v>7</v>
          </cell>
          <cell r="W361">
            <v>0</v>
          </cell>
          <cell r="X361" t="str">
            <v>○</v>
          </cell>
          <cell r="Y361" t="str">
            <v/>
          </cell>
          <cell r="Z361" t="str">
            <v/>
          </cell>
          <cell r="AA361" t="str">
            <v/>
          </cell>
          <cell r="AB361" t="str">
            <v/>
          </cell>
          <cell r="AC361" t="str">
            <v>なし</v>
          </cell>
          <cell r="AD361">
            <v>16</v>
          </cell>
          <cell r="AE361" t="str">
            <v>16年以上</v>
          </cell>
          <cell r="AF361">
            <v>12</v>
          </cell>
          <cell r="AG361" t="str">
            <v>適</v>
          </cell>
          <cell r="AH361">
            <v>7</v>
          </cell>
          <cell r="AI361" t="str">
            <v>適</v>
          </cell>
          <cell r="AJ361">
            <v>19</v>
          </cell>
          <cell r="AK361" t="str">
            <v>Ｒ４</v>
          </cell>
        </row>
        <row r="362">
          <cell r="A362">
            <v>1410051022259</v>
          </cell>
          <cell r="C362" t="str">
            <v>幼稚園</v>
          </cell>
          <cell r="D362" t="str">
            <v>永野幼稚園</v>
          </cell>
          <cell r="E362">
            <v>41</v>
          </cell>
          <cell r="F362" t="str">
            <v>港南区</v>
          </cell>
          <cell r="G362" t="str">
            <v>2330012</v>
          </cell>
          <cell r="H362" t="str">
            <v>横浜市港南区上永谷五丁目７－１</v>
          </cell>
          <cell r="I362" t="str">
            <v>永野幼稚園</v>
          </cell>
          <cell r="J362">
            <v>13</v>
          </cell>
          <cell r="K362" t="str">
            <v>13年以上</v>
          </cell>
          <cell r="L362">
            <v>12</v>
          </cell>
          <cell r="M362" t="str">
            <v>適</v>
          </cell>
          <cell r="N362">
            <v>7</v>
          </cell>
          <cell r="O362" t="str">
            <v>適</v>
          </cell>
          <cell r="P362">
            <v>19</v>
          </cell>
          <cell r="Q362">
            <v>11</v>
          </cell>
          <cell r="R362">
            <v>45146</v>
          </cell>
          <cell r="U362" t="str">
            <v>Ｒ４</v>
          </cell>
          <cell r="V362">
            <v>7</v>
          </cell>
          <cell r="W362">
            <v>0</v>
          </cell>
          <cell r="X362" t="str">
            <v>○</v>
          </cell>
          <cell r="Y362" t="str">
            <v/>
          </cell>
          <cell r="Z362" t="str">
            <v/>
          </cell>
          <cell r="AA362" t="str">
            <v/>
          </cell>
          <cell r="AB362" t="str">
            <v/>
          </cell>
          <cell r="AC362" t="str">
            <v>なし</v>
          </cell>
          <cell r="AD362">
            <v>13</v>
          </cell>
          <cell r="AE362" t="str">
            <v>13年以上</v>
          </cell>
          <cell r="AF362">
            <v>12</v>
          </cell>
          <cell r="AG362" t="str">
            <v>適</v>
          </cell>
          <cell r="AH362">
            <v>7</v>
          </cell>
          <cell r="AI362" t="str">
            <v>適</v>
          </cell>
          <cell r="AJ362">
            <v>19</v>
          </cell>
          <cell r="AK362" t="str">
            <v>Ｒ４</v>
          </cell>
        </row>
        <row r="363">
          <cell r="A363">
            <v>1410051016608</v>
          </cell>
          <cell r="C363" t="str">
            <v>保育所</v>
          </cell>
          <cell r="D363" t="str">
            <v>赤い屋根保育園</v>
          </cell>
          <cell r="E363">
            <v>41</v>
          </cell>
          <cell r="F363" t="str">
            <v>港南区</v>
          </cell>
          <cell r="G363" t="str">
            <v>2340054</v>
          </cell>
          <cell r="H363" t="str">
            <v>横浜市港南区港南台五丁目３－１</v>
          </cell>
          <cell r="I363" t="str">
            <v>赤い屋根保育園</v>
          </cell>
          <cell r="J363">
            <v>16</v>
          </cell>
          <cell r="K363" t="str">
            <v>16年以上</v>
          </cell>
          <cell r="L363">
            <v>12</v>
          </cell>
          <cell r="M363" t="str">
            <v>適</v>
          </cell>
          <cell r="N363">
            <v>7</v>
          </cell>
          <cell r="O363" t="str">
            <v>適</v>
          </cell>
          <cell r="P363">
            <v>19</v>
          </cell>
          <cell r="Q363">
            <v>23</v>
          </cell>
          <cell r="R363">
            <v>45128</v>
          </cell>
          <cell r="U363" t="str">
            <v>Ｒ４</v>
          </cell>
          <cell r="V363">
            <v>7</v>
          </cell>
          <cell r="W363">
            <v>0</v>
          </cell>
          <cell r="X363" t="str">
            <v>○</v>
          </cell>
          <cell r="Y363" t="str">
            <v/>
          </cell>
          <cell r="Z363" t="str">
            <v/>
          </cell>
          <cell r="AA363" t="str">
            <v/>
          </cell>
          <cell r="AB363" t="str">
            <v/>
          </cell>
          <cell r="AC363" t="str">
            <v>なし</v>
          </cell>
          <cell r="AD363">
            <v>16</v>
          </cell>
          <cell r="AE363" t="str">
            <v>16年以上</v>
          </cell>
          <cell r="AF363">
            <v>12</v>
          </cell>
          <cell r="AG363" t="str">
            <v>適</v>
          </cell>
          <cell r="AH363">
            <v>7</v>
          </cell>
          <cell r="AI363" t="str">
            <v>適</v>
          </cell>
          <cell r="AJ363">
            <v>19</v>
          </cell>
          <cell r="AK363" t="str">
            <v>Ｒ４</v>
          </cell>
        </row>
        <row r="364">
          <cell r="A364">
            <v>1410051018596</v>
          </cell>
          <cell r="C364" t="str">
            <v>保育所</v>
          </cell>
          <cell r="D364" t="str">
            <v>アスク上大岡保育園</v>
          </cell>
          <cell r="E364">
            <v>41</v>
          </cell>
          <cell r="F364" t="str">
            <v>港南区</v>
          </cell>
          <cell r="G364" t="str">
            <v>1080075</v>
          </cell>
          <cell r="H364" t="str">
            <v>東京都港区港南１－２－７０　品川シーズンテラス５Ｆ</v>
          </cell>
          <cell r="I364" t="str">
            <v>株式会社　日本保育総合研究所</v>
          </cell>
          <cell r="J364">
            <v>9</v>
          </cell>
          <cell r="K364" t="str">
            <v>9年以上</v>
          </cell>
          <cell r="L364">
            <v>11</v>
          </cell>
          <cell r="M364" t="str">
            <v>適</v>
          </cell>
          <cell r="N364">
            <v>6</v>
          </cell>
          <cell r="O364" t="str">
            <v>適</v>
          </cell>
          <cell r="P364">
            <v>17</v>
          </cell>
          <cell r="Q364">
            <v>11</v>
          </cell>
          <cell r="R364">
            <v>45120</v>
          </cell>
          <cell r="U364" t="str">
            <v>Ｒ４</v>
          </cell>
          <cell r="V364">
            <v>6</v>
          </cell>
          <cell r="W364">
            <v>0</v>
          </cell>
          <cell r="X364" t="str">
            <v>○</v>
          </cell>
          <cell r="Y364" t="str">
            <v/>
          </cell>
          <cell r="Z364" t="str">
            <v/>
          </cell>
          <cell r="AA364" t="str">
            <v/>
          </cell>
          <cell r="AB364" t="str">
            <v/>
          </cell>
          <cell r="AC364" t="str">
            <v>なし</v>
          </cell>
          <cell r="AD364">
            <v>9</v>
          </cell>
          <cell r="AE364" t="str">
            <v>9年以上</v>
          </cell>
          <cell r="AF364">
            <v>11</v>
          </cell>
          <cell r="AG364" t="str">
            <v>適</v>
          </cell>
          <cell r="AH364">
            <v>6</v>
          </cell>
          <cell r="AI364" t="str">
            <v>適</v>
          </cell>
          <cell r="AJ364">
            <v>17</v>
          </cell>
          <cell r="AK364" t="str">
            <v>Ｒ４</v>
          </cell>
        </row>
        <row r="365">
          <cell r="A365">
            <v>1410051016616</v>
          </cell>
          <cell r="C365" t="str">
            <v>保育所</v>
          </cell>
          <cell r="D365" t="str">
            <v>アスク港南中央保育園</v>
          </cell>
          <cell r="E365">
            <v>41</v>
          </cell>
          <cell r="F365" t="str">
            <v>港南区</v>
          </cell>
          <cell r="G365" t="str">
            <v>1080075</v>
          </cell>
          <cell r="H365" t="str">
            <v>東京都港区港南１丁目２－７０　品川シーズンテラス５Ｆ</v>
          </cell>
          <cell r="I365" t="str">
            <v>株式会社　日本保育総合研究所</v>
          </cell>
          <cell r="J365">
            <v>7</v>
          </cell>
          <cell r="K365" t="str">
            <v>7年以上</v>
          </cell>
          <cell r="L365">
            <v>9</v>
          </cell>
          <cell r="M365" t="str">
            <v>適</v>
          </cell>
          <cell r="N365">
            <v>6</v>
          </cell>
          <cell r="O365" t="str">
            <v>適</v>
          </cell>
          <cell r="P365">
            <v>15</v>
          </cell>
          <cell r="Q365">
            <v>11</v>
          </cell>
          <cell r="R365">
            <v>45146</v>
          </cell>
          <cell r="U365" t="str">
            <v>Ｒ４</v>
          </cell>
          <cell r="V365">
            <v>6</v>
          </cell>
          <cell r="W365">
            <v>0</v>
          </cell>
          <cell r="X365" t="str">
            <v>○</v>
          </cell>
          <cell r="Y365" t="str">
            <v/>
          </cell>
          <cell r="Z365" t="str">
            <v/>
          </cell>
          <cell r="AA365" t="str">
            <v/>
          </cell>
          <cell r="AB365" t="str">
            <v/>
          </cell>
          <cell r="AC365" t="str">
            <v>なし</v>
          </cell>
          <cell r="AD365">
            <v>8</v>
          </cell>
          <cell r="AE365" t="str">
            <v>8年以上</v>
          </cell>
          <cell r="AF365">
            <v>10</v>
          </cell>
          <cell r="AG365" t="str">
            <v>適</v>
          </cell>
          <cell r="AH365">
            <v>6</v>
          </cell>
          <cell r="AI365" t="str">
            <v>適</v>
          </cell>
          <cell r="AJ365">
            <v>16</v>
          </cell>
          <cell r="AK365" t="str">
            <v>Ｒ４</v>
          </cell>
        </row>
        <row r="366">
          <cell r="A366">
            <v>1410051014801</v>
          </cell>
          <cell r="C366" t="str">
            <v>保育所</v>
          </cell>
          <cell r="D366" t="str">
            <v>アスクさいど保育園</v>
          </cell>
          <cell r="E366">
            <v>41</v>
          </cell>
          <cell r="F366" t="str">
            <v>港南区</v>
          </cell>
          <cell r="G366" t="str">
            <v>1080075</v>
          </cell>
          <cell r="H366" t="str">
            <v>東京都港区港南１－２－７０　品川シーズンテラス５Ｆ</v>
          </cell>
          <cell r="I366" t="str">
            <v>株式会社　日本保育総合研究所</v>
          </cell>
          <cell r="J366">
            <v>8</v>
          </cell>
          <cell r="K366" t="str">
            <v>8年以上</v>
          </cell>
          <cell r="L366">
            <v>10</v>
          </cell>
          <cell r="M366" t="str">
            <v>適</v>
          </cell>
          <cell r="N366">
            <v>6</v>
          </cell>
          <cell r="O366" t="str">
            <v>適</v>
          </cell>
          <cell r="P366">
            <v>16</v>
          </cell>
          <cell r="Q366">
            <v>8</v>
          </cell>
          <cell r="R366">
            <v>45191</v>
          </cell>
          <cell r="U366" t="str">
            <v>Ｒ４</v>
          </cell>
          <cell r="V366">
            <v>6</v>
          </cell>
          <cell r="W366">
            <v>0</v>
          </cell>
          <cell r="X366" t="str">
            <v>○</v>
          </cell>
          <cell r="Y366" t="str">
            <v/>
          </cell>
          <cell r="Z366" t="str">
            <v/>
          </cell>
          <cell r="AA366" t="str">
            <v/>
          </cell>
          <cell r="AB366" t="str">
            <v/>
          </cell>
          <cell r="AC366" t="str">
            <v>なし</v>
          </cell>
          <cell r="AD366">
            <v>7</v>
          </cell>
          <cell r="AE366" t="str">
            <v>7年以上</v>
          </cell>
          <cell r="AF366">
            <v>9</v>
          </cell>
          <cell r="AG366" t="str">
            <v>適</v>
          </cell>
          <cell r="AH366">
            <v>6</v>
          </cell>
          <cell r="AI366" t="str">
            <v>適</v>
          </cell>
          <cell r="AJ366">
            <v>15</v>
          </cell>
          <cell r="AK366" t="str">
            <v>Ｒ４</v>
          </cell>
        </row>
        <row r="367">
          <cell r="A367">
            <v>1410051016624</v>
          </cell>
          <cell r="C367" t="str">
            <v>保育所</v>
          </cell>
          <cell r="D367" t="str">
            <v>育美保育園</v>
          </cell>
          <cell r="E367">
            <v>41</v>
          </cell>
          <cell r="F367" t="str">
            <v>港南区</v>
          </cell>
          <cell r="G367" t="str">
            <v>2340054</v>
          </cell>
          <cell r="H367" t="str">
            <v>横浜市港南区港南台七丁目４２－３０</v>
          </cell>
          <cell r="I367" t="str">
            <v>有限会社　育成会　育美保育園</v>
          </cell>
          <cell r="J367">
            <v>15</v>
          </cell>
          <cell r="K367" t="str">
            <v>15年以上</v>
          </cell>
          <cell r="L367">
            <v>12</v>
          </cell>
          <cell r="M367" t="str">
            <v>適</v>
          </cell>
          <cell r="N367">
            <v>7</v>
          </cell>
          <cell r="O367" t="str">
            <v>適</v>
          </cell>
          <cell r="P367">
            <v>19</v>
          </cell>
          <cell r="Q367">
            <v>7</v>
          </cell>
          <cell r="R367">
            <v>45154</v>
          </cell>
          <cell r="U367" t="str">
            <v>Ｒ４</v>
          </cell>
          <cell r="V367">
            <v>7</v>
          </cell>
          <cell r="W367">
            <v>0</v>
          </cell>
          <cell r="X367" t="str">
            <v>○</v>
          </cell>
          <cell r="Y367" t="str">
            <v/>
          </cell>
          <cell r="Z367" t="str">
            <v/>
          </cell>
          <cell r="AA367" t="str">
            <v/>
          </cell>
          <cell r="AB367" t="str">
            <v/>
          </cell>
          <cell r="AC367" t="str">
            <v>なし</v>
          </cell>
          <cell r="AD367">
            <v>15</v>
          </cell>
          <cell r="AE367" t="str">
            <v>15年以上</v>
          </cell>
          <cell r="AF367">
            <v>12</v>
          </cell>
          <cell r="AG367" t="str">
            <v>適</v>
          </cell>
          <cell r="AH367">
            <v>7</v>
          </cell>
          <cell r="AI367" t="str">
            <v>適</v>
          </cell>
          <cell r="AJ367">
            <v>19</v>
          </cell>
          <cell r="AK367" t="str">
            <v>Ｒ４</v>
          </cell>
        </row>
        <row r="368">
          <cell r="A368">
            <v>1410051013993</v>
          </cell>
          <cell r="C368" t="str">
            <v>保育所</v>
          </cell>
          <cell r="D368" t="str">
            <v>オハナ上永谷保育園</v>
          </cell>
          <cell r="E368">
            <v>41</v>
          </cell>
          <cell r="F368" t="str">
            <v>港南区</v>
          </cell>
          <cell r="G368" t="str">
            <v>2330012</v>
          </cell>
          <cell r="H368" t="str">
            <v>横浜市港南区上永谷一丁目３８－１８</v>
          </cell>
          <cell r="I368" t="str">
            <v>社会福祉法人　葵友会　オハナ上永谷保育園</v>
          </cell>
          <cell r="J368">
            <v>8</v>
          </cell>
          <cell r="K368" t="str">
            <v>8年以上</v>
          </cell>
          <cell r="L368">
            <v>10</v>
          </cell>
          <cell r="M368" t="str">
            <v>適</v>
          </cell>
          <cell r="N368">
            <v>6</v>
          </cell>
          <cell r="O368" t="str">
            <v>適</v>
          </cell>
          <cell r="P368">
            <v>16</v>
          </cell>
          <cell r="Q368">
            <v>10</v>
          </cell>
          <cell r="R368">
            <v>45163</v>
          </cell>
          <cell r="U368" t="str">
            <v>Ｒ４</v>
          </cell>
          <cell r="V368">
            <v>6</v>
          </cell>
          <cell r="W368">
            <v>0</v>
          </cell>
          <cell r="X368" t="str">
            <v>○</v>
          </cell>
          <cell r="Y368" t="str">
            <v/>
          </cell>
          <cell r="Z368" t="str">
            <v/>
          </cell>
          <cell r="AA368" t="str">
            <v/>
          </cell>
          <cell r="AB368" t="str">
            <v/>
          </cell>
          <cell r="AC368" t="str">
            <v>なし</v>
          </cell>
          <cell r="AD368">
            <v>7</v>
          </cell>
          <cell r="AE368" t="str">
            <v>7年以上</v>
          </cell>
          <cell r="AF368">
            <v>9</v>
          </cell>
          <cell r="AG368" t="str">
            <v>適</v>
          </cell>
          <cell r="AH368">
            <v>6</v>
          </cell>
          <cell r="AI368" t="str">
            <v>適</v>
          </cell>
          <cell r="AJ368">
            <v>15</v>
          </cell>
          <cell r="AK368" t="str">
            <v>Ｒ４</v>
          </cell>
        </row>
        <row r="369">
          <cell r="A369">
            <v>1410051014009</v>
          </cell>
          <cell r="C369" t="str">
            <v>保育所</v>
          </cell>
          <cell r="D369" t="str">
            <v>上大岡はるかぜ保育園</v>
          </cell>
          <cell r="E369">
            <v>41</v>
          </cell>
          <cell r="F369" t="str">
            <v>港南区</v>
          </cell>
          <cell r="G369" t="str">
            <v>2330007</v>
          </cell>
          <cell r="H369" t="str">
            <v>横浜市港南区大久保二丁目６－２９</v>
          </cell>
          <cell r="I369" t="str">
            <v>上大岡はるかぜ保育園</v>
          </cell>
          <cell r="J369">
            <v>10</v>
          </cell>
          <cell r="K369" t="str">
            <v>10年以上</v>
          </cell>
          <cell r="L369">
            <v>12</v>
          </cell>
          <cell r="M369" t="str">
            <v>適</v>
          </cell>
          <cell r="N369">
            <v>6</v>
          </cell>
          <cell r="O369" t="str">
            <v>適</v>
          </cell>
          <cell r="P369">
            <v>18</v>
          </cell>
          <cell r="Q369">
            <v>12</v>
          </cell>
          <cell r="R369">
            <v>45163</v>
          </cell>
          <cell r="U369" t="str">
            <v>Ｒ４</v>
          </cell>
          <cell r="V369">
            <v>6</v>
          </cell>
          <cell r="W369">
            <v>0</v>
          </cell>
          <cell r="X369" t="str">
            <v>○</v>
          </cell>
          <cell r="Y369" t="str">
            <v/>
          </cell>
          <cell r="Z369" t="str">
            <v/>
          </cell>
          <cell r="AA369" t="str">
            <v/>
          </cell>
          <cell r="AB369" t="str">
            <v/>
          </cell>
          <cell r="AC369" t="str">
            <v>なし</v>
          </cell>
          <cell r="AD369">
            <v>10</v>
          </cell>
          <cell r="AE369" t="str">
            <v>10年以上</v>
          </cell>
          <cell r="AF369">
            <v>12</v>
          </cell>
          <cell r="AG369" t="str">
            <v>適</v>
          </cell>
          <cell r="AH369">
            <v>6</v>
          </cell>
          <cell r="AI369" t="str">
            <v>適</v>
          </cell>
          <cell r="AJ369">
            <v>18</v>
          </cell>
          <cell r="AK369" t="str">
            <v>Ｒ４</v>
          </cell>
        </row>
        <row r="370">
          <cell r="A370">
            <v>1410051016632</v>
          </cell>
          <cell r="C370" t="str">
            <v>保育所</v>
          </cell>
          <cell r="D370" t="str">
            <v>上大岡ゆう保育園</v>
          </cell>
          <cell r="E370">
            <v>41</v>
          </cell>
          <cell r="F370" t="str">
            <v>港南区</v>
          </cell>
          <cell r="G370" t="str">
            <v>2330002</v>
          </cell>
          <cell r="H370" t="str">
            <v>横浜市港南区上大岡西一丁目１５－１ｃａｍｉｏ４Ｆ</v>
          </cell>
          <cell r="I370" t="str">
            <v>上大岡ゆう保育園</v>
          </cell>
          <cell r="J370">
            <v>14</v>
          </cell>
          <cell r="K370" t="str">
            <v>14年以上</v>
          </cell>
          <cell r="L370">
            <v>12</v>
          </cell>
          <cell r="M370" t="str">
            <v>適</v>
          </cell>
          <cell r="N370">
            <v>7</v>
          </cell>
          <cell r="O370" t="str">
            <v>適</v>
          </cell>
          <cell r="P370">
            <v>19</v>
          </cell>
          <cell r="Q370">
            <v>21</v>
          </cell>
          <cell r="R370">
            <v>45146</v>
          </cell>
          <cell r="U370" t="str">
            <v>Ｒ４</v>
          </cell>
          <cell r="V370">
            <v>7</v>
          </cell>
          <cell r="W370">
            <v>0</v>
          </cell>
          <cell r="X370" t="str">
            <v>○</v>
          </cell>
          <cell r="Y370" t="str">
            <v/>
          </cell>
          <cell r="Z370" t="str">
            <v/>
          </cell>
          <cell r="AA370" t="str">
            <v/>
          </cell>
          <cell r="AB370" t="str">
            <v/>
          </cell>
          <cell r="AC370" t="str">
            <v>なし</v>
          </cell>
          <cell r="AD370">
            <v>14</v>
          </cell>
          <cell r="AE370" t="str">
            <v>14年以上</v>
          </cell>
          <cell r="AF370">
            <v>12</v>
          </cell>
          <cell r="AG370" t="str">
            <v>適</v>
          </cell>
          <cell r="AH370">
            <v>7</v>
          </cell>
          <cell r="AI370" t="str">
            <v>適</v>
          </cell>
          <cell r="AJ370">
            <v>19</v>
          </cell>
          <cell r="AK370" t="str">
            <v>Ｒ４</v>
          </cell>
        </row>
        <row r="371">
          <cell r="A371">
            <v>1410051025823</v>
          </cell>
          <cell r="C371" t="str">
            <v>保育所</v>
          </cell>
          <cell r="D371" t="str">
            <v>上永谷西保育園</v>
          </cell>
          <cell r="E371">
            <v>41</v>
          </cell>
          <cell r="F371" t="str">
            <v>港南区</v>
          </cell>
          <cell r="G371" t="str">
            <v>2330012</v>
          </cell>
          <cell r="H371" t="str">
            <v>横浜市港南区上永谷６－８－３</v>
          </cell>
          <cell r="I371" t="str">
            <v>社会福祉法人山王平成会　上永谷西保育園</v>
          </cell>
          <cell r="J371">
            <v>11</v>
          </cell>
          <cell r="K371" t="str">
            <v>11年以上</v>
          </cell>
          <cell r="L371">
            <v>12</v>
          </cell>
          <cell r="M371" t="str">
            <v>適</v>
          </cell>
          <cell r="N371">
            <v>7</v>
          </cell>
          <cell r="O371" t="str">
            <v>適</v>
          </cell>
          <cell r="P371">
            <v>19</v>
          </cell>
          <cell r="Q371">
            <v>14</v>
          </cell>
          <cell r="R371">
            <v>45146</v>
          </cell>
          <cell r="U371" t="str">
            <v>Ｒ４</v>
          </cell>
          <cell r="V371">
            <v>7</v>
          </cell>
          <cell r="W371">
            <v>0</v>
          </cell>
          <cell r="X371" t="str">
            <v>○</v>
          </cell>
          <cell r="Y371" t="str">
            <v/>
          </cell>
          <cell r="Z371" t="str">
            <v/>
          </cell>
          <cell r="AA371" t="str">
            <v/>
          </cell>
          <cell r="AB371" t="str">
            <v/>
          </cell>
          <cell r="AC371" t="str">
            <v>なし</v>
          </cell>
          <cell r="AD371">
            <v>11</v>
          </cell>
          <cell r="AE371" t="str">
            <v>11年以上</v>
          </cell>
          <cell r="AF371">
            <v>12</v>
          </cell>
          <cell r="AG371" t="str">
            <v>適</v>
          </cell>
          <cell r="AH371">
            <v>7</v>
          </cell>
          <cell r="AI371" t="str">
            <v>適</v>
          </cell>
          <cell r="AJ371">
            <v>19</v>
          </cell>
          <cell r="AK371" t="str">
            <v>Ｒ４</v>
          </cell>
        </row>
        <row r="372">
          <cell r="A372">
            <v>1410051016640</v>
          </cell>
          <cell r="B372" t="str">
            <v>〇</v>
          </cell>
          <cell r="C372" t="str">
            <v>保育所</v>
          </cell>
          <cell r="D372" t="str">
            <v>上永谷保育園</v>
          </cell>
          <cell r="E372">
            <v>41</v>
          </cell>
          <cell r="F372" t="str">
            <v>港南区</v>
          </cell>
          <cell r="G372" t="str">
            <v>2330012</v>
          </cell>
          <cell r="H372" t="str">
            <v>横浜市港南区上永谷一丁目３５－４１</v>
          </cell>
          <cell r="I372" t="str">
            <v>上永谷保育園</v>
          </cell>
          <cell r="J372">
            <v>15</v>
          </cell>
          <cell r="K372" t="str">
            <v>15年以上</v>
          </cell>
          <cell r="L372">
            <v>12</v>
          </cell>
          <cell r="M372" t="str">
            <v>適</v>
          </cell>
          <cell r="N372">
            <v>7</v>
          </cell>
          <cell r="O372" t="str">
            <v>適</v>
          </cell>
          <cell r="P372">
            <v>19</v>
          </cell>
          <cell r="Q372">
            <v>11</v>
          </cell>
          <cell r="R372">
            <v>45146</v>
          </cell>
          <cell r="S372" t="str">
            <v>再申請後取り下げ</v>
          </cell>
          <cell r="T372" t="str">
            <v>-</v>
          </cell>
          <cell r="U372" t="str">
            <v>Ｒ４</v>
          </cell>
          <cell r="V372">
            <v>7</v>
          </cell>
          <cell r="W372">
            <v>0</v>
          </cell>
          <cell r="X372" t="str">
            <v>○</v>
          </cell>
          <cell r="Y372" t="str">
            <v/>
          </cell>
          <cell r="Z372" t="str">
            <v/>
          </cell>
          <cell r="AA372" t="str">
            <v/>
          </cell>
          <cell r="AB372" t="str">
            <v/>
          </cell>
          <cell r="AC372" t="str">
            <v>なし</v>
          </cell>
          <cell r="AD372">
            <v>13</v>
          </cell>
          <cell r="AE372" t="str">
            <v>13年以上</v>
          </cell>
          <cell r="AF372">
            <v>12</v>
          </cell>
          <cell r="AG372" t="str">
            <v>適</v>
          </cell>
          <cell r="AH372">
            <v>7</v>
          </cell>
          <cell r="AI372" t="str">
            <v>適</v>
          </cell>
          <cell r="AJ372">
            <v>19</v>
          </cell>
          <cell r="AK372" t="str">
            <v>Ｒ４</v>
          </cell>
        </row>
        <row r="373">
          <cell r="A373">
            <v>1410051024354</v>
          </cell>
          <cell r="C373" t="str">
            <v>保育所</v>
          </cell>
          <cell r="D373" t="str">
            <v>キッズガーデン横浜最戸</v>
          </cell>
          <cell r="E373">
            <v>41</v>
          </cell>
          <cell r="F373" t="str">
            <v>港南区</v>
          </cell>
          <cell r="G373" t="str">
            <v>1410031</v>
          </cell>
          <cell r="H373" t="str">
            <v>東京都品川区西五反田１－３－８　五反田御幸ビル７階</v>
          </cell>
          <cell r="I373" t="str">
            <v>株）Ｋｉｄｓ　Ｓｍｉｌｅ　Ｐｒｏｊｅｃｔ</v>
          </cell>
          <cell r="J373">
            <v>11</v>
          </cell>
          <cell r="K373" t="str">
            <v>11年以上</v>
          </cell>
          <cell r="L373">
            <v>12</v>
          </cell>
          <cell r="M373" t="str">
            <v>適</v>
          </cell>
          <cell r="N373">
            <v>7</v>
          </cell>
          <cell r="O373" t="str">
            <v>適</v>
          </cell>
          <cell r="P373">
            <v>19</v>
          </cell>
          <cell r="Q373">
            <v>13</v>
          </cell>
          <cell r="R373">
            <v>45072</v>
          </cell>
          <cell r="U373" t="str">
            <v>Ｒ４</v>
          </cell>
          <cell r="V373">
            <v>6</v>
          </cell>
          <cell r="W373">
            <v>1</v>
          </cell>
          <cell r="X373" t="str">
            <v>○</v>
          </cell>
          <cell r="Y373" t="str">
            <v>○</v>
          </cell>
          <cell r="Z373" t="str">
            <v/>
          </cell>
          <cell r="AA373" t="str">
            <v/>
          </cell>
          <cell r="AB373" t="str">
            <v/>
          </cell>
          <cell r="AC373" t="str">
            <v>あり</v>
          </cell>
          <cell r="AD373">
            <v>10</v>
          </cell>
          <cell r="AE373" t="str">
            <v>10年以上</v>
          </cell>
          <cell r="AF373">
            <v>12</v>
          </cell>
          <cell r="AG373" t="str">
            <v>適</v>
          </cell>
          <cell r="AH373">
            <v>6</v>
          </cell>
          <cell r="AI373" t="str">
            <v>適</v>
          </cell>
          <cell r="AJ373">
            <v>18</v>
          </cell>
          <cell r="AK373" t="str">
            <v>Ｒ４</v>
          </cell>
        </row>
        <row r="374">
          <cell r="A374">
            <v>1410051023646</v>
          </cell>
          <cell r="C374" t="str">
            <v>保育所</v>
          </cell>
          <cell r="D374" t="str">
            <v>クオリスキッズ上大岡駅前保育園</v>
          </cell>
          <cell r="E374">
            <v>41</v>
          </cell>
          <cell r="F374" t="str">
            <v>港南区</v>
          </cell>
          <cell r="G374" t="str">
            <v>2330001</v>
          </cell>
          <cell r="H374" t="str">
            <v>横浜市港南区上大岡東２－１－３７　１階</v>
          </cell>
          <cell r="I374" t="str">
            <v>クオリスキッズ上大岡駅前保育園</v>
          </cell>
          <cell r="J374">
            <v>11</v>
          </cell>
          <cell r="K374" t="str">
            <v>11年以上</v>
          </cell>
          <cell r="L374">
            <v>12</v>
          </cell>
          <cell r="M374" t="str">
            <v>適</v>
          </cell>
          <cell r="N374">
            <v>7</v>
          </cell>
          <cell r="O374" t="str">
            <v>適</v>
          </cell>
          <cell r="P374">
            <v>19</v>
          </cell>
          <cell r="Q374">
            <v>7</v>
          </cell>
          <cell r="R374">
            <v>45146</v>
          </cell>
          <cell r="U374" t="str">
            <v>Ｒ４</v>
          </cell>
          <cell r="V374">
            <v>6</v>
          </cell>
          <cell r="W374">
            <v>1</v>
          </cell>
          <cell r="X374" t="str">
            <v>○</v>
          </cell>
          <cell r="Y374" t="str">
            <v>○</v>
          </cell>
          <cell r="Z374" t="str">
            <v/>
          </cell>
          <cell r="AA374" t="str">
            <v/>
          </cell>
          <cell r="AB374" t="str">
            <v/>
          </cell>
          <cell r="AC374" t="str">
            <v>あり</v>
          </cell>
          <cell r="AD374">
            <v>10</v>
          </cell>
          <cell r="AE374" t="str">
            <v>10年以上</v>
          </cell>
          <cell r="AF374">
            <v>12</v>
          </cell>
          <cell r="AG374" t="str">
            <v>適</v>
          </cell>
          <cell r="AH374">
            <v>6</v>
          </cell>
          <cell r="AI374" t="str">
            <v>適</v>
          </cell>
          <cell r="AJ374">
            <v>18</v>
          </cell>
          <cell r="AK374" t="str">
            <v>Ｒ４</v>
          </cell>
        </row>
        <row r="375">
          <cell r="A375">
            <v>1410051019347</v>
          </cell>
          <cell r="C375" t="str">
            <v>保育所</v>
          </cell>
          <cell r="D375" t="str">
            <v>クオリスキッズ港南中央保育園</v>
          </cell>
          <cell r="E375">
            <v>41</v>
          </cell>
          <cell r="F375" t="str">
            <v>港南区</v>
          </cell>
          <cell r="G375" t="str">
            <v>2330003</v>
          </cell>
          <cell r="H375" t="str">
            <v>横浜市港南区港南五丁目２－９</v>
          </cell>
          <cell r="I375" t="str">
            <v>クオリスキッズ港南中央保育園</v>
          </cell>
          <cell r="J375">
            <v>9</v>
          </cell>
          <cell r="K375" t="str">
            <v>9年以上</v>
          </cell>
          <cell r="L375">
            <v>11</v>
          </cell>
          <cell r="M375" t="str">
            <v>適</v>
          </cell>
          <cell r="N375">
            <v>6</v>
          </cell>
          <cell r="O375" t="str">
            <v>適</v>
          </cell>
          <cell r="P375">
            <v>17</v>
          </cell>
          <cell r="Q375">
            <v>9</v>
          </cell>
          <cell r="R375">
            <v>45092</v>
          </cell>
          <cell r="U375" t="str">
            <v>Ｒ４</v>
          </cell>
          <cell r="V375">
            <v>6</v>
          </cell>
          <cell r="W375">
            <v>0</v>
          </cell>
          <cell r="X375" t="str">
            <v>○</v>
          </cell>
          <cell r="Y375" t="str">
            <v/>
          </cell>
          <cell r="Z375" t="str">
            <v/>
          </cell>
          <cell r="AA375" t="str">
            <v/>
          </cell>
          <cell r="AB375" t="str">
            <v/>
          </cell>
          <cell r="AC375" t="str">
            <v>なし</v>
          </cell>
          <cell r="AD375">
            <v>8</v>
          </cell>
          <cell r="AE375" t="str">
            <v>8年以上</v>
          </cell>
          <cell r="AF375">
            <v>10</v>
          </cell>
          <cell r="AG375" t="str">
            <v>適</v>
          </cell>
          <cell r="AH375">
            <v>6</v>
          </cell>
          <cell r="AI375" t="str">
            <v>適</v>
          </cell>
          <cell r="AJ375">
            <v>16</v>
          </cell>
          <cell r="AK375" t="str">
            <v>Ｒ４</v>
          </cell>
        </row>
        <row r="376">
          <cell r="A376">
            <v>1410051025567</v>
          </cell>
          <cell r="C376" t="str">
            <v>保育所</v>
          </cell>
          <cell r="D376" t="str">
            <v>グローバルキッズ上大岡園</v>
          </cell>
          <cell r="E376">
            <v>41</v>
          </cell>
          <cell r="F376" t="str">
            <v>港南区</v>
          </cell>
          <cell r="G376" t="str">
            <v>1020071</v>
          </cell>
          <cell r="H376" t="str">
            <v>東京都千代田区富士見二丁目１４番３６号</v>
          </cell>
          <cell r="I376" t="str">
            <v>株式会社グローバルキッズ</v>
          </cell>
          <cell r="J376">
            <v>9</v>
          </cell>
          <cell r="K376" t="str">
            <v>9年以上</v>
          </cell>
          <cell r="L376">
            <v>11</v>
          </cell>
          <cell r="M376" t="str">
            <v>適</v>
          </cell>
          <cell r="N376">
            <v>6</v>
          </cell>
          <cell r="O376" t="str">
            <v>適</v>
          </cell>
          <cell r="P376">
            <v>17</v>
          </cell>
          <cell r="Q376">
            <v>11</v>
          </cell>
          <cell r="R376">
            <v>45092</v>
          </cell>
          <cell r="U376" t="str">
            <v>Ｒ４</v>
          </cell>
          <cell r="V376">
            <v>6</v>
          </cell>
          <cell r="W376">
            <v>0</v>
          </cell>
          <cell r="X376" t="str">
            <v>○</v>
          </cell>
          <cell r="Y376" t="str">
            <v/>
          </cell>
          <cell r="Z376" t="str">
            <v/>
          </cell>
          <cell r="AA376" t="str">
            <v/>
          </cell>
          <cell r="AB376" t="str">
            <v/>
          </cell>
          <cell r="AC376" t="str">
            <v>なし</v>
          </cell>
          <cell r="AD376">
            <v>9</v>
          </cell>
          <cell r="AE376" t="str">
            <v>9年以上</v>
          </cell>
          <cell r="AF376">
            <v>11</v>
          </cell>
          <cell r="AG376" t="str">
            <v>適</v>
          </cell>
          <cell r="AH376">
            <v>6</v>
          </cell>
          <cell r="AI376" t="str">
            <v>適</v>
          </cell>
          <cell r="AJ376">
            <v>17</v>
          </cell>
          <cell r="AK376" t="str">
            <v>Ｒ４</v>
          </cell>
        </row>
        <row r="377">
          <cell r="A377">
            <v>1410051016657</v>
          </cell>
          <cell r="C377" t="str">
            <v>保育所</v>
          </cell>
          <cell r="D377" t="str">
            <v>京急キッズランド上大岡保育園</v>
          </cell>
          <cell r="E377">
            <v>41</v>
          </cell>
          <cell r="F377" t="str">
            <v>港南区</v>
          </cell>
          <cell r="G377" t="str">
            <v>2330002</v>
          </cell>
          <cell r="H377" t="str">
            <v>横浜市港南区上大岡西三丁目１０－１７</v>
          </cell>
          <cell r="I377" t="str">
            <v>京急キッズランド　上大岡保育園</v>
          </cell>
          <cell r="J377">
            <v>9</v>
          </cell>
          <cell r="K377" t="str">
            <v>9年以上</v>
          </cell>
          <cell r="L377">
            <v>11</v>
          </cell>
          <cell r="M377" t="str">
            <v>適</v>
          </cell>
          <cell r="N377">
            <v>6</v>
          </cell>
          <cell r="O377" t="str">
            <v>適</v>
          </cell>
          <cell r="P377">
            <v>17</v>
          </cell>
          <cell r="Q377">
            <v>8</v>
          </cell>
          <cell r="R377">
            <v>45084</v>
          </cell>
          <cell r="U377" t="str">
            <v>Ｒ４</v>
          </cell>
          <cell r="V377">
            <v>6</v>
          </cell>
          <cell r="W377">
            <v>0</v>
          </cell>
          <cell r="X377" t="str">
            <v>○</v>
          </cell>
          <cell r="Y377" t="str">
            <v/>
          </cell>
          <cell r="Z377" t="str">
            <v/>
          </cell>
          <cell r="AA377" t="str">
            <v/>
          </cell>
          <cell r="AB377" t="str">
            <v/>
          </cell>
          <cell r="AC377" t="str">
            <v>なし</v>
          </cell>
          <cell r="AD377">
            <v>9</v>
          </cell>
          <cell r="AE377" t="str">
            <v>9年以上</v>
          </cell>
          <cell r="AF377">
            <v>11</v>
          </cell>
          <cell r="AG377" t="str">
            <v>適</v>
          </cell>
          <cell r="AH377">
            <v>6</v>
          </cell>
          <cell r="AI377" t="str">
            <v>適</v>
          </cell>
          <cell r="AJ377">
            <v>17</v>
          </cell>
          <cell r="AK377" t="str">
            <v>Ｒ４</v>
          </cell>
        </row>
        <row r="378">
          <cell r="A378">
            <v>1410051014819</v>
          </cell>
          <cell r="C378" t="str">
            <v>保育所</v>
          </cell>
          <cell r="D378" t="str">
            <v>京急キッズランド上永谷保育園</v>
          </cell>
          <cell r="E378">
            <v>41</v>
          </cell>
          <cell r="F378" t="str">
            <v>港南区</v>
          </cell>
          <cell r="G378" t="str">
            <v>2330013</v>
          </cell>
          <cell r="H378" t="str">
            <v>横浜市港南区丸山台一丁目２－１京急シティ上永谷Ｌ－ウイング中央棟内</v>
          </cell>
          <cell r="I378" t="str">
            <v>京急キッズランド上永谷保育園</v>
          </cell>
          <cell r="J378">
            <v>11</v>
          </cell>
          <cell r="K378" t="str">
            <v>11年以上</v>
          </cell>
          <cell r="L378">
            <v>12</v>
          </cell>
          <cell r="M378" t="str">
            <v>適</v>
          </cell>
          <cell r="N378">
            <v>7</v>
          </cell>
          <cell r="O378" t="str">
            <v>適</v>
          </cell>
          <cell r="P378">
            <v>19</v>
          </cell>
          <cell r="Q378">
            <v>11</v>
          </cell>
          <cell r="R378">
            <v>45120</v>
          </cell>
          <cell r="U378" t="str">
            <v>Ｒ４</v>
          </cell>
          <cell r="V378">
            <v>6</v>
          </cell>
          <cell r="W378">
            <v>1</v>
          </cell>
          <cell r="X378" t="str">
            <v>○</v>
          </cell>
          <cell r="Y378" t="str">
            <v>○</v>
          </cell>
          <cell r="Z378" t="str">
            <v/>
          </cell>
          <cell r="AA378" t="str">
            <v/>
          </cell>
          <cell r="AB378" t="str">
            <v/>
          </cell>
          <cell r="AC378" t="str">
            <v>あり</v>
          </cell>
          <cell r="AD378">
            <v>10</v>
          </cell>
          <cell r="AE378" t="str">
            <v>10年以上</v>
          </cell>
          <cell r="AF378">
            <v>12</v>
          </cell>
          <cell r="AG378" t="str">
            <v>適</v>
          </cell>
          <cell r="AH378">
            <v>6</v>
          </cell>
          <cell r="AI378" t="str">
            <v>適</v>
          </cell>
          <cell r="AJ378">
            <v>18</v>
          </cell>
          <cell r="AK378" t="str">
            <v>Ｒ４</v>
          </cell>
        </row>
        <row r="379">
          <cell r="A379">
            <v>1410051018604</v>
          </cell>
          <cell r="C379" t="str">
            <v>保育所</v>
          </cell>
          <cell r="D379" t="str">
            <v>港南あひる保育園</v>
          </cell>
          <cell r="E379">
            <v>41</v>
          </cell>
          <cell r="F379" t="str">
            <v>港南区</v>
          </cell>
          <cell r="G379" t="str">
            <v>2330005</v>
          </cell>
          <cell r="H379" t="str">
            <v>横浜市港南区東芹が谷１４－１０</v>
          </cell>
          <cell r="I379" t="str">
            <v>港南あひる保育園</v>
          </cell>
          <cell r="J379">
            <v>14</v>
          </cell>
          <cell r="K379" t="str">
            <v>14年以上</v>
          </cell>
          <cell r="L379">
            <v>12</v>
          </cell>
          <cell r="M379" t="str">
            <v>適</v>
          </cell>
          <cell r="N379">
            <v>7</v>
          </cell>
          <cell r="O379" t="str">
            <v>適</v>
          </cell>
          <cell r="P379">
            <v>19</v>
          </cell>
          <cell r="Q379">
            <v>4</v>
          </cell>
          <cell r="R379">
            <v>45113</v>
          </cell>
          <cell r="U379" t="str">
            <v>Ｒ４</v>
          </cell>
          <cell r="V379">
            <v>7</v>
          </cell>
          <cell r="W379">
            <v>0</v>
          </cell>
          <cell r="X379" t="str">
            <v>○</v>
          </cell>
          <cell r="Y379" t="str">
            <v/>
          </cell>
          <cell r="Z379" t="str">
            <v/>
          </cell>
          <cell r="AA379" t="str">
            <v/>
          </cell>
          <cell r="AB379" t="str">
            <v/>
          </cell>
          <cell r="AC379" t="str">
            <v>なし</v>
          </cell>
          <cell r="AD379">
            <v>13</v>
          </cell>
          <cell r="AE379" t="str">
            <v>13年以上</v>
          </cell>
          <cell r="AF379">
            <v>12</v>
          </cell>
          <cell r="AG379" t="str">
            <v>適</v>
          </cell>
          <cell r="AH379">
            <v>7</v>
          </cell>
          <cell r="AI379" t="str">
            <v>適</v>
          </cell>
          <cell r="AJ379">
            <v>19</v>
          </cell>
          <cell r="AK379" t="str">
            <v>Ｒ４</v>
          </cell>
        </row>
        <row r="380">
          <cell r="A380">
            <v>1410051019354</v>
          </cell>
          <cell r="C380" t="str">
            <v>保育所</v>
          </cell>
          <cell r="D380" t="str">
            <v>港南台つばさ保育園</v>
          </cell>
          <cell r="E380">
            <v>41</v>
          </cell>
          <cell r="F380" t="str">
            <v>港南区</v>
          </cell>
          <cell r="G380" t="str">
            <v>2330007</v>
          </cell>
          <cell r="H380" t="str">
            <v>横浜市港南区大久保１－２０－３９</v>
          </cell>
          <cell r="I380" t="str">
            <v>特定非営利活動法人　きずなの会</v>
          </cell>
          <cell r="J380">
            <v>13</v>
          </cell>
          <cell r="K380" t="str">
            <v>13年以上</v>
          </cell>
          <cell r="L380">
            <v>12</v>
          </cell>
          <cell r="M380" t="str">
            <v>適</v>
          </cell>
          <cell r="N380">
            <v>7</v>
          </cell>
          <cell r="O380" t="str">
            <v>適</v>
          </cell>
          <cell r="P380">
            <v>19</v>
          </cell>
          <cell r="Q380">
            <v>11</v>
          </cell>
          <cell r="R380">
            <v>45113</v>
          </cell>
          <cell r="U380" t="str">
            <v>Ｒ４</v>
          </cell>
          <cell r="V380">
            <v>7</v>
          </cell>
          <cell r="W380">
            <v>0</v>
          </cell>
          <cell r="X380" t="str">
            <v>○</v>
          </cell>
          <cell r="Y380" t="str">
            <v/>
          </cell>
          <cell r="Z380" t="str">
            <v/>
          </cell>
          <cell r="AA380" t="str">
            <v/>
          </cell>
          <cell r="AB380" t="str">
            <v/>
          </cell>
          <cell r="AC380" t="str">
            <v>なし</v>
          </cell>
          <cell r="AD380">
            <v>12</v>
          </cell>
          <cell r="AE380" t="str">
            <v>12年以上</v>
          </cell>
          <cell r="AF380">
            <v>12</v>
          </cell>
          <cell r="AG380" t="str">
            <v>適</v>
          </cell>
          <cell r="AH380">
            <v>7</v>
          </cell>
          <cell r="AI380" t="str">
            <v>適</v>
          </cell>
          <cell r="AJ380">
            <v>19</v>
          </cell>
          <cell r="AK380" t="str">
            <v>Ｒ４</v>
          </cell>
        </row>
        <row r="381">
          <cell r="A381">
            <v>1410051024503</v>
          </cell>
          <cell r="C381" t="str">
            <v>保育所</v>
          </cell>
          <cell r="D381" t="str">
            <v>港南台保育園</v>
          </cell>
          <cell r="E381">
            <v>41</v>
          </cell>
          <cell r="F381" t="str">
            <v>港南区</v>
          </cell>
          <cell r="G381" t="str">
            <v>2340054</v>
          </cell>
          <cell r="H381" t="str">
            <v>横浜市港南区港南台３－７－５</v>
          </cell>
          <cell r="I381" t="str">
            <v>社会福祉法人　明真会　港南台保育園</v>
          </cell>
          <cell r="J381">
            <v>10</v>
          </cell>
          <cell r="K381" t="str">
            <v>10年以上</v>
          </cell>
          <cell r="L381">
            <v>12</v>
          </cell>
          <cell r="M381" t="str">
            <v>適</v>
          </cell>
          <cell r="N381">
            <v>6</v>
          </cell>
          <cell r="O381" t="str">
            <v>適</v>
          </cell>
          <cell r="P381">
            <v>18</v>
          </cell>
          <cell r="Q381">
            <v>14</v>
          </cell>
          <cell r="R381">
            <v>45154</v>
          </cell>
          <cell r="U381" t="str">
            <v>Ｒ４</v>
          </cell>
          <cell r="V381">
            <v>6</v>
          </cell>
          <cell r="W381">
            <v>0</v>
          </cell>
          <cell r="X381" t="str">
            <v>○</v>
          </cell>
          <cell r="Y381" t="str">
            <v/>
          </cell>
          <cell r="Z381" t="str">
            <v/>
          </cell>
          <cell r="AA381" t="str">
            <v/>
          </cell>
          <cell r="AB381" t="str">
            <v/>
          </cell>
          <cell r="AC381" t="str">
            <v>なし</v>
          </cell>
          <cell r="AD381">
            <v>9</v>
          </cell>
          <cell r="AE381" t="str">
            <v>9年以上</v>
          </cell>
          <cell r="AF381">
            <v>11</v>
          </cell>
          <cell r="AG381" t="str">
            <v>適</v>
          </cell>
          <cell r="AH381">
            <v>6</v>
          </cell>
          <cell r="AI381" t="str">
            <v>適</v>
          </cell>
          <cell r="AJ381">
            <v>17</v>
          </cell>
          <cell r="AK381" t="str">
            <v>Ｒ４</v>
          </cell>
        </row>
        <row r="382">
          <cell r="A382">
            <v>1410051027274</v>
          </cell>
          <cell r="C382" t="str">
            <v>保育所</v>
          </cell>
          <cell r="D382" t="str">
            <v>港南台保育センター</v>
          </cell>
          <cell r="E382">
            <v>41</v>
          </cell>
          <cell r="F382" t="str">
            <v>港南区</v>
          </cell>
          <cell r="G382" t="str">
            <v>2340054</v>
          </cell>
          <cell r="H382" t="str">
            <v>横浜市港南区港南台三丁目２３番８号</v>
          </cell>
          <cell r="I382" t="str">
            <v>港南台保育センター</v>
          </cell>
          <cell r="J382">
            <v>14</v>
          </cell>
          <cell r="K382" t="str">
            <v>14年以上</v>
          </cell>
          <cell r="L382">
            <v>12</v>
          </cell>
          <cell r="M382" t="str">
            <v>適</v>
          </cell>
          <cell r="N382">
            <v>7</v>
          </cell>
          <cell r="O382" t="str">
            <v>適</v>
          </cell>
          <cell r="P382">
            <v>19</v>
          </cell>
          <cell r="Q382">
            <v>4</v>
          </cell>
          <cell r="R382">
            <v>45072</v>
          </cell>
          <cell r="U382" t="str">
            <v>Ｒ４</v>
          </cell>
          <cell r="V382">
            <v>7</v>
          </cell>
          <cell r="W382">
            <v>0</v>
          </cell>
          <cell r="X382" t="str">
            <v>○</v>
          </cell>
          <cell r="Y382" t="str">
            <v/>
          </cell>
          <cell r="Z382" t="str">
            <v/>
          </cell>
          <cell r="AA382" t="str">
            <v/>
          </cell>
          <cell r="AB382" t="str">
            <v/>
          </cell>
          <cell r="AC382" t="str">
            <v>なし</v>
          </cell>
          <cell r="AD382">
            <v>13</v>
          </cell>
          <cell r="AE382" t="str">
            <v>13年以上</v>
          </cell>
          <cell r="AF382">
            <v>12</v>
          </cell>
          <cell r="AG382" t="str">
            <v>適</v>
          </cell>
          <cell r="AH382">
            <v>7</v>
          </cell>
          <cell r="AI382" t="str">
            <v>適</v>
          </cell>
          <cell r="AJ382">
            <v>19</v>
          </cell>
          <cell r="AK382" t="str">
            <v>Ｒ４</v>
          </cell>
        </row>
        <row r="383">
          <cell r="A383">
            <v>1410051018067</v>
          </cell>
          <cell r="C383" t="str">
            <v>保育所</v>
          </cell>
          <cell r="D383" t="str">
            <v>港南つくしんぼ保育園</v>
          </cell>
          <cell r="E383">
            <v>41</v>
          </cell>
          <cell r="F383" t="str">
            <v>港南区</v>
          </cell>
          <cell r="G383" t="str">
            <v>2330003</v>
          </cell>
          <cell r="H383" t="str">
            <v>横浜市港南区港南四丁目２－６</v>
          </cell>
          <cell r="I383" t="str">
            <v>つくしんぼの会　港南つくしんぼ保育園</v>
          </cell>
          <cell r="J383">
            <v>10</v>
          </cell>
          <cell r="K383" t="str">
            <v>10年以上</v>
          </cell>
          <cell r="L383">
            <v>12</v>
          </cell>
          <cell r="M383" t="str">
            <v>適</v>
          </cell>
          <cell r="N383">
            <v>6</v>
          </cell>
          <cell r="O383" t="str">
            <v>適</v>
          </cell>
          <cell r="P383">
            <v>18</v>
          </cell>
          <cell r="Q383">
            <v>18</v>
          </cell>
          <cell r="R383">
            <v>45128</v>
          </cell>
          <cell r="U383" t="str">
            <v>Ｒ４</v>
          </cell>
          <cell r="V383">
            <v>6</v>
          </cell>
          <cell r="W383">
            <v>0</v>
          </cell>
          <cell r="X383" t="str">
            <v>○</v>
          </cell>
          <cell r="Y383" t="str">
            <v/>
          </cell>
          <cell r="Z383" t="str">
            <v/>
          </cell>
          <cell r="AA383" t="str">
            <v/>
          </cell>
          <cell r="AB383" t="str">
            <v/>
          </cell>
          <cell r="AC383" t="str">
            <v>なし</v>
          </cell>
          <cell r="AD383">
            <v>9</v>
          </cell>
          <cell r="AE383" t="str">
            <v>9年以上</v>
          </cell>
          <cell r="AF383">
            <v>11</v>
          </cell>
          <cell r="AG383" t="str">
            <v>適</v>
          </cell>
          <cell r="AH383">
            <v>6</v>
          </cell>
          <cell r="AI383" t="str">
            <v>適</v>
          </cell>
          <cell r="AJ383">
            <v>17</v>
          </cell>
          <cell r="AK383" t="str">
            <v>Ｒ４</v>
          </cell>
        </row>
        <row r="384">
          <cell r="A384">
            <v>1410051014017</v>
          </cell>
          <cell r="C384" t="str">
            <v>保育所</v>
          </cell>
          <cell r="D384" t="str">
            <v>港南はるかぜ保育園</v>
          </cell>
          <cell r="E384">
            <v>41</v>
          </cell>
          <cell r="F384" t="str">
            <v>港南区</v>
          </cell>
          <cell r="G384" t="str">
            <v>2340051</v>
          </cell>
          <cell r="H384" t="str">
            <v>横浜市港南区日野八丁目３１－３６</v>
          </cell>
          <cell r="I384" t="str">
            <v>社会福祉法人伸愛会　港南はるかぜ保育園</v>
          </cell>
          <cell r="J384">
            <v>11</v>
          </cell>
          <cell r="K384" t="str">
            <v>11年以上</v>
          </cell>
          <cell r="L384">
            <v>12</v>
          </cell>
          <cell r="M384" t="str">
            <v>適</v>
          </cell>
          <cell r="N384">
            <v>7</v>
          </cell>
          <cell r="O384" t="str">
            <v>適</v>
          </cell>
          <cell r="P384">
            <v>19</v>
          </cell>
          <cell r="Q384">
            <v>19</v>
          </cell>
          <cell r="R384">
            <v>45154</v>
          </cell>
          <cell r="U384" t="str">
            <v>Ｒ４</v>
          </cell>
          <cell r="V384">
            <v>7</v>
          </cell>
          <cell r="W384">
            <v>0</v>
          </cell>
          <cell r="X384" t="str">
            <v>○</v>
          </cell>
          <cell r="Y384" t="str">
            <v/>
          </cell>
          <cell r="Z384" t="str">
            <v/>
          </cell>
          <cell r="AA384" t="str">
            <v/>
          </cell>
          <cell r="AB384" t="str">
            <v/>
          </cell>
          <cell r="AC384" t="str">
            <v>なし</v>
          </cell>
          <cell r="AD384">
            <v>11</v>
          </cell>
          <cell r="AE384" t="str">
            <v>11年以上</v>
          </cell>
          <cell r="AF384">
            <v>12</v>
          </cell>
          <cell r="AG384" t="str">
            <v>適</v>
          </cell>
          <cell r="AH384">
            <v>7</v>
          </cell>
          <cell r="AI384" t="str">
            <v>適</v>
          </cell>
          <cell r="AJ384">
            <v>19</v>
          </cell>
          <cell r="AK384" t="str">
            <v>Ｒ４</v>
          </cell>
        </row>
        <row r="385">
          <cell r="A385">
            <v>1410051018075</v>
          </cell>
          <cell r="C385" t="str">
            <v>保育所</v>
          </cell>
          <cell r="D385" t="str">
            <v>港南ひまわり保育園</v>
          </cell>
          <cell r="E385">
            <v>41</v>
          </cell>
          <cell r="F385" t="str">
            <v>港南区</v>
          </cell>
          <cell r="G385" t="str">
            <v>2330013</v>
          </cell>
          <cell r="H385" t="str">
            <v>横浜市港南区丸山台二丁目４１－６７</v>
          </cell>
          <cell r="I385" t="str">
            <v>社会福祉法人愛幸会　港南ひまわり保育園</v>
          </cell>
          <cell r="J385">
            <v>14</v>
          </cell>
          <cell r="K385" t="str">
            <v>14年以上</v>
          </cell>
          <cell r="L385">
            <v>12</v>
          </cell>
          <cell r="M385" t="str">
            <v>適</v>
          </cell>
          <cell r="N385">
            <v>7</v>
          </cell>
          <cell r="O385" t="str">
            <v>適</v>
          </cell>
          <cell r="P385">
            <v>19</v>
          </cell>
          <cell r="Q385">
            <v>9</v>
          </cell>
          <cell r="R385">
            <v>45154</v>
          </cell>
          <cell r="U385" t="str">
            <v>Ｒ４</v>
          </cell>
          <cell r="V385">
            <v>7</v>
          </cell>
          <cell r="W385">
            <v>0</v>
          </cell>
          <cell r="X385" t="str">
            <v>○</v>
          </cell>
          <cell r="Y385" t="str">
            <v/>
          </cell>
          <cell r="Z385" t="str">
            <v/>
          </cell>
          <cell r="AA385" t="str">
            <v/>
          </cell>
          <cell r="AB385" t="str">
            <v/>
          </cell>
          <cell r="AC385" t="str">
            <v>なし</v>
          </cell>
          <cell r="AD385">
            <v>14</v>
          </cell>
          <cell r="AE385" t="str">
            <v>14年以上</v>
          </cell>
          <cell r="AF385">
            <v>12</v>
          </cell>
          <cell r="AG385" t="str">
            <v>適</v>
          </cell>
          <cell r="AH385">
            <v>7</v>
          </cell>
          <cell r="AI385" t="str">
            <v>適</v>
          </cell>
          <cell r="AJ385">
            <v>19</v>
          </cell>
          <cell r="AK385" t="str">
            <v>Ｒ４</v>
          </cell>
        </row>
        <row r="386">
          <cell r="A386">
            <v>1410051016590</v>
          </cell>
          <cell r="C386" t="str">
            <v>保育所</v>
          </cell>
          <cell r="D386" t="str">
            <v>ＣＯＳＭＯＳ保育園</v>
          </cell>
          <cell r="E386">
            <v>41</v>
          </cell>
          <cell r="F386" t="str">
            <v>港南区</v>
          </cell>
          <cell r="G386" t="str">
            <v>2340053</v>
          </cell>
          <cell r="H386" t="str">
            <v>横浜市港南区日野中央一丁目１８－１３</v>
          </cell>
          <cell r="I386" t="str">
            <v>（有）ルミエール企画　ＣＯＳＭＯＳ保育園</v>
          </cell>
          <cell r="J386">
            <v>13</v>
          </cell>
          <cell r="K386" t="str">
            <v>13年以上</v>
          </cell>
          <cell r="L386">
            <v>12</v>
          </cell>
          <cell r="M386" t="str">
            <v>適</v>
          </cell>
          <cell r="N386">
            <v>7</v>
          </cell>
          <cell r="O386" t="str">
            <v>適</v>
          </cell>
          <cell r="P386">
            <v>19</v>
          </cell>
          <cell r="Q386">
            <v>9</v>
          </cell>
          <cell r="R386">
            <v>45092</v>
          </cell>
          <cell r="U386" t="str">
            <v>Ｒ４</v>
          </cell>
          <cell r="V386">
            <v>7</v>
          </cell>
          <cell r="W386">
            <v>0</v>
          </cell>
          <cell r="X386" t="str">
            <v>○</v>
          </cell>
          <cell r="Y386" t="str">
            <v/>
          </cell>
          <cell r="Z386" t="str">
            <v/>
          </cell>
          <cell r="AA386" t="str">
            <v/>
          </cell>
          <cell r="AB386" t="str">
            <v/>
          </cell>
          <cell r="AC386" t="str">
            <v>なし</v>
          </cell>
          <cell r="AD386">
            <v>12</v>
          </cell>
          <cell r="AE386" t="str">
            <v>12年以上</v>
          </cell>
          <cell r="AF386">
            <v>12</v>
          </cell>
          <cell r="AG386" t="str">
            <v>適</v>
          </cell>
          <cell r="AH386">
            <v>7</v>
          </cell>
          <cell r="AI386" t="str">
            <v>適</v>
          </cell>
          <cell r="AJ386">
            <v>19</v>
          </cell>
          <cell r="AK386" t="str">
            <v>Ｒ４</v>
          </cell>
        </row>
        <row r="387">
          <cell r="A387">
            <v>1410051023612</v>
          </cell>
          <cell r="C387" t="str">
            <v>保育所</v>
          </cell>
          <cell r="D387" t="str">
            <v>こどもっと保育園</v>
          </cell>
          <cell r="E387">
            <v>41</v>
          </cell>
          <cell r="F387" t="str">
            <v>港南区</v>
          </cell>
          <cell r="G387" t="str">
            <v>2330001</v>
          </cell>
          <cell r="H387" t="str">
            <v>横浜市港南区港南台５－５－１２　１Ｆ</v>
          </cell>
          <cell r="I387" t="str">
            <v>こどもっと保育園</v>
          </cell>
          <cell r="J387">
            <v>14</v>
          </cell>
          <cell r="K387" t="str">
            <v>14年以上</v>
          </cell>
          <cell r="L387">
            <v>12</v>
          </cell>
          <cell r="M387" t="str">
            <v>適</v>
          </cell>
          <cell r="N387">
            <v>7</v>
          </cell>
          <cell r="O387" t="str">
            <v>適</v>
          </cell>
          <cell r="P387">
            <v>19</v>
          </cell>
          <cell r="Q387">
            <v>9</v>
          </cell>
          <cell r="R387">
            <v>45120</v>
          </cell>
          <cell r="U387" t="str">
            <v>Ｒ４</v>
          </cell>
          <cell r="V387">
            <v>7</v>
          </cell>
          <cell r="W387">
            <v>0</v>
          </cell>
          <cell r="X387" t="str">
            <v>○</v>
          </cell>
          <cell r="Y387" t="str">
            <v/>
          </cell>
          <cell r="Z387" t="str">
            <v/>
          </cell>
          <cell r="AA387" t="str">
            <v/>
          </cell>
          <cell r="AB387" t="str">
            <v/>
          </cell>
          <cell r="AC387" t="str">
            <v>なし</v>
          </cell>
          <cell r="AD387">
            <v>14</v>
          </cell>
          <cell r="AE387" t="str">
            <v>14年以上</v>
          </cell>
          <cell r="AF387">
            <v>12</v>
          </cell>
          <cell r="AG387" t="str">
            <v>適</v>
          </cell>
          <cell r="AH387">
            <v>7</v>
          </cell>
          <cell r="AI387" t="str">
            <v>適</v>
          </cell>
          <cell r="AJ387">
            <v>19</v>
          </cell>
          <cell r="AK387" t="str">
            <v>Ｒ４</v>
          </cell>
        </row>
        <row r="388">
          <cell r="A388">
            <v>1410051019552</v>
          </cell>
          <cell r="C388" t="str">
            <v>保育所</v>
          </cell>
          <cell r="D388" t="str">
            <v>笹下保育園</v>
          </cell>
          <cell r="E388">
            <v>41</v>
          </cell>
          <cell r="F388" t="str">
            <v>港南区</v>
          </cell>
          <cell r="G388" t="str">
            <v>2330003</v>
          </cell>
          <cell r="H388" t="str">
            <v>横浜市港南区港南六丁目２－８</v>
          </cell>
          <cell r="I388" t="str">
            <v>笹下保育園</v>
          </cell>
          <cell r="J388">
            <v>14</v>
          </cell>
          <cell r="K388" t="str">
            <v>14年以上</v>
          </cell>
          <cell r="L388">
            <v>12</v>
          </cell>
          <cell r="M388" t="str">
            <v>適</v>
          </cell>
          <cell r="N388">
            <v>7</v>
          </cell>
          <cell r="O388" t="str">
            <v>適</v>
          </cell>
          <cell r="P388">
            <v>19</v>
          </cell>
          <cell r="Q388">
            <v>13</v>
          </cell>
          <cell r="R388">
            <v>45146</v>
          </cell>
          <cell r="U388" t="str">
            <v>Ｒ４</v>
          </cell>
          <cell r="V388">
            <v>7</v>
          </cell>
          <cell r="W388">
            <v>0</v>
          </cell>
          <cell r="X388" t="str">
            <v>○</v>
          </cell>
          <cell r="Y388" t="str">
            <v/>
          </cell>
          <cell r="Z388" t="str">
            <v/>
          </cell>
          <cell r="AA388" t="str">
            <v/>
          </cell>
          <cell r="AB388" t="str">
            <v/>
          </cell>
          <cell r="AC388" t="str">
            <v>なし</v>
          </cell>
          <cell r="AD388">
            <v>12</v>
          </cell>
          <cell r="AE388" t="str">
            <v>12年以上</v>
          </cell>
          <cell r="AF388">
            <v>12</v>
          </cell>
          <cell r="AG388" t="str">
            <v>適</v>
          </cell>
          <cell r="AH388">
            <v>7</v>
          </cell>
          <cell r="AI388" t="str">
            <v>適</v>
          </cell>
          <cell r="AJ388">
            <v>19</v>
          </cell>
          <cell r="AK388" t="str">
            <v>Ｒ４</v>
          </cell>
        </row>
        <row r="389">
          <cell r="A389">
            <v>1410051026318</v>
          </cell>
          <cell r="C389" t="str">
            <v>保育所</v>
          </cell>
          <cell r="D389" t="str">
            <v>笹下南つくしんぼ保育園</v>
          </cell>
          <cell r="E389">
            <v>41</v>
          </cell>
          <cell r="F389" t="str">
            <v>港南区</v>
          </cell>
          <cell r="G389" t="str">
            <v>2340052</v>
          </cell>
          <cell r="H389" t="str">
            <v>横浜市港南区笹下六丁目２８－９</v>
          </cell>
          <cell r="I389" t="str">
            <v>笹下南つくしんぼ保育園</v>
          </cell>
          <cell r="J389">
            <v>9</v>
          </cell>
          <cell r="K389" t="str">
            <v>9年以上</v>
          </cell>
          <cell r="L389">
            <v>11</v>
          </cell>
          <cell r="M389" t="str">
            <v>適</v>
          </cell>
          <cell r="N389">
            <v>6</v>
          </cell>
          <cell r="O389" t="str">
            <v>適</v>
          </cell>
          <cell r="P389">
            <v>17</v>
          </cell>
          <cell r="Q389">
            <v>12</v>
          </cell>
          <cell r="R389">
            <v>45113</v>
          </cell>
          <cell r="U389" t="str">
            <v>Ｒ４</v>
          </cell>
          <cell r="V389">
            <v>6</v>
          </cell>
          <cell r="W389">
            <v>0</v>
          </cell>
          <cell r="X389" t="str">
            <v>○</v>
          </cell>
          <cell r="Y389" t="str">
            <v/>
          </cell>
          <cell r="Z389" t="str">
            <v/>
          </cell>
          <cell r="AA389" t="str">
            <v/>
          </cell>
          <cell r="AB389" t="str">
            <v/>
          </cell>
          <cell r="AC389" t="str">
            <v>なし</v>
          </cell>
          <cell r="AD389">
            <v>8</v>
          </cell>
          <cell r="AE389" t="str">
            <v>8年以上</v>
          </cell>
          <cell r="AF389">
            <v>10</v>
          </cell>
          <cell r="AG389" t="str">
            <v>適</v>
          </cell>
          <cell r="AH389">
            <v>6</v>
          </cell>
          <cell r="AI389" t="str">
            <v>適</v>
          </cell>
          <cell r="AJ389">
            <v>16</v>
          </cell>
          <cell r="AK389" t="str">
            <v>Ｒ４</v>
          </cell>
        </row>
        <row r="390">
          <cell r="A390">
            <v>1410051013985</v>
          </cell>
          <cell r="C390" t="str">
            <v>保育所</v>
          </cell>
          <cell r="D390" t="str">
            <v>ＳＵＮはるかぜ保育園</v>
          </cell>
          <cell r="E390">
            <v>41</v>
          </cell>
          <cell r="F390" t="str">
            <v>港南区</v>
          </cell>
          <cell r="G390" t="str">
            <v>2340056</v>
          </cell>
          <cell r="H390" t="str">
            <v>横浜市港南区野庭町３４６－２</v>
          </cell>
          <cell r="I390" t="str">
            <v>ＳＵＮはるかぜ保育園</v>
          </cell>
          <cell r="J390">
            <v>12</v>
          </cell>
          <cell r="K390" t="str">
            <v>12年以上</v>
          </cell>
          <cell r="L390">
            <v>12</v>
          </cell>
          <cell r="M390" t="str">
            <v>適</v>
          </cell>
          <cell r="N390">
            <v>7</v>
          </cell>
          <cell r="O390" t="str">
            <v>適</v>
          </cell>
          <cell r="P390">
            <v>19</v>
          </cell>
          <cell r="Q390">
            <v>7</v>
          </cell>
          <cell r="R390">
            <v>45154</v>
          </cell>
          <cell r="U390" t="str">
            <v>Ｒ４</v>
          </cell>
          <cell r="V390">
            <v>7</v>
          </cell>
          <cell r="W390">
            <v>0</v>
          </cell>
          <cell r="X390" t="str">
            <v>○</v>
          </cell>
          <cell r="Y390" t="str">
            <v/>
          </cell>
          <cell r="Z390" t="str">
            <v/>
          </cell>
          <cell r="AA390" t="str">
            <v/>
          </cell>
          <cell r="AB390" t="str">
            <v/>
          </cell>
          <cell r="AC390" t="str">
            <v>なし</v>
          </cell>
          <cell r="AD390">
            <v>11</v>
          </cell>
          <cell r="AE390" t="str">
            <v>11年以上</v>
          </cell>
          <cell r="AF390">
            <v>12</v>
          </cell>
          <cell r="AG390" t="str">
            <v>適</v>
          </cell>
          <cell r="AH390">
            <v>7</v>
          </cell>
          <cell r="AI390" t="str">
            <v>適</v>
          </cell>
          <cell r="AJ390">
            <v>19</v>
          </cell>
          <cell r="AK390" t="str">
            <v>Ｒ４</v>
          </cell>
        </row>
        <row r="391">
          <cell r="A391">
            <v>1410051027803</v>
          </cell>
          <cell r="C391" t="str">
            <v>保育所</v>
          </cell>
          <cell r="D391" t="str">
            <v>小学館アカデミーかみおおおか保育園</v>
          </cell>
          <cell r="E391">
            <v>41</v>
          </cell>
          <cell r="F391" t="str">
            <v>港南区</v>
          </cell>
          <cell r="G391" t="str">
            <v>2330001</v>
          </cell>
          <cell r="H391" t="str">
            <v>横浜市港南区上大岡東一丁目３－１８</v>
          </cell>
          <cell r="I391" t="str">
            <v>小学館アカデミーかみおおおか保育園</v>
          </cell>
          <cell r="J391">
            <v>7</v>
          </cell>
          <cell r="K391" t="str">
            <v>7年以上</v>
          </cell>
          <cell r="L391">
            <v>9</v>
          </cell>
          <cell r="M391" t="str">
            <v>適</v>
          </cell>
          <cell r="N391">
            <v>6</v>
          </cell>
          <cell r="O391" t="str">
            <v>適</v>
          </cell>
          <cell r="P391">
            <v>15</v>
          </cell>
          <cell r="Q391">
            <v>11</v>
          </cell>
          <cell r="R391">
            <v>45072</v>
          </cell>
          <cell r="U391" t="str">
            <v>履歴なし</v>
          </cell>
          <cell r="V391">
            <v>0</v>
          </cell>
          <cell r="W391">
            <v>6</v>
          </cell>
          <cell r="X391" t="e">
            <v>#N/A</v>
          </cell>
          <cell r="Y391" t="str">
            <v/>
          </cell>
          <cell r="Z391" t="str">
            <v/>
          </cell>
          <cell r="AA391" t="str">
            <v/>
          </cell>
          <cell r="AB391" t="str">
            <v>○</v>
          </cell>
          <cell r="AC391" t="str">
            <v>あり</v>
          </cell>
          <cell r="AD391" t="str">
            <v/>
          </cell>
          <cell r="AE391" t="str">
            <v/>
          </cell>
          <cell r="AF391" t="str">
            <v/>
          </cell>
          <cell r="AG391" t="str">
            <v/>
          </cell>
          <cell r="AH391" t="str">
            <v/>
          </cell>
          <cell r="AI391" t="str">
            <v/>
          </cell>
          <cell r="AJ391" t="str">
            <v/>
          </cell>
          <cell r="AK391" t="str">
            <v>Ｒ４</v>
          </cell>
        </row>
        <row r="392">
          <cell r="A392">
            <v>1410051027811</v>
          </cell>
          <cell r="C392" t="str">
            <v>保育所</v>
          </cell>
          <cell r="D392" t="str">
            <v>小学館アカデミーかみながや保育園</v>
          </cell>
          <cell r="E392">
            <v>41</v>
          </cell>
          <cell r="F392" t="str">
            <v>港南区</v>
          </cell>
          <cell r="G392" t="str">
            <v>2330013</v>
          </cell>
          <cell r="H392" t="str">
            <v>横浜市港南区丸山台一丁目５－９</v>
          </cell>
          <cell r="I392" t="str">
            <v>小学館アカデミーかみながや保育園</v>
          </cell>
          <cell r="J392">
            <v>8</v>
          </cell>
          <cell r="K392" t="str">
            <v>8年以上</v>
          </cell>
          <cell r="L392">
            <v>10</v>
          </cell>
          <cell r="M392" t="str">
            <v>適</v>
          </cell>
          <cell r="N392">
            <v>6</v>
          </cell>
          <cell r="O392" t="str">
            <v>適</v>
          </cell>
          <cell r="P392">
            <v>16</v>
          </cell>
          <cell r="Q392">
            <v>6</v>
          </cell>
          <cell r="R392">
            <v>45146</v>
          </cell>
          <cell r="U392" t="str">
            <v>履歴なし</v>
          </cell>
          <cell r="V392">
            <v>0</v>
          </cell>
          <cell r="W392">
            <v>6</v>
          </cell>
          <cell r="X392" t="e">
            <v>#N/A</v>
          </cell>
          <cell r="Y392" t="str">
            <v/>
          </cell>
          <cell r="Z392" t="str">
            <v/>
          </cell>
          <cell r="AA392" t="str">
            <v/>
          </cell>
          <cell r="AB392" t="str">
            <v>○</v>
          </cell>
          <cell r="AC392" t="str">
            <v>あり</v>
          </cell>
          <cell r="AD392" t="str">
            <v/>
          </cell>
          <cell r="AE392" t="str">
            <v/>
          </cell>
          <cell r="AF392" t="str">
            <v/>
          </cell>
          <cell r="AG392" t="str">
            <v/>
          </cell>
          <cell r="AH392" t="str">
            <v/>
          </cell>
          <cell r="AI392" t="str">
            <v/>
          </cell>
          <cell r="AJ392" t="str">
            <v/>
          </cell>
          <cell r="AK392" t="str">
            <v>Ｒ４</v>
          </cell>
        </row>
        <row r="393">
          <cell r="A393">
            <v>1410051014025</v>
          </cell>
          <cell r="C393" t="str">
            <v>保育所</v>
          </cell>
          <cell r="D393" t="str">
            <v>芹が谷ぴよっこ保育園</v>
          </cell>
          <cell r="E393">
            <v>41</v>
          </cell>
          <cell r="F393" t="str">
            <v>港南区</v>
          </cell>
          <cell r="G393" t="str">
            <v>2330006</v>
          </cell>
          <cell r="H393" t="str">
            <v>横浜市港南区芹が谷一丁目３８－１４</v>
          </cell>
          <cell r="I393" t="str">
            <v>芹が谷ぴよっこ保育園</v>
          </cell>
          <cell r="J393">
            <v>14</v>
          </cell>
          <cell r="K393" t="str">
            <v>14年以上</v>
          </cell>
          <cell r="L393">
            <v>12</v>
          </cell>
          <cell r="M393" t="str">
            <v>適</v>
          </cell>
          <cell r="N393">
            <v>7</v>
          </cell>
          <cell r="O393" t="str">
            <v>適</v>
          </cell>
          <cell r="P393">
            <v>19</v>
          </cell>
          <cell r="Q393">
            <v>9</v>
          </cell>
          <cell r="R393">
            <v>45163</v>
          </cell>
          <cell r="U393" t="str">
            <v>Ｒ４</v>
          </cell>
          <cell r="V393">
            <v>7</v>
          </cell>
          <cell r="W393">
            <v>0</v>
          </cell>
          <cell r="X393" t="str">
            <v>○</v>
          </cell>
          <cell r="Y393" t="str">
            <v/>
          </cell>
          <cell r="Z393" t="str">
            <v/>
          </cell>
          <cell r="AA393" t="str">
            <v/>
          </cell>
          <cell r="AB393" t="str">
            <v/>
          </cell>
          <cell r="AC393" t="str">
            <v>なし</v>
          </cell>
          <cell r="AD393">
            <v>14</v>
          </cell>
          <cell r="AE393" t="str">
            <v>14年以上</v>
          </cell>
          <cell r="AF393">
            <v>12</v>
          </cell>
          <cell r="AG393" t="str">
            <v>適</v>
          </cell>
          <cell r="AH393">
            <v>7</v>
          </cell>
          <cell r="AI393" t="str">
            <v>適</v>
          </cell>
          <cell r="AJ393">
            <v>19</v>
          </cell>
          <cell r="AK393" t="str">
            <v>Ｒ４</v>
          </cell>
        </row>
        <row r="394">
          <cell r="A394">
            <v>1410051019545</v>
          </cell>
          <cell r="C394" t="str">
            <v>保育所</v>
          </cell>
          <cell r="D394" t="str">
            <v>太陽の子　港南台保育園</v>
          </cell>
          <cell r="E394">
            <v>41</v>
          </cell>
          <cell r="F394" t="str">
            <v>港南区</v>
          </cell>
          <cell r="G394" t="str">
            <v>1086215</v>
          </cell>
          <cell r="H394" t="str">
            <v>東京都港区港南二丁目１５番３号　品川インターシティＣ棟１５階</v>
          </cell>
          <cell r="I394" t="str">
            <v>ＨＩＴＯＷＡキッズライフ株式会社</v>
          </cell>
          <cell r="J394">
            <v>9</v>
          </cell>
          <cell r="K394" t="str">
            <v>9年以上</v>
          </cell>
          <cell r="L394">
            <v>11</v>
          </cell>
          <cell r="M394" t="str">
            <v>適</v>
          </cell>
          <cell r="N394">
            <v>6</v>
          </cell>
          <cell r="O394" t="str">
            <v>適</v>
          </cell>
          <cell r="P394">
            <v>17</v>
          </cell>
          <cell r="Q394">
            <v>9</v>
          </cell>
          <cell r="R394">
            <v>45113</v>
          </cell>
          <cell r="U394" t="str">
            <v>Ｒ４</v>
          </cell>
          <cell r="V394">
            <v>6</v>
          </cell>
          <cell r="W394">
            <v>0</v>
          </cell>
          <cell r="X394" t="str">
            <v>○</v>
          </cell>
          <cell r="Y394" t="str">
            <v/>
          </cell>
          <cell r="Z394" t="str">
            <v/>
          </cell>
          <cell r="AA394" t="str">
            <v/>
          </cell>
          <cell r="AB394" t="str">
            <v/>
          </cell>
          <cell r="AC394" t="str">
            <v>なし</v>
          </cell>
          <cell r="AD394">
            <v>8</v>
          </cell>
          <cell r="AE394" t="str">
            <v>8年以上</v>
          </cell>
          <cell r="AF394">
            <v>10</v>
          </cell>
          <cell r="AG394" t="str">
            <v>適</v>
          </cell>
          <cell r="AH394">
            <v>6</v>
          </cell>
          <cell r="AI394" t="str">
            <v>適</v>
          </cell>
          <cell r="AJ394">
            <v>16</v>
          </cell>
          <cell r="AK394" t="str">
            <v>Ｒ４</v>
          </cell>
        </row>
        <row r="395">
          <cell r="A395">
            <v>1410051014827</v>
          </cell>
          <cell r="C395" t="str">
            <v>保育所</v>
          </cell>
          <cell r="D395" t="str">
            <v>チェリーガーデン保育園</v>
          </cell>
          <cell r="E395">
            <v>41</v>
          </cell>
          <cell r="F395" t="str">
            <v>港南区</v>
          </cell>
          <cell r="G395" t="str">
            <v>2330016</v>
          </cell>
          <cell r="H395" t="str">
            <v>横浜市港南区下永谷二丁目７－２４</v>
          </cell>
          <cell r="I395" t="str">
            <v>チェリーガーデン保育園</v>
          </cell>
          <cell r="J395">
            <v>16</v>
          </cell>
          <cell r="K395" t="str">
            <v>16年以上</v>
          </cell>
          <cell r="L395">
            <v>12</v>
          </cell>
          <cell r="M395" t="str">
            <v>適</v>
          </cell>
          <cell r="N395">
            <v>7</v>
          </cell>
          <cell r="O395" t="str">
            <v>適</v>
          </cell>
          <cell r="P395">
            <v>19</v>
          </cell>
          <cell r="Q395">
            <v>24</v>
          </cell>
          <cell r="R395">
            <v>45120</v>
          </cell>
          <cell r="U395" t="str">
            <v>Ｒ４</v>
          </cell>
          <cell r="V395">
            <v>7</v>
          </cell>
          <cell r="W395">
            <v>0</v>
          </cell>
          <cell r="X395" t="str">
            <v>○</v>
          </cell>
          <cell r="Y395" t="str">
            <v/>
          </cell>
          <cell r="Z395" t="str">
            <v/>
          </cell>
          <cell r="AA395" t="str">
            <v/>
          </cell>
          <cell r="AB395" t="str">
            <v/>
          </cell>
          <cell r="AC395" t="str">
            <v>なし</v>
          </cell>
          <cell r="AD395">
            <v>15</v>
          </cell>
          <cell r="AE395" t="str">
            <v>15年以上</v>
          </cell>
          <cell r="AF395">
            <v>12</v>
          </cell>
          <cell r="AG395" t="str">
            <v>適</v>
          </cell>
          <cell r="AH395">
            <v>7</v>
          </cell>
          <cell r="AI395" t="str">
            <v>適</v>
          </cell>
          <cell r="AJ395">
            <v>19</v>
          </cell>
          <cell r="AK395" t="str">
            <v>Ｒ４</v>
          </cell>
        </row>
        <row r="396">
          <cell r="A396">
            <v>1410051019537</v>
          </cell>
          <cell r="C396" t="str">
            <v>保育所</v>
          </cell>
          <cell r="D396" t="str">
            <v>つくし保育園　上大岡</v>
          </cell>
          <cell r="E396">
            <v>41</v>
          </cell>
          <cell r="F396" t="str">
            <v>港南区</v>
          </cell>
          <cell r="G396" t="str">
            <v>2330007</v>
          </cell>
          <cell r="H396" t="str">
            <v>横浜市港南区大久保一丁目８－４</v>
          </cell>
          <cell r="I396" t="str">
            <v>社会福祉法人秀峰会　つくし保育園上大岡</v>
          </cell>
          <cell r="J396">
            <v>9</v>
          </cell>
          <cell r="K396" t="str">
            <v>9年以上</v>
          </cell>
          <cell r="L396">
            <v>11</v>
          </cell>
          <cell r="M396" t="str">
            <v>適</v>
          </cell>
          <cell r="N396">
            <v>6</v>
          </cell>
          <cell r="O396" t="str">
            <v>適</v>
          </cell>
          <cell r="P396">
            <v>17</v>
          </cell>
          <cell r="Q396">
            <v>8</v>
          </cell>
          <cell r="R396">
            <v>45072</v>
          </cell>
          <cell r="U396" t="str">
            <v>Ｒ４</v>
          </cell>
          <cell r="V396">
            <v>6</v>
          </cell>
          <cell r="W396">
            <v>0</v>
          </cell>
          <cell r="X396" t="str">
            <v>○</v>
          </cell>
          <cell r="Y396" t="str">
            <v/>
          </cell>
          <cell r="Z396" t="str">
            <v/>
          </cell>
          <cell r="AA396" t="str">
            <v/>
          </cell>
          <cell r="AB396" t="str">
            <v/>
          </cell>
          <cell r="AC396" t="str">
            <v>なし</v>
          </cell>
          <cell r="AD396">
            <v>8</v>
          </cell>
          <cell r="AE396" t="str">
            <v>8年以上</v>
          </cell>
          <cell r="AF396">
            <v>10</v>
          </cell>
          <cell r="AG396" t="str">
            <v>適</v>
          </cell>
          <cell r="AH396">
            <v>6</v>
          </cell>
          <cell r="AI396" t="str">
            <v>適</v>
          </cell>
          <cell r="AJ396">
            <v>16</v>
          </cell>
          <cell r="AK396" t="str">
            <v>Ｒ４</v>
          </cell>
        </row>
        <row r="397">
          <cell r="A397">
            <v>1410051018083</v>
          </cell>
          <cell r="C397" t="str">
            <v>保育所</v>
          </cell>
          <cell r="D397" t="str">
            <v>つばさ保育園</v>
          </cell>
          <cell r="E397">
            <v>41</v>
          </cell>
          <cell r="F397" t="str">
            <v>港南区</v>
          </cell>
          <cell r="G397" t="str">
            <v>2330007</v>
          </cell>
          <cell r="H397" t="str">
            <v>横浜市港南区大久保１－２０－３９</v>
          </cell>
          <cell r="I397" t="str">
            <v>つばさ保育園</v>
          </cell>
          <cell r="J397">
            <v>13</v>
          </cell>
          <cell r="K397" t="str">
            <v>13年以上</v>
          </cell>
          <cell r="L397">
            <v>12</v>
          </cell>
          <cell r="M397" t="str">
            <v>適</v>
          </cell>
          <cell r="N397">
            <v>7</v>
          </cell>
          <cell r="O397" t="str">
            <v>適</v>
          </cell>
          <cell r="P397">
            <v>19</v>
          </cell>
          <cell r="Q397">
            <v>20</v>
          </cell>
          <cell r="R397">
            <v>45146</v>
          </cell>
          <cell r="U397" t="str">
            <v>Ｒ４</v>
          </cell>
          <cell r="V397">
            <v>7</v>
          </cell>
          <cell r="W397">
            <v>0</v>
          </cell>
          <cell r="X397" t="str">
            <v>○</v>
          </cell>
          <cell r="Y397" t="str">
            <v/>
          </cell>
          <cell r="Z397" t="str">
            <v/>
          </cell>
          <cell r="AA397" t="str">
            <v/>
          </cell>
          <cell r="AB397" t="str">
            <v/>
          </cell>
          <cell r="AC397" t="str">
            <v>なし</v>
          </cell>
          <cell r="AD397">
            <v>12</v>
          </cell>
          <cell r="AE397" t="str">
            <v>12年以上</v>
          </cell>
          <cell r="AF397">
            <v>12</v>
          </cell>
          <cell r="AG397" t="str">
            <v>適</v>
          </cell>
          <cell r="AH397">
            <v>7</v>
          </cell>
          <cell r="AI397" t="str">
            <v>適</v>
          </cell>
          <cell r="AJ397">
            <v>19</v>
          </cell>
          <cell r="AK397" t="str">
            <v>Ｒ４</v>
          </cell>
        </row>
        <row r="398">
          <cell r="A398">
            <v>1410051027480</v>
          </cell>
          <cell r="C398" t="str">
            <v>保育所</v>
          </cell>
          <cell r="D398" t="str">
            <v>野庭保育園</v>
          </cell>
          <cell r="E398">
            <v>41</v>
          </cell>
          <cell r="F398" t="str">
            <v>港南区</v>
          </cell>
          <cell r="G398" t="str">
            <v>8800855</v>
          </cell>
          <cell r="H398" t="str">
            <v>宮崎県宮崎市田代町１６番地</v>
          </cell>
          <cell r="I398" t="str">
            <v>社会福祉法人　成和会　田代保育学園</v>
          </cell>
          <cell r="J398">
            <v>11</v>
          </cell>
          <cell r="K398" t="str">
            <v>11年以上</v>
          </cell>
          <cell r="L398">
            <v>12</v>
          </cell>
          <cell r="M398" t="str">
            <v>適</v>
          </cell>
          <cell r="N398">
            <v>7</v>
          </cell>
          <cell r="O398" t="str">
            <v>適</v>
          </cell>
          <cell r="P398">
            <v>19</v>
          </cell>
          <cell r="Q398">
            <v>11</v>
          </cell>
          <cell r="R398">
            <v>45163</v>
          </cell>
          <cell r="U398" t="str">
            <v>Ｒ４</v>
          </cell>
          <cell r="V398">
            <v>6</v>
          </cell>
          <cell r="W398">
            <v>1</v>
          </cell>
          <cell r="X398" t="str">
            <v>○</v>
          </cell>
          <cell r="Y398" t="str">
            <v>○</v>
          </cell>
          <cell r="Z398" t="str">
            <v/>
          </cell>
          <cell r="AA398" t="str">
            <v/>
          </cell>
          <cell r="AB398" t="str">
            <v/>
          </cell>
          <cell r="AC398" t="str">
            <v>あり</v>
          </cell>
          <cell r="AD398">
            <v>10</v>
          </cell>
          <cell r="AE398" t="str">
            <v>10年以上</v>
          </cell>
          <cell r="AF398">
            <v>12</v>
          </cell>
          <cell r="AG398" t="str">
            <v>適</v>
          </cell>
          <cell r="AH398">
            <v>6</v>
          </cell>
          <cell r="AI398" t="str">
            <v>適</v>
          </cell>
          <cell r="AJ398">
            <v>18</v>
          </cell>
          <cell r="AK398" t="str">
            <v>Ｒ４</v>
          </cell>
        </row>
        <row r="399">
          <cell r="A399">
            <v>1410051016673</v>
          </cell>
          <cell r="C399" t="str">
            <v>保育所</v>
          </cell>
          <cell r="D399" t="str">
            <v>白峰保育園</v>
          </cell>
          <cell r="E399">
            <v>41</v>
          </cell>
          <cell r="F399" t="str">
            <v>港南区</v>
          </cell>
          <cell r="G399" t="str">
            <v>2340054</v>
          </cell>
          <cell r="H399" t="str">
            <v>横浜市港南区港南台四丁目６－１５</v>
          </cell>
          <cell r="I399" t="str">
            <v>白峰保育園</v>
          </cell>
          <cell r="J399">
            <v>12</v>
          </cell>
          <cell r="K399" t="str">
            <v>12年以上</v>
          </cell>
          <cell r="L399">
            <v>12</v>
          </cell>
          <cell r="M399" t="str">
            <v>適</v>
          </cell>
          <cell r="N399">
            <v>7</v>
          </cell>
          <cell r="O399" t="str">
            <v>適</v>
          </cell>
          <cell r="P399">
            <v>19</v>
          </cell>
          <cell r="Q399">
            <v>14</v>
          </cell>
          <cell r="R399">
            <v>45072</v>
          </cell>
          <cell r="U399" t="str">
            <v>Ｒ４</v>
          </cell>
          <cell r="V399">
            <v>7</v>
          </cell>
          <cell r="W399">
            <v>0</v>
          </cell>
          <cell r="X399" t="str">
            <v>○</v>
          </cell>
          <cell r="Y399" t="str">
            <v/>
          </cell>
          <cell r="Z399" t="str">
            <v/>
          </cell>
          <cell r="AA399" t="str">
            <v/>
          </cell>
          <cell r="AB399" t="str">
            <v/>
          </cell>
          <cell r="AC399" t="str">
            <v>なし</v>
          </cell>
          <cell r="AD399">
            <v>11</v>
          </cell>
          <cell r="AE399" t="str">
            <v>11年以上</v>
          </cell>
          <cell r="AF399">
            <v>12</v>
          </cell>
          <cell r="AG399" t="str">
            <v>適</v>
          </cell>
          <cell r="AH399">
            <v>7</v>
          </cell>
          <cell r="AI399" t="str">
            <v>適</v>
          </cell>
          <cell r="AJ399">
            <v>19</v>
          </cell>
          <cell r="AK399" t="str">
            <v>Ｒ４</v>
          </cell>
        </row>
        <row r="400">
          <cell r="A400">
            <v>1410051014058</v>
          </cell>
          <cell r="C400" t="str">
            <v>保育所</v>
          </cell>
          <cell r="D400" t="str">
            <v>日野保育園</v>
          </cell>
          <cell r="E400">
            <v>41</v>
          </cell>
          <cell r="F400" t="str">
            <v>港南区</v>
          </cell>
          <cell r="G400" t="str">
            <v>2340053</v>
          </cell>
          <cell r="H400" t="str">
            <v>横浜市港南区日野中央三丁目４１－１</v>
          </cell>
          <cell r="I400" t="str">
            <v>社会福祉法人尚徳福祉会　日野保育園</v>
          </cell>
          <cell r="J400">
            <v>14</v>
          </cell>
          <cell r="K400" t="str">
            <v>14年以上</v>
          </cell>
          <cell r="L400">
            <v>12</v>
          </cell>
          <cell r="M400" t="str">
            <v>適</v>
          </cell>
          <cell r="N400">
            <v>7</v>
          </cell>
          <cell r="O400" t="str">
            <v>適</v>
          </cell>
          <cell r="P400">
            <v>19</v>
          </cell>
          <cell r="Q400">
            <v>16</v>
          </cell>
          <cell r="R400">
            <v>45154</v>
          </cell>
          <cell r="U400" t="str">
            <v>Ｒ４</v>
          </cell>
          <cell r="V400">
            <v>7</v>
          </cell>
          <cell r="W400">
            <v>0</v>
          </cell>
          <cell r="X400" t="str">
            <v>○</v>
          </cell>
          <cell r="Y400" t="str">
            <v/>
          </cell>
          <cell r="Z400" t="str">
            <v/>
          </cell>
          <cell r="AA400" t="str">
            <v/>
          </cell>
          <cell r="AB400" t="str">
            <v/>
          </cell>
          <cell r="AC400" t="str">
            <v>なし</v>
          </cell>
          <cell r="AD400">
            <v>15</v>
          </cell>
          <cell r="AE400" t="str">
            <v>15年以上</v>
          </cell>
          <cell r="AF400">
            <v>12</v>
          </cell>
          <cell r="AG400" t="str">
            <v>適</v>
          </cell>
          <cell r="AH400">
            <v>7</v>
          </cell>
          <cell r="AI400" t="str">
            <v>適</v>
          </cell>
          <cell r="AJ400">
            <v>19</v>
          </cell>
          <cell r="AK400" t="str">
            <v>Ｒ４</v>
          </cell>
        </row>
        <row r="401">
          <cell r="A401">
            <v>1410051015378</v>
          </cell>
          <cell r="C401" t="str">
            <v>保育所</v>
          </cell>
          <cell r="D401" t="str">
            <v>丸山台保育園</v>
          </cell>
          <cell r="E401">
            <v>41</v>
          </cell>
          <cell r="F401" t="str">
            <v>港南区</v>
          </cell>
          <cell r="G401" t="str">
            <v>2330013</v>
          </cell>
          <cell r="H401" t="str">
            <v>横浜市港南区丸山台３－１６－１</v>
          </cell>
          <cell r="I401" t="str">
            <v>社会福祉法人白百合会　丸山台保育園</v>
          </cell>
          <cell r="J401">
            <v>14</v>
          </cell>
          <cell r="K401" t="str">
            <v>14年以上</v>
          </cell>
          <cell r="L401">
            <v>12</v>
          </cell>
          <cell r="M401" t="str">
            <v>適</v>
          </cell>
          <cell r="N401">
            <v>7</v>
          </cell>
          <cell r="O401" t="str">
            <v>適</v>
          </cell>
          <cell r="P401">
            <v>19</v>
          </cell>
          <cell r="Q401">
            <v>19</v>
          </cell>
          <cell r="R401">
            <v>45154</v>
          </cell>
          <cell r="U401" t="str">
            <v>Ｒ４</v>
          </cell>
          <cell r="V401">
            <v>7</v>
          </cell>
          <cell r="W401">
            <v>0</v>
          </cell>
          <cell r="X401" t="str">
            <v>○</v>
          </cell>
          <cell r="Y401" t="str">
            <v/>
          </cell>
          <cell r="Z401" t="str">
            <v/>
          </cell>
          <cell r="AA401" t="str">
            <v/>
          </cell>
          <cell r="AB401" t="str">
            <v/>
          </cell>
          <cell r="AC401" t="str">
            <v>なし</v>
          </cell>
          <cell r="AD401">
            <v>14</v>
          </cell>
          <cell r="AE401" t="str">
            <v>14年以上</v>
          </cell>
          <cell r="AF401">
            <v>12</v>
          </cell>
          <cell r="AG401" t="str">
            <v>適</v>
          </cell>
          <cell r="AH401">
            <v>7</v>
          </cell>
          <cell r="AI401" t="str">
            <v>適</v>
          </cell>
          <cell r="AJ401">
            <v>19</v>
          </cell>
          <cell r="AK401" t="str">
            <v>Ｒ４</v>
          </cell>
        </row>
        <row r="402">
          <cell r="A402">
            <v>1410051016665</v>
          </cell>
          <cell r="C402" t="str">
            <v>保育所</v>
          </cell>
          <cell r="D402" t="str">
            <v>みなみひの保育園</v>
          </cell>
          <cell r="E402">
            <v>41</v>
          </cell>
          <cell r="F402" t="str">
            <v>港南区</v>
          </cell>
          <cell r="G402" t="str">
            <v>2340055</v>
          </cell>
          <cell r="H402" t="str">
            <v>横浜市港南区日野南三丁目１３－１</v>
          </cell>
          <cell r="I402" t="str">
            <v>みなみひの保育園</v>
          </cell>
          <cell r="J402">
            <v>7</v>
          </cell>
          <cell r="K402" t="str">
            <v>7年以上</v>
          </cell>
          <cell r="L402">
            <v>9</v>
          </cell>
          <cell r="M402" t="str">
            <v>適</v>
          </cell>
          <cell r="N402">
            <v>6</v>
          </cell>
          <cell r="O402" t="str">
            <v>適</v>
          </cell>
          <cell r="P402">
            <v>15</v>
          </cell>
          <cell r="Q402">
            <v>5</v>
          </cell>
          <cell r="R402">
            <v>45146</v>
          </cell>
          <cell r="U402" t="str">
            <v>Ｒ４</v>
          </cell>
          <cell r="V402">
            <v>6</v>
          </cell>
          <cell r="W402">
            <v>0</v>
          </cell>
          <cell r="X402" t="str">
            <v>○</v>
          </cell>
          <cell r="Y402" t="str">
            <v/>
          </cell>
          <cell r="Z402" t="str">
            <v/>
          </cell>
          <cell r="AA402" t="str">
            <v/>
          </cell>
          <cell r="AB402" t="str">
            <v/>
          </cell>
          <cell r="AC402" t="str">
            <v>なし</v>
          </cell>
          <cell r="AD402">
            <v>6</v>
          </cell>
          <cell r="AE402" t="str">
            <v>6年以上</v>
          </cell>
          <cell r="AF402">
            <v>8</v>
          </cell>
          <cell r="AG402" t="str">
            <v>適</v>
          </cell>
          <cell r="AH402">
            <v>6</v>
          </cell>
          <cell r="AI402" t="str">
            <v>適</v>
          </cell>
          <cell r="AJ402">
            <v>14</v>
          </cell>
          <cell r="AK402" t="str">
            <v>Ｒ４</v>
          </cell>
        </row>
        <row r="403">
          <cell r="A403">
            <v>1410052003480</v>
          </cell>
          <cell r="C403" t="str">
            <v>小規模保育事業（A型）</v>
          </cell>
          <cell r="D403" t="str">
            <v>上大岡ラビット保育園ＴＷＩＮＳ</v>
          </cell>
          <cell r="E403">
            <v>41</v>
          </cell>
          <cell r="F403" t="str">
            <v>港南区</v>
          </cell>
          <cell r="G403" t="str">
            <v>2320064</v>
          </cell>
          <cell r="H403" t="str">
            <v>横浜市南区別所二丁目８－１　Ｂｅｅメルビル２Ｆ</v>
          </cell>
          <cell r="I403" t="str">
            <v>特定非営利活動法人　上大岡ラビット保育園</v>
          </cell>
          <cell r="J403">
            <v>6</v>
          </cell>
          <cell r="K403" t="str">
            <v>6年以上</v>
          </cell>
          <cell r="L403">
            <v>8</v>
          </cell>
          <cell r="M403" t="str">
            <v>適</v>
          </cell>
          <cell r="N403">
            <v>6</v>
          </cell>
          <cell r="O403" t="str">
            <v>適</v>
          </cell>
          <cell r="P403">
            <v>14</v>
          </cell>
          <cell r="Q403">
            <v>2</v>
          </cell>
          <cell r="R403">
            <v>45128</v>
          </cell>
          <cell r="U403" t="str">
            <v>Ｒ４</v>
          </cell>
          <cell r="V403">
            <v>6</v>
          </cell>
          <cell r="W403">
            <v>0</v>
          </cell>
          <cell r="X403" t="str">
            <v>○</v>
          </cell>
          <cell r="Y403" t="str">
            <v/>
          </cell>
          <cell r="Z403" t="str">
            <v/>
          </cell>
          <cell r="AA403" t="str">
            <v/>
          </cell>
          <cell r="AB403" t="str">
            <v/>
          </cell>
          <cell r="AC403" t="str">
            <v>なし</v>
          </cell>
          <cell r="AD403">
            <v>5</v>
          </cell>
          <cell r="AE403" t="str">
            <v>5年以上</v>
          </cell>
          <cell r="AF403">
            <v>7</v>
          </cell>
          <cell r="AG403" t="str">
            <v>適</v>
          </cell>
          <cell r="AH403">
            <v>6</v>
          </cell>
          <cell r="AI403" t="str">
            <v>適</v>
          </cell>
          <cell r="AJ403">
            <v>13</v>
          </cell>
          <cell r="AK403" t="str">
            <v>Ｒ４</v>
          </cell>
        </row>
        <row r="404">
          <cell r="A404">
            <v>1410052005105</v>
          </cell>
          <cell r="C404" t="str">
            <v>小規模保育事業（A型）</v>
          </cell>
          <cell r="D404" t="str">
            <v>キッズアミ</v>
          </cell>
          <cell r="E404">
            <v>41</v>
          </cell>
          <cell r="F404" t="str">
            <v>港南区</v>
          </cell>
          <cell r="G404" t="str">
            <v>2330003</v>
          </cell>
          <cell r="H404" t="str">
            <v>横浜市港南区港南３－３４－１５</v>
          </cell>
          <cell r="I404" t="str">
            <v>キッズアミ</v>
          </cell>
          <cell r="J404">
            <v>8</v>
          </cell>
          <cell r="K404" t="str">
            <v>8年以上</v>
          </cell>
          <cell r="L404">
            <v>10</v>
          </cell>
          <cell r="M404" t="str">
            <v>適</v>
          </cell>
          <cell r="N404">
            <v>6</v>
          </cell>
          <cell r="O404" t="str">
            <v>適</v>
          </cell>
          <cell r="P404">
            <v>16</v>
          </cell>
          <cell r="Q404">
            <v>2</v>
          </cell>
          <cell r="R404">
            <v>45163</v>
          </cell>
          <cell r="U404" t="str">
            <v>Ｒ４</v>
          </cell>
          <cell r="V404">
            <v>6</v>
          </cell>
          <cell r="W404">
            <v>0</v>
          </cell>
          <cell r="X404" t="str">
            <v>○</v>
          </cell>
          <cell r="Y404" t="str">
            <v/>
          </cell>
          <cell r="Z404" t="str">
            <v/>
          </cell>
          <cell r="AA404" t="str">
            <v/>
          </cell>
          <cell r="AB404" t="str">
            <v/>
          </cell>
          <cell r="AC404" t="str">
            <v>なし</v>
          </cell>
          <cell r="AD404">
            <v>6</v>
          </cell>
          <cell r="AE404" t="str">
            <v>6年以上</v>
          </cell>
          <cell r="AF404">
            <v>8</v>
          </cell>
          <cell r="AG404" t="str">
            <v>適</v>
          </cell>
          <cell r="AH404">
            <v>6</v>
          </cell>
          <cell r="AI404" t="str">
            <v>適</v>
          </cell>
          <cell r="AJ404">
            <v>14</v>
          </cell>
          <cell r="AK404" t="str">
            <v>Ｒ４</v>
          </cell>
        </row>
        <row r="405">
          <cell r="A405">
            <v>1410052004405</v>
          </cell>
          <cell r="C405" t="str">
            <v>小規模保育事業（A型）</v>
          </cell>
          <cell r="D405" t="str">
            <v>クオリスキッズ上大岡西保育園</v>
          </cell>
          <cell r="E405">
            <v>41</v>
          </cell>
          <cell r="F405" t="str">
            <v>港南区</v>
          </cell>
          <cell r="G405" t="str">
            <v>2330002</v>
          </cell>
          <cell r="H405" t="str">
            <v>横浜市港南区上大岡西２－３－６　ＢＬＤアルダ２０１号室</v>
          </cell>
          <cell r="I405" t="str">
            <v>クオリスキッズ上大岡西保育園</v>
          </cell>
          <cell r="J405">
            <v>9</v>
          </cell>
          <cell r="K405" t="str">
            <v>9年以上</v>
          </cell>
          <cell r="L405">
            <v>11</v>
          </cell>
          <cell r="M405" t="str">
            <v>適</v>
          </cell>
          <cell r="N405">
            <v>6</v>
          </cell>
          <cell r="O405" t="str">
            <v>適</v>
          </cell>
          <cell r="P405">
            <v>17</v>
          </cell>
          <cell r="Q405">
            <v>5</v>
          </cell>
          <cell r="R405">
            <v>45163</v>
          </cell>
          <cell r="U405" t="str">
            <v>Ｒ４</v>
          </cell>
          <cell r="V405">
            <v>7</v>
          </cell>
          <cell r="W405">
            <v>0</v>
          </cell>
          <cell r="X405" t="str">
            <v>○</v>
          </cell>
          <cell r="Y405" t="str">
            <v/>
          </cell>
          <cell r="Z405" t="str">
            <v/>
          </cell>
          <cell r="AA405" t="str">
            <v/>
          </cell>
          <cell r="AB405" t="str">
            <v/>
          </cell>
          <cell r="AC405" t="str">
            <v>なし</v>
          </cell>
          <cell r="AD405">
            <v>12</v>
          </cell>
          <cell r="AE405" t="str">
            <v>12年以上</v>
          </cell>
          <cell r="AF405">
            <v>12</v>
          </cell>
          <cell r="AG405" t="str">
            <v>適</v>
          </cell>
          <cell r="AH405">
            <v>7</v>
          </cell>
          <cell r="AI405" t="str">
            <v>適</v>
          </cell>
          <cell r="AJ405">
            <v>19</v>
          </cell>
          <cell r="AK405" t="str">
            <v>Ｒ４</v>
          </cell>
        </row>
        <row r="406">
          <cell r="A406">
            <v>1410052005865</v>
          </cell>
          <cell r="C406" t="str">
            <v>小規模保育事業（A型）</v>
          </cell>
          <cell r="D406" t="str">
            <v>港南台きらきら保育園</v>
          </cell>
          <cell r="E406">
            <v>41</v>
          </cell>
          <cell r="F406" t="str">
            <v>港南区</v>
          </cell>
          <cell r="G406" t="str">
            <v>2340054</v>
          </cell>
          <cell r="H406" t="str">
            <v>横浜市港南区港南台三丁目１７－１５　寿屋ビル１階</v>
          </cell>
          <cell r="I406" t="str">
            <v>港南台きらきら保育園</v>
          </cell>
          <cell r="J406">
            <v>8</v>
          </cell>
          <cell r="K406" t="str">
            <v>8年以上</v>
          </cell>
          <cell r="L406">
            <v>10</v>
          </cell>
          <cell r="M406" t="str">
            <v>適</v>
          </cell>
          <cell r="N406">
            <v>6</v>
          </cell>
          <cell r="O406" t="str">
            <v>適</v>
          </cell>
          <cell r="P406">
            <v>16</v>
          </cell>
          <cell r="Q406">
            <v>3</v>
          </cell>
          <cell r="R406">
            <v>45163</v>
          </cell>
          <cell r="U406" t="str">
            <v>履歴なし</v>
          </cell>
          <cell r="V406">
            <v>0</v>
          </cell>
          <cell r="W406">
            <v>6</v>
          </cell>
          <cell r="X406" t="e">
            <v>#N/A</v>
          </cell>
          <cell r="Y406" t="str">
            <v/>
          </cell>
          <cell r="Z406" t="str">
            <v/>
          </cell>
          <cell r="AA406" t="str">
            <v/>
          </cell>
          <cell r="AB406" t="str">
            <v>○</v>
          </cell>
          <cell r="AC406" t="str">
            <v>あり</v>
          </cell>
          <cell r="AD406" t="str">
            <v/>
          </cell>
          <cell r="AE406" t="str">
            <v/>
          </cell>
          <cell r="AF406" t="str">
            <v/>
          </cell>
          <cell r="AG406" t="str">
            <v/>
          </cell>
          <cell r="AH406" t="str">
            <v/>
          </cell>
          <cell r="AI406" t="str">
            <v/>
          </cell>
          <cell r="AJ406" t="str">
            <v/>
          </cell>
          <cell r="AK406" t="str">
            <v>Ｒ４</v>
          </cell>
        </row>
        <row r="407">
          <cell r="A407">
            <v>1410052005857</v>
          </cell>
          <cell r="C407" t="str">
            <v>小規模保育事業（A型）</v>
          </cell>
          <cell r="D407" t="str">
            <v>スクルドエンジェル保育園上大岡園</v>
          </cell>
          <cell r="E407">
            <v>41</v>
          </cell>
          <cell r="F407" t="str">
            <v>港南区</v>
          </cell>
          <cell r="G407" t="str">
            <v>1150045</v>
          </cell>
          <cell r="H407" t="str">
            <v>東京都北区赤羽３丁目１９－１１</v>
          </cell>
          <cell r="I407" t="str">
            <v>徳吉　多恵子</v>
          </cell>
          <cell r="J407">
            <v>9</v>
          </cell>
          <cell r="K407" t="str">
            <v>9年以上</v>
          </cell>
          <cell r="L407">
            <v>11</v>
          </cell>
          <cell r="M407" t="str">
            <v>適</v>
          </cell>
          <cell r="N407">
            <v>6</v>
          </cell>
          <cell r="O407" t="str">
            <v>適</v>
          </cell>
          <cell r="P407">
            <v>17</v>
          </cell>
          <cell r="Q407">
            <v>3</v>
          </cell>
          <cell r="R407">
            <v>45154</v>
          </cell>
          <cell r="U407" t="str">
            <v>履歴なし</v>
          </cell>
          <cell r="V407">
            <v>0</v>
          </cell>
          <cell r="W407">
            <v>6</v>
          </cell>
          <cell r="X407" t="e">
            <v>#N/A</v>
          </cell>
          <cell r="Y407" t="str">
            <v/>
          </cell>
          <cell r="Z407" t="str">
            <v/>
          </cell>
          <cell r="AA407" t="str">
            <v/>
          </cell>
          <cell r="AB407" t="str">
            <v>○</v>
          </cell>
          <cell r="AC407" t="str">
            <v>あり</v>
          </cell>
          <cell r="AD407" t="str">
            <v/>
          </cell>
          <cell r="AE407" t="str">
            <v/>
          </cell>
          <cell r="AF407" t="str">
            <v/>
          </cell>
          <cell r="AG407" t="str">
            <v/>
          </cell>
          <cell r="AH407" t="str">
            <v/>
          </cell>
          <cell r="AI407" t="str">
            <v/>
          </cell>
          <cell r="AJ407" t="str">
            <v/>
          </cell>
          <cell r="AK407" t="str">
            <v>Ｒ４</v>
          </cell>
        </row>
        <row r="408">
          <cell r="A408">
            <v>1410052003555</v>
          </cell>
          <cell r="C408" t="str">
            <v>小規模保育事業（A型）</v>
          </cell>
          <cell r="D408" t="str">
            <v>ちゅーりっぷキッズ</v>
          </cell>
          <cell r="E408">
            <v>41</v>
          </cell>
          <cell r="F408" t="str">
            <v>港南区</v>
          </cell>
          <cell r="G408" t="str">
            <v>2330003</v>
          </cell>
          <cell r="H408" t="str">
            <v>横浜市港南区港南一丁目３－３７リバーサイド福長１０３</v>
          </cell>
          <cell r="I408" t="str">
            <v>ちゅーりっぷキッズ</v>
          </cell>
          <cell r="J408">
            <v>5</v>
          </cell>
          <cell r="K408" t="str">
            <v>5年以上</v>
          </cell>
          <cell r="L408">
            <v>7</v>
          </cell>
          <cell r="M408" t="str">
            <v>適</v>
          </cell>
          <cell r="N408">
            <v>6</v>
          </cell>
          <cell r="O408" t="str">
            <v>適</v>
          </cell>
          <cell r="P408">
            <v>13</v>
          </cell>
          <cell r="Q408">
            <v>0</v>
          </cell>
          <cell r="R408">
            <v>45072</v>
          </cell>
          <cell r="U408" t="str">
            <v>Ｒ４</v>
          </cell>
          <cell r="V408">
            <v>6</v>
          </cell>
          <cell r="W408">
            <v>0</v>
          </cell>
          <cell r="X408" t="str">
            <v>○</v>
          </cell>
          <cell r="Y408" t="str">
            <v/>
          </cell>
          <cell r="Z408" t="str">
            <v/>
          </cell>
          <cell r="AA408" t="str">
            <v/>
          </cell>
          <cell r="AB408" t="str">
            <v/>
          </cell>
          <cell r="AC408" t="str">
            <v>なし</v>
          </cell>
          <cell r="AD408">
            <v>5</v>
          </cell>
          <cell r="AE408" t="str">
            <v>5年以上</v>
          </cell>
          <cell r="AF408">
            <v>7</v>
          </cell>
          <cell r="AG408" t="str">
            <v>適</v>
          </cell>
          <cell r="AH408">
            <v>6</v>
          </cell>
          <cell r="AI408" t="str">
            <v>適</v>
          </cell>
          <cell r="AJ408">
            <v>13</v>
          </cell>
          <cell r="AK408" t="str">
            <v>Ｒ４</v>
          </cell>
        </row>
        <row r="409">
          <cell r="A409">
            <v>1410052003530</v>
          </cell>
          <cell r="C409" t="str">
            <v>小規模保育事業（A型）</v>
          </cell>
          <cell r="D409" t="str">
            <v>ちゅーりっぷハウス</v>
          </cell>
          <cell r="E409">
            <v>41</v>
          </cell>
          <cell r="F409" t="str">
            <v>港南区</v>
          </cell>
          <cell r="G409" t="str">
            <v>2330007</v>
          </cell>
          <cell r="H409" t="str">
            <v>横浜市港南区大久保一丁目１６－６　サニーハイツ上大岡１Ｆ</v>
          </cell>
          <cell r="I409" t="str">
            <v>ちゅーりっぷハウス</v>
          </cell>
          <cell r="J409">
            <v>11</v>
          </cell>
          <cell r="K409" t="str">
            <v>11年以上</v>
          </cell>
          <cell r="L409">
            <v>12</v>
          </cell>
          <cell r="M409" t="str">
            <v>適</v>
          </cell>
          <cell r="N409">
            <v>7</v>
          </cell>
          <cell r="O409" t="str">
            <v>適</v>
          </cell>
          <cell r="P409">
            <v>19</v>
          </cell>
          <cell r="Q409">
            <v>2</v>
          </cell>
          <cell r="R409">
            <v>45092</v>
          </cell>
          <cell r="U409" t="str">
            <v>Ｒ４</v>
          </cell>
          <cell r="V409">
            <v>7</v>
          </cell>
          <cell r="W409">
            <v>0</v>
          </cell>
          <cell r="X409" t="str">
            <v>○</v>
          </cell>
          <cell r="Y409" t="str">
            <v/>
          </cell>
          <cell r="Z409" t="str">
            <v/>
          </cell>
          <cell r="AA409" t="str">
            <v/>
          </cell>
          <cell r="AB409" t="str">
            <v/>
          </cell>
          <cell r="AC409" t="str">
            <v>なし</v>
          </cell>
          <cell r="AD409">
            <v>11</v>
          </cell>
          <cell r="AE409" t="str">
            <v>11年以上</v>
          </cell>
          <cell r="AF409">
            <v>12</v>
          </cell>
          <cell r="AG409" t="str">
            <v>適</v>
          </cell>
          <cell r="AH409">
            <v>7</v>
          </cell>
          <cell r="AI409" t="str">
            <v>適</v>
          </cell>
          <cell r="AJ409">
            <v>19</v>
          </cell>
          <cell r="AK409" t="str">
            <v>Ｒ４</v>
          </cell>
        </row>
        <row r="410">
          <cell r="A410">
            <v>1410052005840</v>
          </cell>
          <cell r="C410" t="str">
            <v>小規模保育事業（A型）</v>
          </cell>
          <cell r="D410" t="str">
            <v>ぱぷりか保育園　上大岡</v>
          </cell>
          <cell r="E410">
            <v>41</v>
          </cell>
          <cell r="F410" t="str">
            <v>港南区</v>
          </cell>
          <cell r="G410" t="str">
            <v>2220033</v>
          </cell>
          <cell r="H410" t="str">
            <v>横浜市港北区新横浜二丁目６－１３　新横浜ステーションビル７階</v>
          </cell>
          <cell r="I410" t="str">
            <v>アンダンテ株式会社</v>
          </cell>
          <cell r="J410">
            <v>8</v>
          </cell>
          <cell r="K410" t="str">
            <v>8年以上</v>
          </cell>
          <cell r="L410">
            <v>10</v>
          </cell>
          <cell r="M410" t="str">
            <v>適</v>
          </cell>
          <cell r="N410">
            <v>6</v>
          </cell>
          <cell r="O410" t="str">
            <v>適</v>
          </cell>
          <cell r="P410">
            <v>16</v>
          </cell>
          <cell r="Q410">
            <v>3</v>
          </cell>
          <cell r="R410">
            <v>45154</v>
          </cell>
          <cell r="U410" t="str">
            <v>履歴なし</v>
          </cell>
          <cell r="V410">
            <v>0</v>
          </cell>
          <cell r="W410">
            <v>6</v>
          </cell>
          <cell r="X410" t="e">
            <v>#N/A</v>
          </cell>
          <cell r="Y410" t="str">
            <v/>
          </cell>
          <cell r="Z410" t="str">
            <v/>
          </cell>
          <cell r="AA410" t="str">
            <v/>
          </cell>
          <cell r="AB410" t="str">
            <v>○</v>
          </cell>
          <cell r="AC410" t="str">
            <v>あり</v>
          </cell>
          <cell r="AD410" t="str">
            <v/>
          </cell>
          <cell r="AE410" t="str">
            <v/>
          </cell>
          <cell r="AF410" t="str">
            <v/>
          </cell>
          <cell r="AG410" t="str">
            <v/>
          </cell>
          <cell r="AH410" t="str">
            <v/>
          </cell>
          <cell r="AI410" t="str">
            <v/>
          </cell>
          <cell r="AJ410" t="str">
            <v/>
          </cell>
          <cell r="AK410" t="str">
            <v>Ｒ４</v>
          </cell>
        </row>
        <row r="411">
          <cell r="A411">
            <v>1410052005220</v>
          </cell>
          <cell r="C411" t="str">
            <v>小規模保育事業（A型）</v>
          </cell>
          <cell r="D411" t="str">
            <v>保育室アーモ</v>
          </cell>
          <cell r="E411">
            <v>41</v>
          </cell>
          <cell r="F411" t="str">
            <v>港南区</v>
          </cell>
          <cell r="G411" t="str">
            <v>2340054</v>
          </cell>
          <cell r="H411" t="str">
            <v>横浜市港南区港南台４－７－２９　サウスポートヒルズＡ－２０３</v>
          </cell>
          <cell r="I411" t="str">
            <v>保育室アーモ</v>
          </cell>
          <cell r="J411">
            <v>17</v>
          </cell>
          <cell r="K411" t="str">
            <v>16年以上</v>
          </cell>
          <cell r="L411">
            <v>12</v>
          </cell>
          <cell r="M411" t="str">
            <v>適</v>
          </cell>
          <cell r="N411">
            <v>7</v>
          </cell>
          <cell r="O411" t="str">
            <v>適</v>
          </cell>
          <cell r="P411">
            <v>19</v>
          </cell>
          <cell r="Q411">
            <v>1</v>
          </cell>
          <cell r="R411">
            <v>45128</v>
          </cell>
          <cell r="U411" t="str">
            <v>Ｒ４</v>
          </cell>
          <cell r="V411">
            <v>7</v>
          </cell>
          <cell r="W411">
            <v>0</v>
          </cell>
          <cell r="X411" t="str">
            <v>○</v>
          </cell>
          <cell r="Y411" t="str">
            <v/>
          </cell>
          <cell r="Z411" t="str">
            <v/>
          </cell>
          <cell r="AA411" t="str">
            <v/>
          </cell>
          <cell r="AB411" t="str">
            <v/>
          </cell>
          <cell r="AC411" t="str">
            <v>なし</v>
          </cell>
          <cell r="AD411">
            <v>18</v>
          </cell>
          <cell r="AE411" t="str">
            <v>16年以上</v>
          </cell>
          <cell r="AF411">
            <v>12</v>
          </cell>
          <cell r="AG411" t="str">
            <v>適</v>
          </cell>
          <cell r="AH411">
            <v>7</v>
          </cell>
          <cell r="AI411" t="str">
            <v>適</v>
          </cell>
          <cell r="AJ411">
            <v>19</v>
          </cell>
          <cell r="AK411" t="str">
            <v>Ｒ４</v>
          </cell>
        </row>
        <row r="412">
          <cell r="A412">
            <v>1410052004678</v>
          </cell>
          <cell r="C412" t="str">
            <v>小規模保育事業（A型）</v>
          </cell>
          <cell r="D412" t="str">
            <v>Ｐｏｃｏ　ａ　Ｐｏｃｏ保育園</v>
          </cell>
          <cell r="E412">
            <v>41</v>
          </cell>
          <cell r="F412" t="str">
            <v>港南区</v>
          </cell>
          <cell r="G412" t="str">
            <v>2340053</v>
          </cell>
          <cell r="H412" t="str">
            <v>横浜市港南区日野中央１－１８－１３－２０２</v>
          </cell>
          <cell r="I412" t="str">
            <v>有限会社　ルミエール企画</v>
          </cell>
          <cell r="J412">
            <v>13</v>
          </cell>
          <cell r="K412" t="str">
            <v>13年以上</v>
          </cell>
          <cell r="L412">
            <v>12</v>
          </cell>
          <cell r="M412" t="str">
            <v>適</v>
          </cell>
          <cell r="N412">
            <v>7</v>
          </cell>
          <cell r="O412" t="str">
            <v>適</v>
          </cell>
          <cell r="P412">
            <v>19</v>
          </cell>
          <cell r="Q412">
            <v>5</v>
          </cell>
          <cell r="R412">
            <v>45163</v>
          </cell>
          <cell r="U412" t="str">
            <v>Ｒ４</v>
          </cell>
          <cell r="V412">
            <v>7</v>
          </cell>
          <cell r="W412">
            <v>0</v>
          </cell>
          <cell r="X412" t="str">
            <v>○</v>
          </cell>
          <cell r="Y412" t="str">
            <v/>
          </cell>
          <cell r="Z412" t="str">
            <v/>
          </cell>
          <cell r="AA412" t="str">
            <v/>
          </cell>
          <cell r="AB412" t="str">
            <v/>
          </cell>
          <cell r="AC412" t="str">
            <v>なし</v>
          </cell>
          <cell r="AD412">
            <v>13</v>
          </cell>
          <cell r="AE412" t="str">
            <v>13年以上</v>
          </cell>
          <cell r="AF412">
            <v>12</v>
          </cell>
          <cell r="AG412" t="str">
            <v>適</v>
          </cell>
          <cell r="AH412">
            <v>7</v>
          </cell>
          <cell r="AI412" t="str">
            <v>適</v>
          </cell>
          <cell r="AJ412">
            <v>19</v>
          </cell>
          <cell r="AK412" t="str">
            <v>Ｒ４</v>
          </cell>
        </row>
        <row r="413">
          <cell r="A413">
            <v>1410052003035</v>
          </cell>
          <cell r="C413" t="str">
            <v>小規模保育事業（A型）</v>
          </cell>
          <cell r="D413" t="str">
            <v>めぐみ保育園</v>
          </cell>
          <cell r="E413">
            <v>41</v>
          </cell>
          <cell r="F413" t="str">
            <v>港南区</v>
          </cell>
          <cell r="G413" t="str">
            <v>2330007</v>
          </cell>
          <cell r="H413" t="str">
            <v>横浜市港南区大久保一丁目９－１３</v>
          </cell>
          <cell r="I413" t="str">
            <v>めぐみ保育園</v>
          </cell>
          <cell r="J413">
            <v>11</v>
          </cell>
          <cell r="K413" t="str">
            <v>11年以上</v>
          </cell>
          <cell r="L413">
            <v>12</v>
          </cell>
          <cell r="M413" t="str">
            <v>適</v>
          </cell>
          <cell r="N413">
            <v>7</v>
          </cell>
          <cell r="O413" t="str">
            <v>適</v>
          </cell>
          <cell r="P413">
            <v>19</v>
          </cell>
          <cell r="Q413">
            <v>5</v>
          </cell>
          <cell r="R413">
            <v>45146</v>
          </cell>
          <cell r="U413" t="str">
            <v>Ｒ４</v>
          </cell>
          <cell r="V413">
            <v>6</v>
          </cell>
          <cell r="W413">
            <v>1</v>
          </cell>
          <cell r="X413" t="str">
            <v>○</v>
          </cell>
          <cell r="Y413" t="str">
            <v>○</v>
          </cell>
          <cell r="Z413" t="str">
            <v/>
          </cell>
          <cell r="AA413" t="str">
            <v/>
          </cell>
          <cell r="AB413" t="str">
            <v/>
          </cell>
          <cell r="AC413" t="str">
            <v>あり</v>
          </cell>
          <cell r="AD413">
            <v>10</v>
          </cell>
          <cell r="AE413" t="str">
            <v>10年以上</v>
          </cell>
          <cell r="AF413">
            <v>12</v>
          </cell>
          <cell r="AG413" t="str">
            <v>適</v>
          </cell>
          <cell r="AH413">
            <v>6</v>
          </cell>
          <cell r="AI413" t="str">
            <v>適</v>
          </cell>
          <cell r="AJ413">
            <v>18</v>
          </cell>
          <cell r="AK413" t="str">
            <v>Ｒ４</v>
          </cell>
        </row>
        <row r="414">
          <cell r="A414">
            <v>1410052003282</v>
          </cell>
          <cell r="C414" t="str">
            <v>小規模保育事業（B型）</v>
          </cell>
          <cell r="D414" t="str">
            <v>ニコニコ保育園</v>
          </cell>
          <cell r="E414">
            <v>41</v>
          </cell>
          <cell r="F414" t="str">
            <v>港南区</v>
          </cell>
          <cell r="G414" t="str">
            <v>2330013</v>
          </cell>
          <cell r="H414" t="str">
            <v>横浜市港南区丸山台三丁目１１－１　平井ビル１－Ｃ</v>
          </cell>
          <cell r="I414" t="str">
            <v>ニコニコ保育園</v>
          </cell>
          <cell r="J414">
            <v>16</v>
          </cell>
          <cell r="K414" t="str">
            <v>16年以上</v>
          </cell>
          <cell r="L414">
            <v>12</v>
          </cell>
          <cell r="M414" t="str">
            <v>適</v>
          </cell>
          <cell r="N414">
            <v>7</v>
          </cell>
          <cell r="O414" t="str">
            <v>適</v>
          </cell>
          <cell r="P414">
            <v>19</v>
          </cell>
          <cell r="Q414">
            <v>1</v>
          </cell>
          <cell r="R414">
            <v>45084</v>
          </cell>
          <cell r="U414" t="str">
            <v>Ｒ４</v>
          </cell>
          <cell r="V414">
            <v>7</v>
          </cell>
          <cell r="W414">
            <v>0</v>
          </cell>
          <cell r="X414" t="str">
            <v>○</v>
          </cell>
          <cell r="Y414" t="str">
            <v/>
          </cell>
          <cell r="Z414" t="str">
            <v/>
          </cell>
          <cell r="AA414" t="str">
            <v/>
          </cell>
          <cell r="AB414" t="str">
            <v/>
          </cell>
          <cell r="AC414" t="str">
            <v>なし</v>
          </cell>
          <cell r="AD414">
            <v>13</v>
          </cell>
          <cell r="AE414" t="str">
            <v>13年以上</v>
          </cell>
          <cell r="AF414">
            <v>12</v>
          </cell>
          <cell r="AG414" t="str">
            <v>適</v>
          </cell>
          <cell r="AH414">
            <v>7</v>
          </cell>
          <cell r="AI414" t="str">
            <v>適</v>
          </cell>
          <cell r="AJ414">
            <v>19</v>
          </cell>
          <cell r="AK414" t="str">
            <v>Ｒ４</v>
          </cell>
        </row>
        <row r="415">
          <cell r="A415">
            <v>1410051021376</v>
          </cell>
          <cell r="C415" t="str">
            <v>認定こども園（幼保連携型）</v>
          </cell>
          <cell r="D415" t="str">
            <v>認定こども園峯岡幼稚園</v>
          </cell>
          <cell r="E415">
            <v>50</v>
          </cell>
          <cell r="F415" t="str">
            <v>保土ケ谷区</v>
          </cell>
          <cell r="G415" t="str">
            <v>2400064</v>
          </cell>
          <cell r="H415" t="str">
            <v>横浜市保土ケ谷区峰岡町２丁目１９５</v>
          </cell>
          <cell r="I415" t="str">
            <v>認定こども園　峯岡幼稚園</v>
          </cell>
          <cell r="J415">
            <v>9</v>
          </cell>
          <cell r="K415" t="str">
            <v>9年以上</v>
          </cell>
          <cell r="L415">
            <v>11</v>
          </cell>
          <cell r="M415" t="str">
            <v>適</v>
          </cell>
          <cell r="N415">
            <v>6</v>
          </cell>
          <cell r="O415" t="str">
            <v>適</v>
          </cell>
          <cell r="P415">
            <v>17</v>
          </cell>
          <cell r="Q415">
            <v>12</v>
          </cell>
          <cell r="R415">
            <v>45084</v>
          </cell>
          <cell r="U415" t="str">
            <v>Ｒ４</v>
          </cell>
          <cell r="V415">
            <v>6</v>
          </cell>
          <cell r="W415">
            <v>0</v>
          </cell>
          <cell r="X415" t="str">
            <v>○</v>
          </cell>
          <cell r="Y415" t="str">
            <v/>
          </cell>
          <cell r="Z415" t="str">
            <v/>
          </cell>
          <cell r="AA415" t="str">
            <v/>
          </cell>
          <cell r="AB415" t="str">
            <v/>
          </cell>
          <cell r="AC415" t="str">
            <v>なし</v>
          </cell>
          <cell r="AD415">
            <v>9</v>
          </cell>
          <cell r="AE415" t="str">
            <v>9年以上</v>
          </cell>
          <cell r="AF415">
            <v>11</v>
          </cell>
          <cell r="AG415" t="str">
            <v>適</v>
          </cell>
          <cell r="AH415">
            <v>6</v>
          </cell>
          <cell r="AI415" t="str">
            <v>適</v>
          </cell>
          <cell r="AJ415">
            <v>17</v>
          </cell>
          <cell r="AK415" t="str">
            <v>Ｒ４</v>
          </cell>
        </row>
        <row r="416">
          <cell r="A416">
            <v>1410051021343</v>
          </cell>
          <cell r="C416" t="str">
            <v>幼稚園</v>
          </cell>
          <cell r="D416" t="str">
            <v>育和幼稚園</v>
          </cell>
          <cell r="E416">
            <v>50</v>
          </cell>
          <cell r="F416" t="str">
            <v>保土ケ谷区</v>
          </cell>
          <cell r="G416" t="str">
            <v>2400067</v>
          </cell>
          <cell r="H416" t="str">
            <v>横浜市保土ヶ谷区常盤台６６－１８</v>
          </cell>
          <cell r="I416" t="str">
            <v>学校法人　聖ヶ丘学園</v>
          </cell>
          <cell r="J416">
            <v>13</v>
          </cell>
          <cell r="K416" t="str">
            <v>13年以上</v>
          </cell>
          <cell r="L416">
            <v>12</v>
          </cell>
          <cell r="M416" t="str">
            <v>適</v>
          </cell>
          <cell r="N416">
            <v>7</v>
          </cell>
          <cell r="O416" t="str">
            <v>適</v>
          </cell>
          <cell r="P416">
            <v>19</v>
          </cell>
          <cell r="Q416">
            <v>12</v>
          </cell>
          <cell r="R416">
            <v>45084</v>
          </cell>
          <cell r="U416" t="str">
            <v>Ｒ４</v>
          </cell>
          <cell r="V416">
            <v>6</v>
          </cell>
          <cell r="W416">
            <v>1</v>
          </cell>
          <cell r="X416" t="str">
            <v>○</v>
          </cell>
          <cell r="Y416" t="str">
            <v>○</v>
          </cell>
          <cell r="Z416" t="str">
            <v/>
          </cell>
          <cell r="AA416" t="str">
            <v/>
          </cell>
          <cell r="AB416" t="str">
            <v/>
          </cell>
          <cell r="AC416" t="str">
            <v>あり</v>
          </cell>
          <cell r="AD416">
            <v>10</v>
          </cell>
          <cell r="AE416" t="str">
            <v>10年以上</v>
          </cell>
          <cell r="AF416">
            <v>12</v>
          </cell>
          <cell r="AG416" t="str">
            <v>適</v>
          </cell>
          <cell r="AH416">
            <v>6</v>
          </cell>
          <cell r="AI416" t="str">
            <v>適</v>
          </cell>
          <cell r="AJ416">
            <v>18</v>
          </cell>
          <cell r="AK416" t="str">
            <v>Ｒ４</v>
          </cell>
        </row>
        <row r="417">
          <cell r="A417">
            <v>1410051027720</v>
          </cell>
          <cell r="C417" t="str">
            <v>幼稚園</v>
          </cell>
          <cell r="D417" t="str">
            <v>セント・メリー幼稚園</v>
          </cell>
          <cell r="E417">
            <v>50</v>
          </cell>
          <cell r="F417" t="str">
            <v>保土ケ谷区</v>
          </cell>
          <cell r="G417" t="str">
            <v>2400012</v>
          </cell>
          <cell r="H417" t="str">
            <v>横浜市保土ケ谷区月見台３４－６</v>
          </cell>
          <cell r="I417" t="str">
            <v>セント・メリー幼稚園</v>
          </cell>
          <cell r="J417">
            <v>16</v>
          </cell>
          <cell r="K417" t="str">
            <v>16年以上</v>
          </cell>
          <cell r="L417">
            <v>12</v>
          </cell>
          <cell r="M417" t="str">
            <v>適</v>
          </cell>
          <cell r="N417">
            <v>7</v>
          </cell>
          <cell r="O417" t="str">
            <v>適</v>
          </cell>
          <cell r="P417">
            <v>19</v>
          </cell>
          <cell r="Q417">
            <v>10</v>
          </cell>
          <cell r="R417">
            <v>45146</v>
          </cell>
          <cell r="U417" t="str">
            <v>履歴なし</v>
          </cell>
          <cell r="V417">
            <v>0</v>
          </cell>
          <cell r="W417">
            <v>7</v>
          </cell>
          <cell r="X417" t="e">
            <v>#N/A</v>
          </cell>
          <cell r="Y417" t="str">
            <v/>
          </cell>
          <cell r="Z417" t="str">
            <v/>
          </cell>
          <cell r="AA417" t="str">
            <v/>
          </cell>
          <cell r="AB417" t="str">
            <v>○</v>
          </cell>
          <cell r="AC417" t="str">
            <v>あり</v>
          </cell>
          <cell r="AD417" t="str">
            <v/>
          </cell>
          <cell r="AE417" t="str">
            <v/>
          </cell>
          <cell r="AF417" t="str">
            <v/>
          </cell>
          <cell r="AG417" t="str">
            <v/>
          </cell>
          <cell r="AH417" t="str">
            <v/>
          </cell>
          <cell r="AI417" t="str">
            <v/>
          </cell>
          <cell r="AJ417" t="str">
            <v/>
          </cell>
          <cell r="AK417" t="str">
            <v>Ｒ４</v>
          </cell>
        </row>
        <row r="418">
          <cell r="A418">
            <v>1410051021368</v>
          </cell>
          <cell r="C418" t="str">
            <v>幼稚園</v>
          </cell>
          <cell r="D418" t="str">
            <v>三恵幼稚園</v>
          </cell>
          <cell r="E418">
            <v>50</v>
          </cell>
          <cell r="F418" t="str">
            <v>保土ケ谷区</v>
          </cell>
          <cell r="G418" t="str">
            <v>2400005</v>
          </cell>
          <cell r="H418" t="str">
            <v>横浜市保土ケ谷区神戸町１０８</v>
          </cell>
          <cell r="I418" t="str">
            <v>三恵幼稚園</v>
          </cell>
          <cell r="J418">
            <v>20</v>
          </cell>
          <cell r="K418" t="str">
            <v>16年以上</v>
          </cell>
          <cell r="L418">
            <v>12</v>
          </cell>
          <cell r="M418" t="str">
            <v>適</v>
          </cell>
          <cell r="N418">
            <v>7</v>
          </cell>
          <cell r="O418" t="str">
            <v>適</v>
          </cell>
          <cell r="P418">
            <v>19</v>
          </cell>
          <cell r="Q418">
            <v>2</v>
          </cell>
          <cell r="R418">
            <v>45113</v>
          </cell>
          <cell r="U418" t="str">
            <v>Ｒ４</v>
          </cell>
          <cell r="V418">
            <v>7</v>
          </cell>
          <cell r="W418">
            <v>0</v>
          </cell>
          <cell r="X418" t="str">
            <v>○</v>
          </cell>
          <cell r="Y418" t="str">
            <v/>
          </cell>
          <cell r="Z418" t="str">
            <v/>
          </cell>
          <cell r="AA418" t="str">
            <v/>
          </cell>
          <cell r="AB418" t="str">
            <v/>
          </cell>
          <cell r="AC418" t="str">
            <v>なし</v>
          </cell>
          <cell r="AD418">
            <v>17</v>
          </cell>
          <cell r="AE418" t="str">
            <v>16年以上</v>
          </cell>
          <cell r="AF418">
            <v>12</v>
          </cell>
          <cell r="AG418" t="str">
            <v>適</v>
          </cell>
          <cell r="AH418">
            <v>7</v>
          </cell>
          <cell r="AI418" t="str">
            <v>適</v>
          </cell>
          <cell r="AJ418">
            <v>19</v>
          </cell>
          <cell r="AK418" t="str">
            <v>Ｒ４</v>
          </cell>
        </row>
        <row r="419">
          <cell r="A419">
            <v>1410051025948</v>
          </cell>
          <cell r="C419" t="str">
            <v>保育所</v>
          </cell>
          <cell r="D419" t="str">
            <v>あーす保育園保土ケ谷</v>
          </cell>
          <cell r="E419">
            <v>50</v>
          </cell>
          <cell r="F419" t="str">
            <v>保土ケ谷区</v>
          </cell>
          <cell r="G419" t="str">
            <v>2400023</v>
          </cell>
          <cell r="H419" t="str">
            <v>横浜市保土ケ谷区岩井町１３５－６</v>
          </cell>
          <cell r="I419" t="str">
            <v>あーす保育園保土ケ谷</v>
          </cell>
          <cell r="J419">
            <v>5</v>
          </cell>
          <cell r="K419" t="str">
            <v>5年以上</v>
          </cell>
          <cell r="L419">
            <v>7</v>
          </cell>
          <cell r="M419" t="str">
            <v>適</v>
          </cell>
          <cell r="N419">
            <v>6</v>
          </cell>
          <cell r="O419" t="str">
            <v>適</v>
          </cell>
          <cell r="P419">
            <v>13</v>
          </cell>
          <cell r="Q419">
            <v>1</v>
          </cell>
          <cell r="R419">
            <v>45113</v>
          </cell>
          <cell r="U419" t="str">
            <v>Ｒ４</v>
          </cell>
          <cell r="V419">
            <v>6</v>
          </cell>
          <cell r="W419">
            <v>0</v>
          </cell>
          <cell r="X419" t="str">
            <v>○</v>
          </cell>
          <cell r="Y419" t="str">
            <v/>
          </cell>
          <cell r="Z419" t="str">
            <v/>
          </cell>
          <cell r="AA419" t="str">
            <v/>
          </cell>
          <cell r="AB419" t="str">
            <v/>
          </cell>
          <cell r="AC419" t="str">
            <v>なし</v>
          </cell>
          <cell r="AD419">
            <v>4</v>
          </cell>
          <cell r="AE419" t="str">
            <v>4年以上</v>
          </cell>
          <cell r="AF419">
            <v>6</v>
          </cell>
          <cell r="AG419" t="str">
            <v>適</v>
          </cell>
          <cell r="AH419">
            <v>6</v>
          </cell>
          <cell r="AI419" t="str">
            <v>適</v>
          </cell>
          <cell r="AJ419">
            <v>12</v>
          </cell>
          <cell r="AK419" t="str">
            <v>Ｒ４</v>
          </cell>
        </row>
        <row r="420">
          <cell r="A420">
            <v>1410051016681</v>
          </cell>
          <cell r="C420" t="str">
            <v>保育所</v>
          </cell>
          <cell r="D420" t="str">
            <v>あかいとり保育園</v>
          </cell>
          <cell r="E420">
            <v>50</v>
          </cell>
          <cell r="F420" t="str">
            <v>保土ケ谷区</v>
          </cell>
          <cell r="G420" t="str">
            <v>2400026</v>
          </cell>
          <cell r="H420" t="str">
            <v>横浜市保土ケ谷区権太坂三丁目１－３４</v>
          </cell>
          <cell r="I420" t="str">
            <v>赤い鳥保育会　あかいとり保育園</v>
          </cell>
          <cell r="J420">
            <v>8</v>
          </cell>
          <cell r="K420" t="str">
            <v>8年以上</v>
          </cell>
          <cell r="L420">
            <v>10</v>
          </cell>
          <cell r="M420" t="str">
            <v>適</v>
          </cell>
          <cell r="N420">
            <v>6</v>
          </cell>
          <cell r="O420" t="str">
            <v>適</v>
          </cell>
          <cell r="P420">
            <v>16</v>
          </cell>
          <cell r="Q420">
            <v>9</v>
          </cell>
          <cell r="R420">
            <v>45084</v>
          </cell>
          <cell r="U420" t="str">
            <v>Ｒ４</v>
          </cell>
          <cell r="V420">
            <v>6</v>
          </cell>
          <cell r="W420">
            <v>0</v>
          </cell>
          <cell r="X420" t="str">
            <v>○</v>
          </cell>
          <cell r="Y420" t="str">
            <v/>
          </cell>
          <cell r="Z420" t="str">
            <v/>
          </cell>
          <cell r="AA420" t="str">
            <v/>
          </cell>
          <cell r="AB420" t="str">
            <v/>
          </cell>
          <cell r="AC420" t="str">
            <v>なし</v>
          </cell>
          <cell r="AD420">
            <v>7</v>
          </cell>
          <cell r="AE420" t="str">
            <v>7年以上</v>
          </cell>
          <cell r="AF420">
            <v>9</v>
          </cell>
          <cell r="AG420" t="str">
            <v>適</v>
          </cell>
          <cell r="AH420">
            <v>6</v>
          </cell>
          <cell r="AI420" t="str">
            <v>適</v>
          </cell>
          <cell r="AJ420">
            <v>15</v>
          </cell>
          <cell r="AK420" t="str">
            <v>Ｒ４</v>
          </cell>
        </row>
        <row r="421">
          <cell r="A421">
            <v>1410051018109</v>
          </cell>
          <cell r="C421" t="str">
            <v>保育所</v>
          </cell>
          <cell r="D421" t="str">
            <v>アスク和田町保育園</v>
          </cell>
          <cell r="E421">
            <v>50</v>
          </cell>
          <cell r="F421" t="str">
            <v>保土ケ谷区</v>
          </cell>
          <cell r="G421" t="str">
            <v>1080075</v>
          </cell>
          <cell r="H421" t="str">
            <v>東京都港区港南１－２－７０　品川シーズンテラス５Ｆ</v>
          </cell>
          <cell r="I421" t="str">
            <v>株式会社　日本保育総合研究所</v>
          </cell>
          <cell r="J421">
            <v>8</v>
          </cell>
          <cell r="K421" t="str">
            <v>8年以上</v>
          </cell>
          <cell r="L421">
            <v>10</v>
          </cell>
          <cell r="M421" t="str">
            <v>適</v>
          </cell>
          <cell r="N421">
            <v>6</v>
          </cell>
          <cell r="O421" t="str">
            <v>適</v>
          </cell>
          <cell r="P421">
            <v>16</v>
          </cell>
          <cell r="Q421">
            <v>10</v>
          </cell>
          <cell r="R421">
            <v>45146</v>
          </cell>
          <cell r="U421" t="str">
            <v>Ｒ４</v>
          </cell>
          <cell r="V421">
            <v>6</v>
          </cell>
          <cell r="W421">
            <v>0</v>
          </cell>
          <cell r="X421" t="str">
            <v>○</v>
          </cell>
          <cell r="Y421" t="str">
            <v/>
          </cell>
          <cell r="Z421" t="str">
            <v/>
          </cell>
          <cell r="AA421" t="str">
            <v/>
          </cell>
          <cell r="AB421" t="str">
            <v/>
          </cell>
          <cell r="AC421" t="str">
            <v>なし</v>
          </cell>
          <cell r="AD421">
            <v>9</v>
          </cell>
          <cell r="AE421" t="str">
            <v>9年以上</v>
          </cell>
          <cell r="AF421">
            <v>11</v>
          </cell>
          <cell r="AG421" t="str">
            <v>適</v>
          </cell>
          <cell r="AH421">
            <v>6</v>
          </cell>
          <cell r="AI421" t="str">
            <v>適</v>
          </cell>
          <cell r="AJ421">
            <v>17</v>
          </cell>
          <cell r="AK421" t="str">
            <v>Ｒ４</v>
          </cell>
        </row>
        <row r="422">
          <cell r="A422">
            <v>1410051018125</v>
          </cell>
          <cell r="C422" t="str">
            <v>保育所</v>
          </cell>
          <cell r="D422" t="str">
            <v>アミー保育園　三ツ沢園</v>
          </cell>
          <cell r="E422">
            <v>50</v>
          </cell>
          <cell r="F422" t="str">
            <v>保土ケ谷区</v>
          </cell>
          <cell r="G422" t="str">
            <v>1050001</v>
          </cell>
          <cell r="H422" t="str">
            <v>東京都港区虎ノ門５丁目１３－１　虎ノ門４０ＭＴビル５階</v>
          </cell>
          <cell r="I422" t="str">
            <v>株式会社アミー</v>
          </cell>
          <cell r="J422">
            <v>9</v>
          </cell>
          <cell r="K422" t="str">
            <v>9年以上</v>
          </cell>
          <cell r="L422">
            <v>11</v>
          </cell>
          <cell r="M422" t="str">
            <v>適</v>
          </cell>
          <cell r="N422">
            <v>6</v>
          </cell>
          <cell r="O422" t="str">
            <v>適</v>
          </cell>
          <cell r="P422">
            <v>17</v>
          </cell>
          <cell r="Q422">
            <v>10</v>
          </cell>
          <cell r="R422">
            <v>45146</v>
          </cell>
          <cell r="U422" t="str">
            <v>Ｒ４</v>
          </cell>
          <cell r="V422">
            <v>6</v>
          </cell>
          <cell r="W422">
            <v>0</v>
          </cell>
          <cell r="X422" t="str">
            <v>○</v>
          </cell>
          <cell r="Y422" t="str">
            <v/>
          </cell>
          <cell r="Z422" t="str">
            <v/>
          </cell>
          <cell r="AA422" t="str">
            <v/>
          </cell>
          <cell r="AB422" t="str">
            <v/>
          </cell>
          <cell r="AC422" t="str">
            <v>なし</v>
          </cell>
          <cell r="AD422">
            <v>8</v>
          </cell>
          <cell r="AE422" t="str">
            <v>8年以上</v>
          </cell>
          <cell r="AF422">
            <v>10</v>
          </cell>
          <cell r="AG422" t="str">
            <v>適</v>
          </cell>
          <cell r="AH422">
            <v>6</v>
          </cell>
          <cell r="AI422" t="str">
            <v>適</v>
          </cell>
          <cell r="AJ422">
            <v>16</v>
          </cell>
          <cell r="AK422" t="str">
            <v>Ｒ４</v>
          </cell>
        </row>
        <row r="423">
          <cell r="A423">
            <v>1410051014066</v>
          </cell>
          <cell r="C423" t="str">
            <v>保育所</v>
          </cell>
          <cell r="D423" t="str">
            <v>岩間保育園</v>
          </cell>
          <cell r="E423">
            <v>50</v>
          </cell>
          <cell r="F423" t="str">
            <v>保土ケ谷区</v>
          </cell>
          <cell r="G423" t="str">
            <v>2400004</v>
          </cell>
          <cell r="H423" t="str">
            <v>横浜市保土ケ谷区岩間町１丁目７－１４</v>
          </cell>
          <cell r="I423" t="str">
            <v>岩間保育園</v>
          </cell>
          <cell r="J423">
            <v>12</v>
          </cell>
          <cell r="K423" t="str">
            <v>12年以上</v>
          </cell>
          <cell r="L423">
            <v>12</v>
          </cell>
          <cell r="M423" t="str">
            <v>適</v>
          </cell>
          <cell r="N423">
            <v>7</v>
          </cell>
          <cell r="O423" t="str">
            <v>適</v>
          </cell>
          <cell r="P423">
            <v>19</v>
          </cell>
          <cell r="Q423">
            <v>12</v>
          </cell>
          <cell r="R423">
            <v>45113</v>
          </cell>
          <cell r="U423" t="str">
            <v>Ｒ４</v>
          </cell>
          <cell r="V423">
            <v>7</v>
          </cell>
          <cell r="W423">
            <v>0</v>
          </cell>
          <cell r="X423" t="str">
            <v>○</v>
          </cell>
          <cell r="Y423" t="str">
            <v/>
          </cell>
          <cell r="Z423" t="str">
            <v/>
          </cell>
          <cell r="AA423" t="str">
            <v/>
          </cell>
          <cell r="AB423" t="str">
            <v/>
          </cell>
          <cell r="AC423" t="str">
            <v>なし</v>
          </cell>
          <cell r="AD423">
            <v>12</v>
          </cell>
          <cell r="AE423" t="str">
            <v>12年以上</v>
          </cell>
          <cell r="AF423">
            <v>12</v>
          </cell>
          <cell r="AG423" t="str">
            <v>適</v>
          </cell>
          <cell r="AH423">
            <v>7</v>
          </cell>
          <cell r="AI423" t="str">
            <v>適</v>
          </cell>
          <cell r="AJ423">
            <v>19</v>
          </cell>
          <cell r="AK423" t="str">
            <v>Ｒ４</v>
          </cell>
        </row>
        <row r="424">
          <cell r="A424">
            <v>1410051019594</v>
          </cell>
          <cell r="C424" t="str">
            <v>保育所</v>
          </cell>
          <cell r="D424" t="str">
            <v>梅の木保育園</v>
          </cell>
          <cell r="E424">
            <v>50</v>
          </cell>
          <cell r="F424" t="str">
            <v>保土ケ谷区</v>
          </cell>
          <cell r="G424" t="str">
            <v>2400052</v>
          </cell>
          <cell r="H424" t="str">
            <v>横浜市保土ケ谷区西谷町７４０</v>
          </cell>
          <cell r="I424" t="str">
            <v>梅の木保育園</v>
          </cell>
          <cell r="J424">
            <v>12</v>
          </cell>
          <cell r="K424" t="str">
            <v>12年以上</v>
          </cell>
          <cell r="L424">
            <v>12</v>
          </cell>
          <cell r="M424" t="str">
            <v>適</v>
          </cell>
          <cell r="N424">
            <v>7</v>
          </cell>
          <cell r="O424" t="str">
            <v>適</v>
          </cell>
          <cell r="P424">
            <v>19</v>
          </cell>
          <cell r="Q424">
            <v>9</v>
          </cell>
          <cell r="R424">
            <v>45084</v>
          </cell>
          <cell r="U424" t="str">
            <v>Ｒ４</v>
          </cell>
          <cell r="V424">
            <v>7</v>
          </cell>
          <cell r="W424">
            <v>0</v>
          </cell>
          <cell r="X424" t="str">
            <v>○</v>
          </cell>
          <cell r="Y424" t="str">
            <v/>
          </cell>
          <cell r="Z424" t="str">
            <v/>
          </cell>
          <cell r="AA424" t="str">
            <v/>
          </cell>
          <cell r="AB424" t="str">
            <v/>
          </cell>
          <cell r="AC424" t="str">
            <v>なし</v>
          </cell>
          <cell r="AD424">
            <v>11</v>
          </cell>
          <cell r="AE424" t="str">
            <v>11年以上</v>
          </cell>
          <cell r="AF424">
            <v>12</v>
          </cell>
          <cell r="AG424" t="str">
            <v>適</v>
          </cell>
          <cell r="AH424">
            <v>7</v>
          </cell>
          <cell r="AI424" t="str">
            <v>適</v>
          </cell>
          <cell r="AJ424">
            <v>19</v>
          </cell>
          <cell r="AK424" t="str">
            <v>Ｒ４</v>
          </cell>
        </row>
        <row r="425">
          <cell r="A425">
            <v>1410051014074</v>
          </cell>
          <cell r="C425" t="str">
            <v>保育所</v>
          </cell>
          <cell r="D425" t="str">
            <v>えぶちにしや園</v>
          </cell>
          <cell r="E425">
            <v>50</v>
          </cell>
          <cell r="F425" t="str">
            <v>保土ケ谷区</v>
          </cell>
          <cell r="G425" t="str">
            <v>2400052</v>
          </cell>
          <cell r="H425" t="str">
            <v>横浜市保土ケ谷区西谷町１０００－１</v>
          </cell>
          <cell r="I425" t="str">
            <v>社会福祉法人パピーランド</v>
          </cell>
          <cell r="J425">
            <v>11</v>
          </cell>
          <cell r="K425" t="str">
            <v>11年以上</v>
          </cell>
          <cell r="L425">
            <v>12</v>
          </cell>
          <cell r="M425" t="str">
            <v>適</v>
          </cell>
          <cell r="N425">
            <v>7</v>
          </cell>
          <cell r="O425" t="str">
            <v>適</v>
          </cell>
          <cell r="P425">
            <v>19</v>
          </cell>
          <cell r="Q425">
            <v>26</v>
          </cell>
          <cell r="R425">
            <v>45146</v>
          </cell>
          <cell r="U425" t="str">
            <v>Ｒ４</v>
          </cell>
          <cell r="V425">
            <v>6</v>
          </cell>
          <cell r="W425">
            <v>1</v>
          </cell>
          <cell r="X425" t="str">
            <v>○</v>
          </cell>
          <cell r="Y425" t="str">
            <v>○</v>
          </cell>
          <cell r="Z425" t="str">
            <v/>
          </cell>
          <cell r="AA425" t="str">
            <v/>
          </cell>
          <cell r="AB425" t="str">
            <v/>
          </cell>
          <cell r="AC425" t="str">
            <v>あり</v>
          </cell>
          <cell r="AD425">
            <v>9</v>
          </cell>
          <cell r="AE425" t="str">
            <v>9年以上</v>
          </cell>
          <cell r="AF425">
            <v>11</v>
          </cell>
          <cell r="AG425" t="str">
            <v>適</v>
          </cell>
          <cell r="AH425">
            <v>6</v>
          </cell>
          <cell r="AI425" t="str">
            <v>適</v>
          </cell>
          <cell r="AJ425">
            <v>17</v>
          </cell>
          <cell r="AK425" t="str">
            <v>Ｒ４</v>
          </cell>
        </row>
        <row r="426">
          <cell r="A426">
            <v>1410051014082</v>
          </cell>
          <cell r="C426" t="str">
            <v>保育所</v>
          </cell>
          <cell r="D426" t="str">
            <v>えぶち保育園</v>
          </cell>
          <cell r="E426">
            <v>50</v>
          </cell>
          <cell r="F426" t="str">
            <v>保土ケ谷区</v>
          </cell>
          <cell r="G426" t="str">
            <v>2400052</v>
          </cell>
          <cell r="H426" t="str">
            <v>横浜市保土ケ谷区西谷町１０００－１</v>
          </cell>
          <cell r="I426" t="str">
            <v>社会福祉法人　パピーランド</v>
          </cell>
          <cell r="J426">
            <v>10</v>
          </cell>
          <cell r="K426" t="str">
            <v>10年以上</v>
          </cell>
          <cell r="L426">
            <v>12</v>
          </cell>
          <cell r="M426" t="str">
            <v>適</v>
          </cell>
          <cell r="N426">
            <v>6</v>
          </cell>
          <cell r="O426" t="str">
            <v>適</v>
          </cell>
          <cell r="P426">
            <v>18</v>
          </cell>
          <cell r="Q426">
            <v>18</v>
          </cell>
          <cell r="R426">
            <v>45146</v>
          </cell>
          <cell r="U426" t="str">
            <v>Ｒ４</v>
          </cell>
          <cell r="V426">
            <v>6</v>
          </cell>
          <cell r="W426">
            <v>0</v>
          </cell>
          <cell r="X426" t="str">
            <v>○</v>
          </cell>
          <cell r="Y426" t="str">
            <v/>
          </cell>
          <cell r="Z426" t="str">
            <v/>
          </cell>
          <cell r="AA426" t="str">
            <v/>
          </cell>
          <cell r="AB426" t="str">
            <v/>
          </cell>
          <cell r="AC426" t="str">
            <v>なし</v>
          </cell>
          <cell r="AD426">
            <v>10</v>
          </cell>
          <cell r="AE426" t="str">
            <v>10年以上</v>
          </cell>
          <cell r="AF426">
            <v>12</v>
          </cell>
          <cell r="AG426" t="str">
            <v>適</v>
          </cell>
          <cell r="AH426">
            <v>6</v>
          </cell>
          <cell r="AI426" t="str">
            <v>適</v>
          </cell>
          <cell r="AJ426">
            <v>18</v>
          </cell>
          <cell r="AK426" t="str">
            <v>Ｒ４</v>
          </cell>
        </row>
        <row r="427">
          <cell r="A427">
            <v>1410051019560</v>
          </cell>
          <cell r="C427" t="str">
            <v>保育所</v>
          </cell>
          <cell r="D427" t="str">
            <v>エルアンジュ保育園</v>
          </cell>
          <cell r="E427">
            <v>50</v>
          </cell>
          <cell r="F427" t="str">
            <v>保土ケ谷区</v>
          </cell>
          <cell r="G427" t="str">
            <v>2400043</v>
          </cell>
          <cell r="H427" t="str">
            <v>横浜市保土ケ谷区坂本町１６７－５</v>
          </cell>
          <cell r="I427" t="str">
            <v>社会福祉法人なつめの会エルアンジュ保育園</v>
          </cell>
          <cell r="J427">
            <v>12</v>
          </cell>
          <cell r="K427" t="str">
            <v>12年以上</v>
          </cell>
          <cell r="L427">
            <v>12</v>
          </cell>
          <cell r="M427" t="str">
            <v>適</v>
          </cell>
          <cell r="N427">
            <v>7</v>
          </cell>
          <cell r="O427" t="str">
            <v>適</v>
          </cell>
          <cell r="P427">
            <v>19</v>
          </cell>
          <cell r="Q427">
            <v>16</v>
          </cell>
          <cell r="R427">
            <v>45128</v>
          </cell>
          <cell r="U427" t="str">
            <v>Ｒ４</v>
          </cell>
          <cell r="V427">
            <v>7</v>
          </cell>
          <cell r="W427">
            <v>0</v>
          </cell>
          <cell r="X427" t="str">
            <v>○</v>
          </cell>
          <cell r="Y427" t="str">
            <v/>
          </cell>
          <cell r="Z427" t="str">
            <v/>
          </cell>
          <cell r="AA427" t="str">
            <v/>
          </cell>
          <cell r="AB427" t="str">
            <v/>
          </cell>
          <cell r="AC427" t="str">
            <v>なし</v>
          </cell>
          <cell r="AD427">
            <v>13</v>
          </cell>
          <cell r="AE427" t="str">
            <v>13年以上</v>
          </cell>
          <cell r="AF427">
            <v>12</v>
          </cell>
          <cell r="AG427" t="str">
            <v>適</v>
          </cell>
          <cell r="AH427">
            <v>7</v>
          </cell>
          <cell r="AI427" t="str">
            <v>適</v>
          </cell>
          <cell r="AJ427">
            <v>19</v>
          </cell>
          <cell r="AK427" t="str">
            <v>Ｒ４</v>
          </cell>
        </row>
        <row r="428">
          <cell r="A428">
            <v>1410051019800</v>
          </cell>
          <cell r="C428" t="str">
            <v>保育所</v>
          </cell>
          <cell r="D428" t="str">
            <v>霞台保育園</v>
          </cell>
          <cell r="E428">
            <v>50</v>
          </cell>
          <cell r="F428" t="str">
            <v>保土ケ谷区</v>
          </cell>
          <cell r="G428" t="str">
            <v>2400014</v>
          </cell>
          <cell r="H428" t="str">
            <v>横浜市保土ケ谷区霞台２－３</v>
          </cell>
          <cell r="I428" t="str">
            <v>みどりのこみち会　霞台保育園さくらんぼ</v>
          </cell>
          <cell r="J428">
            <v>13</v>
          </cell>
          <cell r="K428" t="str">
            <v>13年以上</v>
          </cell>
          <cell r="L428">
            <v>12</v>
          </cell>
          <cell r="M428" t="str">
            <v>適</v>
          </cell>
          <cell r="N428">
            <v>7</v>
          </cell>
          <cell r="O428" t="str">
            <v>適</v>
          </cell>
          <cell r="P428">
            <v>19</v>
          </cell>
          <cell r="Q428">
            <v>10</v>
          </cell>
          <cell r="R428">
            <v>45100</v>
          </cell>
          <cell r="U428" t="str">
            <v>Ｒ４</v>
          </cell>
          <cell r="V428">
            <v>7</v>
          </cell>
          <cell r="W428">
            <v>0</v>
          </cell>
          <cell r="X428" t="str">
            <v>○</v>
          </cell>
          <cell r="Y428" t="str">
            <v/>
          </cell>
          <cell r="Z428" t="str">
            <v/>
          </cell>
          <cell r="AA428" t="str">
            <v/>
          </cell>
          <cell r="AB428" t="str">
            <v/>
          </cell>
          <cell r="AC428" t="str">
            <v>なし</v>
          </cell>
          <cell r="AD428">
            <v>13</v>
          </cell>
          <cell r="AE428" t="str">
            <v>13年以上</v>
          </cell>
          <cell r="AF428">
            <v>12</v>
          </cell>
          <cell r="AG428" t="str">
            <v>適</v>
          </cell>
          <cell r="AH428">
            <v>7</v>
          </cell>
          <cell r="AI428" t="str">
            <v>適</v>
          </cell>
          <cell r="AJ428">
            <v>19</v>
          </cell>
          <cell r="AK428" t="str">
            <v>Ｒ４</v>
          </cell>
        </row>
        <row r="429">
          <cell r="A429">
            <v>1410051025799</v>
          </cell>
          <cell r="C429" t="str">
            <v>保育所</v>
          </cell>
          <cell r="D429" t="str">
            <v>川島保育園</v>
          </cell>
          <cell r="E429">
            <v>50</v>
          </cell>
          <cell r="F429" t="str">
            <v>保土ケ谷区</v>
          </cell>
          <cell r="G429" t="str">
            <v>2400045</v>
          </cell>
          <cell r="H429" t="str">
            <v>横浜市保土ヶ谷区川島町８７０</v>
          </cell>
          <cell r="I429" t="str">
            <v>川島保育園</v>
          </cell>
          <cell r="J429">
            <v>9</v>
          </cell>
          <cell r="K429" t="str">
            <v>9年以上</v>
          </cell>
          <cell r="L429">
            <v>11</v>
          </cell>
          <cell r="M429" t="str">
            <v>適</v>
          </cell>
          <cell r="N429">
            <v>6</v>
          </cell>
          <cell r="O429" t="str">
            <v>適</v>
          </cell>
          <cell r="P429">
            <v>17</v>
          </cell>
          <cell r="Q429">
            <v>7</v>
          </cell>
          <cell r="R429">
            <v>45120</v>
          </cell>
          <cell r="U429" t="str">
            <v>Ｒ４</v>
          </cell>
          <cell r="V429">
            <v>6</v>
          </cell>
          <cell r="W429">
            <v>0</v>
          </cell>
          <cell r="X429" t="str">
            <v>○</v>
          </cell>
          <cell r="Y429" t="str">
            <v/>
          </cell>
          <cell r="Z429" t="str">
            <v/>
          </cell>
          <cell r="AA429" t="str">
            <v/>
          </cell>
          <cell r="AB429" t="str">
            <v/>
          </cell>
          <cell r="AC429" t="str">
            <v>なし</v>
          </cell>
          <cell r="AD429">
            <v>10</v>
          </cell>
          <cell r="AE429" t="str">
            <v>10年以上</v>
          </cell>
          <cell r="AF429">
            <v>12</v>
          </cell>
          <cell r="AG429" t="str">
            <v>適</v>
          </cell>
          <cell r="AH429">
            <v>6</v>
          </cell>
          <cell r="AI429" t="str">
            <v>適</v>
          </cell>
          <cell r="AJ429">
            <v>18</v>
          </cell>
          <cell r="AK429" t="str">
            <v>Ｒ４</v>
          </cell>
        </row>
        <row r="430">
          <cell r="A430">
            <v>1410051027555</v>
          </cell>
          <cell r="C430" t="str">
            <v>保育所</v>
          </cell>
          <cell r="D430" t="str">
            <v>キッズハーモニー・ほどがや</v>
          </cell>
          <cell r="E430">
            <v>50</v>
          </cell>
          <cell r="F430" t="str">
            <v>保土ケ谷区</v>
          </cell>
          <cell r="G430" t="str">
            <v>1070062</v>
          </cell>
          <cell r="H430" t="str">
            <v>東京都港区南青山３丁目１－３０　株式会社パソナフォスター　</v>
          </cell>
          <cell r="I430" t="str">
            <v>子育てソリューション部エデュケアグループ</v>
          </cell>
          <cell r="J430">
            <v>7</v>
          </cell>
          <cell r="K430" t="str">
            <v>7年以上</v>
          </cell>
          <cell r="L430">
            <v>9</v>
          </cell>
          <cell r="M430" t="str">
            <v>適</v>
          </cell>
          <cell r="N430">
            <v>6</v>
          </cell>
          <cell r="O430" t="str">
            <v>適</v>
          </cell>
          <cell r="P430">
            <v>15</v>
          </cell>
          <cell r="Q430">
            <v>5</v>
          </cell>
          <cell r="R430">
            <v>45084</v>
          </cell>
          <cell r="U430" t="str">
            <v>履歴なし</v>
          </cell>
          <cell r="V430">
            <v>0</v>
          </cell>
          <cell r="W430">
            <v>6</v>
          </cell>
          <cell r="X430" t="e">
            <v>#N/A</v>
          </cell>
          <cell r="Y430" t="str">
            <v/>
          </cell>
          <cell r="Z430" t="str">
            <v/>
          </cell>
          <cell r="AA430" t="str">
            <v/>
          </cell>
          <cell r="AB430" t="str">
            <v>○</v>
          </cell>
          <cell r="AC430" t="str">
            <v>あり</v>
          </cell>
          <cell r="AD430" t="str">
            <v/>
          </cell>
          <cell r="AE430" t="str">
            <v/>
          </cell>
          <cell r="AF430" t="str">
            <v/>
          </cell>
          <cell r="AG430" t="str">
            <v/>
          </cell>
          <cell r="AH430" t="str">
            <v/>
          </cell>
          <cell r="AI430" t="str">
            <v/>
          </cell>
          <cell r="AJ430" t="str">
            <v/>
          </cell>
          <cell r="AK430" t="str">
            <v>Ｒ４</v>
          </cell>
        </row>
        <row r="431">
          <cell r="A431">
            <v>1410051027423</v>
          </cell>
          <cell r="C431" t="str">
            <v>保育所</v>
          </cell>
          <cell r="D431" t="str">
            <v>GENKIDS星川保育園</v>
          </cell>
          <cell r="E431">
            <v>50</v>
          </cell>
          <cell r="F431" t="str">
            <v>保土ケ谷区</v>
          </cell>
          <cell r="G431" t="str">
            <v>1080075</v>
          </cell>
          <cell r="H431" t="str">
            <v>東京都港区港南１丁目２番７０号　品川シーズンテラス５Ｆ</v>
          </cell>
          <cell r="I431" t="str">
            <v>ＧＥＮＫＩＤＳ　星川保育園</v>
          </cell>
          <cell r="J431">
            <v>9</v>
          </cell>
          <cell r="K431" t="str">
            <v>9年以上</v>
          </cell>
          <cell r="L431">
            <v>11</v>
          </cell>
          <cell r="M431" t="str">
            <v>適</v>
          </cell>
          <cell r="N431">
            <v>6</v>
          </cell>
          <cell r="O431" t="str">
            <v>適</v>
          </cell>
          <cell r="P431">
            <v>17</v>
          </cell>
          <cell r="Q431">
            <v>8</v>
          </cell>
          <cell r="R431">
            <v>45113</v>
          </cell>
          <cell r="U431" t="str">
            <v>Ｒ４</v>
          </cell>
          <cell r="V431">
            <v>6</v>
          </cell>
          <cell r="W431">
            <v>0</v>
          </cell>
          <cell r="X431" t="str">
            <v>○</v>
          </cell>
          <cell r="Y431" t="str">
            <v/>
          </cell>
          <cell r="Z431" t="str">
            <v/>
          </cell>
          <cell r="AA431" t="str">
            <v/>
          </cell>
          <cell r="AB431" t="str">
            <v/>
          </cell>
          <cell r="AC431" t="str">
            <v>なし</v>
          </cell>
          <cell r="AD431">
            <v>9</v>
          </cell>
          <cell r="AE431" t="str">
            <v>9年以上</v>
          </cell>
          <cell r="AF431">
            <v>11</v>
          </cell>
          <cell r="AG431" t="str">
            <v>適</v>
          </cell>
          <cell r="AH431">
            <v>6</v>
          </cell>
          <cell r="AI431" t="str">
            <v>適</v>
          </cell>
          <cell r="AJ431">
            <v>17</v>
          </cell>
          <cell r="AK431" t="str">
            <v>Ｒ４</v>
          </cell>
        </row>
        <row r="432">
          <cell r="A432">
            <v>1410051016699</v>
          </cell>
          <cell r="C432" t="str">
            <v>保育所</v>
          </cell>
          <cell r="D432" t="str">
            <v>境木保育園</v>
          </cell>
          <cell r="E432">
            <v>50</v>
          </cell>
          <cell r="F432" t="str">
            <v>保土ケ谷区</v>
          </cell>
          <cell r="G432" t="str">
            <v>2400034</v>
          </cell>
          <cell r="H432" t="str">
            <v>横浜市保土ケ谷区境木町７５－８２</v>
          </cell>
          <cell r="I432" t="str">
            <v>社会福祉法人尚徳福祉会　境木保育園</v>
          </cell>
          <cell r="J432">
            <v>15</v>
          </cell>
          <cell r="K432" t="str">
            <v>15年以上</v>
          </cell>
          <cell r="L432">
            <v>12</v>
          </cell>
          <cell r="M432" t="str">
            <v>適</v>
          </cell>
          <cell r="N432">
            <v>7</v>
          </cell>
          <cell r="O432" t="str">
            <v>適</v>
          </cell>
          <cell r="P432">
            <v>19</v>
          </cell>
          <cell r="Q432">
            <v>17</v>
          </cell>
          <cell r="R432">
            <v>45100</v>
          </cell>
          <cell r="U432" t="str">
            <v>Ｒ４</v>
          </cell>
          <cell r="V432">
            <v>7</v>
          </cell>
          <cell r="W432">
            <v>0</v>
          </cell>
          <cell r="X432" t="str">
            <v>○</v>
          </cell>
          <cell r="Y432" t="str">
            <v/>
          </cell>
          <cell r="Z432" t="str">
            <v/>
          </cell>
          <cell r="AA432" t="str">
            <v/>
          </cell>
          <cell r="AB432" t="str">
            <v/>
          </cell>
          <cell r="AC432" t="str">
            <v>なし</v>
          </cell>
          <cell r="AD432">
            <v>13</v>
          </cell>
          <cell r="AE432" t="str">
            <v>13年以上</v>
          </cell>
          <cell r="AF432">
            <v>12</v>
          </cell>
          <cell r="AG432" t="str">
            <v>適</v>
          </cell>
          <cell r="AH432">
            <v>7</v>
          </cell>
          <cell r="AI432" t="str">
            <v>適</v>
          </cell>
          <cell r="AJ432">
            <v>19</v>
          </cell>
          <cell r="AK432" t="str">
            <v>Ｒ４</v>
          </cell>
        </row>
        <row r="433">
          <cell r="A433">
            <v>1410051015170</v>
          </cell>
          <cell r="C433" t="str">
            <v>保育所</v>
          </cell>
          <cell r="D433" t="str">
            <v>桜ケ丘保育園</v>
          </cell>
          <cell r="E433">
            <v>50</v>
          </cell>
          <cell r="F433" t="str">
            <v>保土ケ谷区</v>
          </cell>
          <cell r="G433" t="str">
            <v>2400036</v>
          </cell>
          <cell r="H433" t="str">
            <v>横浜市保土ケ谷区新桜ケ丘一丁目３４－１９</v>
          </cell>
          <cell r="I433" t="str">
            <v>桜ヶ丘保育園</v>
          </cell>
          <cell r="J433">
            <v>16</v>
          </cell>
          <cell r="K433" t="str">
            <v>16年以上</v>
          </cell>
          <cell r="L433">
            <v>12</v>
          </cell>
          <cell r="M433" t="str">
            <v>適</v>
          </cell>
          <cell r="N433">
            <v>7</v>
          </cell>
          <cell r="O433" t="str">
            <v>適</v>
          </cell>
          <cell r="P433">
            <v>19</v>
          </cell>
          <cell r="Q433">
            <v>13</v>
          </cell>
          <cell r="R433">
            <v>45113</v>
          </cell>
          <cell r="U433" t="str">
            <v>Ｒ４</v>
          </cell>
          <cell r="V433">
            <v>7</v>
          </cell>
          <cell r="W433">
            <v>0</v>
          </cell>
          <cell r="X433" t="str">
            <v>○</v>
          </cell>
          <cell r="Y433" t="str">
            <v/>
          </cell>
          <cell r="Z433" t="str">
            <v/>
          </cell>
          <cell r="AA433" t="str">
            <v/>
          </cell>
          <cell r="AB433" t="str">
            <v/>
          </cell>
          <cell r="AC433" t="str">
            <v>なし</v>
          </cell>
          <cell r="AD433">
            <v>15</v>
          </cell>
          <cell r="AE433" t="str">
            <v>15年以上</v>
          </cell>
          <cell r="AF433">
            <v>12</v>
          </cell>
          <cell r="AG433" t="str">
            <v>適</v>
          </cell>
          <cell r="AH433">
            <v>7</v>
          </cell>
          <cell r="AI433" t="str">
            <v>適</v>
          </cell>
          <cell r="AJ433">
            <v>19</v>
          </cell>
          <cell r="AK433" t="str">
            <v>Ｒ４</v>
          </cell>
        </row>
        <row r="434">
          <cell r="A434">
            <v>1410051025237</v>
          </cell>
          <cell r="C434" t="str">
            <v>保育所</v>
          </cell>
          <cell r="D434" t="str">
            <v>笹山保育園</v>
          </cell>
          <cell r="E434">
            <v>50</v>
          </cell>
          <cell r="F434" t="str">
            <v>保土ケ谷区</v>
          </cell>
          <cell r="G434" t="str">
            <v>2400051</v>
          </cell>
          <cell r="H434" t="str">
            <v>横浜市保土ヶ谷区上菅田町９５１－１５</v>
          </cell>
          <cell r="I434" t="str">
            <v>笹山保育園</v>
          </cell>
          <cell r="J434">
            <v>13</v>
          </cell>
          <cell r="K434" t="str">
            <v>13年以上</v>
          </cell>
          <cell r="L434">
            <v>12</v>
          </cell>
          <cell r="M434" t="str">
            <v>適</v>
          </cell>
          <cell r="N434">
            <v>7</v>
          </cell>
          <cell r="O434" t="str">
            <v>適</v>
          </cell>
          <cell r="P434">
            <v>19</v>
          </cell>
          <cell r="Q434">
            <v>9</v>
          </cell>
          <cell r="R434">
            <v>45146</v>
          </cell>
          <cell r="U434" t="str">
            <v>Ｒ４</v>
          </cell>
          <cell r="V434">
            <v>7</v>
          </cell>
          <cell r="W434">
            <v>0</v>
          </cell>
          <cell r="X434" t="str">
            <v>○</v>
          </cell>
          <cell r="Y434" t="str">
            <v/>
          </cell>
          <cell r="Z434" t="str">
            <v/>
          </cell>
          <cell r="AA434" t="str">
            <v/>
          </cell>
          <cell r="AB434" t="str">
            <v/>
          </cell>
          <cell r="AC434" t="str">
            <v>なし</v>
          </cell>
          <cell r="AD434">
            <v>13</v>
          </cell>
          <cell r="AE434" t="str">
            <v>13年以上</v>
          </cell>
          <cell r="AF434">
            <v>12</v>
          </cell>
          <cell r="AG434" t="str">
            <v>適</v>
          </cell>
          <cell r="AH434">
            <v>7</v>
          </cell>
          <cell r="AI434" t="str">
            <v>適</v>
          </cell>
          <cell r="AJ434">
            <v>19</v>
          </cell>
          <cell r="AK434" t="str">
            <v>Ｒ４</v>
          </cell>
        </row>
        <row r="435">
          <cell r="A435">
            <v>1410051025716</v>
          </cell>
          <cell r="C435" t="str">
            <v>保育所</v>
          </cell>
          <cell r="D435" t="str">
            <v>三丁目こども園</v>
          </cell>
          <cell r="E435">
            <v>50</v>
          </cell>
          <cell r="F435" t="str">
            <v>保土ケ谷区</v>
          </cell>
          <cell r="G435" t="str">
            <v>2400006</v>
          </cell>
          <cell r="H435" t="str">
            <v>横浜市保土ケ谷区星川三丁目５番１９号</v>
          </cell>
          <cell r="I435" t="str">
            <v>三丁目こども園</v>
          </cell>
          <cell r="J435">
            <v>11</v>
          </cell>
          <cell r="K435" t="str">
            <v>11年以上</v>
          </cell>
          <cell r="L435">
            <v>12</v>
          </cell>
          <cell r="M435" t="str">
            <v>適</v>
          </cell>
          <cell r="N435">
            <v>7</v>
          </cell>
          <cell r="O435" t="str">
            <v>適</v>
          </cell>
          <cell r="P435">
            <v>19</v>
          </cell>
          <cell r="Q435">
            <v>5</v>
          </cell>
          <cell r="R435">
            <v>45072</v>
          </cell>
          <cell r="U435" t="str">
            <v>Ｒ４</v>
          </cell>
          <cell r="V435">
            <v>6</v>
          </cell>
          <cell r="W435">
            <v>1</v>
          </cell>
          <cell r="X435" t="str">
            <v>○</v>
          </cell>
          <cell r="Y435" t="str">
            <v>○</v>
          </cell>
          <cell r="Z435" t="str">
            <v/>
          </cell>
          <cell r="AA435" t="str">
            <v/>
          </cell>
          <cell r="AB435" t="str">
            <v/>
          </cell>
          <cell r="AC435" t="str">
            <v>あり</v>
          </cell>
          <cell r="AD435">
            <v>10</v>
          </cell>
          <cell r="AE435" t="str">
            <v>10年以上</v>
          </cell>
          <cell r="AF435">
            <v>12</v>
          </cell>
          <cell r="AG435" t="str">
            <v>適</v>
          </cell>
          <cell r="AH435">
            <v>6</v>
          </cell>
          <cell r="AI435" t="str">
            <v>適</v>
          </cell>
          <cell r="AJ435">
            <v>18</v>
          </cell>
          <cell r="AK435" t="str">
            <v>Ｒ４</v>
          </cell>
        </row>
        <row r="436">
          <cell r="A436">
            <v>1410051014108</v>
          </cell>
          <cell r="C436" t="str">
            <v>保育所</v>
          </cell>
          <cell r="D436" t="str">
            <v>新桜ケ丘保育園</v>
          </cell>
          <cell r="E436">
            <v>50</v>
          </cell>
          <cell r="F436" t="str">
            <v>保土ケ谷区</v>
          </cell>
          <cell r="G436" t="str">
            <v>2400036</v>
          </cell>
          <cell r="H436" t="str">
            <v>横浜市保土ケ谷区新桜ケ丘二丁目４１－９</v>
          </cell>
          <cell r="I436" t="str">
            <v>新桜ヶ丘保育園</v>
          </cell>
          <cell r="J436">
            <v>13</v>
          </cell>
          <cell r="K436" t="str">
            <v>13年以上</v>
          </cell>
          <cell r="L436">
            <v>12</v>
          </cell>
          <cell r="M436" t="str">
            <v>適</v>
          </cell>
          <cell r="N436">
            <v>7</v>
          </cell>
          <cell r="O436" t="str">
            <v>適</v>
          </cell>
          <cell r="P436">
            <v>19</v>
          </cell>
          <cell r="Q436">
            <v>11</v>
          </cell>
          <cell r="R436">
            <v>45084</v>
          </cell>
          <cell r="U436" t="str">
            <v>Ｒ４</v>
          </cell>
          <cell r="V436">
            <v>7</v>
          </cell>
          <cell r="W436">
            <v>0</v>
          </cell>
          <cell r="X436" t="str">
            <v>○</v>
          </cell>
          <cell r="Y436" t="str">
            <v/>
          </cell>
          <cell r="Z436" t="str">
            <v/>
          </cell>
          <cell r="AA436" t="str">
            <v/>
          </cell>
          <cell r="AB436" t="str">
            <v/>
          </cell>
          <cell r="AC436" t="str">
            <v>なし</v>
          </cell>
          <cell r="AD436">
            <v>12</v>
          </cell>
          <cell r="AE436" t="str">
            <v>12年以上</v>
          </cell>
          <cell r="AF436">
            <v>12</v>
          </cell>
          <cell r="AG436" t="str">
            <v>適</v>
          </cell>
          <cell r="AH436">
            <v>7</v>
          </cell>
          <cell r="AI436" t="str">
            <v>適</v>
          </cell>
          <cell r="AJ436">
            <v>19</v>
          </cell>
          <cell r="AK436" t="str">
            <v>Ｒ４</v>
          </cell>
        </row>
        <row r="437">
          <cell r="A437">
            <v>1410051026672</v>
          </cell>
          <cell r="C437" t="str">
            <v>保育所</v>
          </cell>
          <cell r="D437" t="str">
            <v>スターチャイルド≪和田町ナーサリー≫</v>
          </cell>
          <cell r="E437">
            <v>50</v>
          </cell>
          <cell r="F437" t="str">
            <v>保土ケ谷区</v>
          </cell>
          <cell r="G437" t="str">
            <v>2210835</v>
          </cell>
          <cell r="H437" t="str">
            <v>横浜市神奈川区鶴屋町３丁目２９－１　第６安田ビル５階</v>
          </cell>
          <cell r="I437" t="str">
            <v>ヒューマンスターチャイルド株式会社</v>
          </cell>
          <cell r="J437">
            <v>8</v>
          </cell>
          <cell r="K437" t="str">
            <v>8年以上</v>
          </cell>
          <cell r="L437">
            <v>10</v>
          </cell>
          <cell r="M437" t="str">
            <v>適</v>
          </cell>
          <cell r="N437">
            <v>6</v>
          </cell>
          <cell r="O437" t="str">
            <v>適</v>
          </cell>
          <cell r="P437">
            <v>16</v>
          </cell>
          <cell r="Q437">
            <v>8</v>
          </cell>
          <cell r="R437">
            <v>45084</v>
          </cell>
          <cell r="U437" t="str">
            <v>Ｒ４</v>
          </cell>
          <cell r="V437">
            <v>6</v>
          </cell>
          <cell r="W437">
            <v>0</v>
          </cell>
          <cell r="X437" t="str">
            <v>○</v>
          </cell>
          <cell r="Y437" t="str">
            <v/>
          </cell>
          <cell r="Z437" t="str">
            <v/>
          </cell>
          <cell r="AA437" t="str">
            <v/>
          </cell>
          <cell r="AB437" t="str">
            <v/>
          </cell>
          <cell r="AC437" t="str">
            <v>なし</v>
          </cell>
          <cell r="AD437">
            <v>8</v>
          </cell>
          <cell r="AE437" t="str">
            <v>8年以上</v>
          </cell>
          <cell r="AF437">
            <v>10</v>
          </cell>
          <cell r="AG437" t="str">
            <v>適</v>
          </cell>
          <cell r="AH437">
            <v>6</v>
          </cell>
          <cell r="AI437" t="str">
            <v>適</v>
          </cell>
          <cell r="AJ437">
            <v>16</v>
          </cell>
          <cell r="AK437" t="str">
            <v>Ｒ４</v>
          </cell>
        </row>
        <row r="438">
          <cell r="A438">
            <v>1410051016715</v>
          </cell>
          <cell r="C438" t="str">
            <v>保育所</v>
          </cell>
          <cell r="D438" t="str">
            <v>昴保育園</v>
          </cell>
          <cell r="E438">
            <v>50</v>
          </cell>
          <cell r="F438" t="str">
            <v>保土ケ谷区</v>
          </cell>
          <cell r="G438" t="str">
            <v>2400022</v>
          </cell>
          <cell r="H438" t="str">
            <v>横浜市保土ケ谷区西久保町１１４－２５０</v>
          </cell>
          <cell r="I438" t="str">
            <v>社会福祉法人横浜悠久会　昴保育園</v>
          </cell>
          <cell r="J438">
            <v>14</v>
          </cell>
          <cell r="K438" t="str">
            <v>14年以上</v>
          </cell>
          <cell r="L438">
            <v>12</v>
          </cell>
          <cell r="M438" t="str">
            <v>適</v>
          </cell>
          <cell r="N438">
            <v>7</v>
          </cell>
          <cell r="O438" t="str">
            <v>適</v>
          </cell>
          <cell r="P438">
            <v>19</v>
          </cell>
          <cell r="Q438">
            <v>19</v>
          </cell>
          <cell r="R438">
            <v>45084</v>
          </cell>
          <cell r="U438" t="str">
            <v>Ｒ４</v>
          </cell>
          <cell r="V438">
            <v>7</v>
          </cell>
          <cell r="W438">
            <v>0</v>
          </cell>
          <cell r="X438" t="str">
            <v>○</v>
          </cell>
          <cell r="Y438" t="str">
            <v/>
          </cell>
          <cell r="Z438" t="str">
            <v/>
          </cell>
          <cell r="AA438" t="str">
            <v/>
          </cell>
          <cell r="AB438" t="str">
            <v/>
          </cell>
          <cell r="AC438" t="str">
            <v>なし</v>
          </cell>
          <cell r="AD438">
            <v>15</v>
          </cell>
          <cell r="AE438" t="str">
            <v>15年以上</v>
          </cell>
          <cell r="AF438">
            <v>12</v>
          </cell>
          <cell r="AG438" t="str">
            <v>適</v>
          </cell>
          <cell r="AH438">
            <v>7</v>
          </cell>
          <cell r="AI438" t="str">
            <v>適</v>
          </cell>
          <cell r="AJ438">
            <v>19</v>
          </cell>
          <cell r="AK438" t="str">
            <v>Ｒ４</v>
          </cell>
        </row>
        <row r="439">
          <cell r="A439">
            <v>1410051016723</v>
          </cell>
          <cell r="C439" t="str">
            <v>保育所</v>
          </cell>
          <cell r="D439" t="str">
            <v>千丸台保育園</v>
          </cell>
          <cell r="E439">
            <v>50</v>
          </cell>
          <cell r="F439" t="str">
            <v>保土ケ谷区</v>
          </cell>
          <cell r="G439" t="str">
            <v>2400053</v>
          </cell>
          <cell r="H439" t="str">
            <v>横浜市保土ケ谷区新井町３５６－３</v>
          </cell>
          <cell r="I439" t="str">
            <v>社会福祉法人長幼会千丸台保育園</v>
          </cell>
          <cell r="J439">
            <v>13</v>
          </cell>
          <cell r="K439" t="str">
            <v>13年以上</v>
          </cell>
          <cell r="L439">
            <v>12</v>
          </cell>
          <cell r="M439" t="str">
            <v>適</v>
          </cell>
          <cell r="N439">
            <v>7</v>
          </cell>
          <cell r="O439" t="str">
            <v>適</v>
          </cell>
          <cell r="P439">
            <v>19</v>
          </cell>
          <cell r="Q439">
            <v>19</v>
          </cell>
          <cell r="R439">
            <v>45084</v>
          </cell>
          <cell r="U439" t="str">
            <v>Ｒ４</v>
          </cell>
          <cell r="V439">
            <v>7</v>
          </cell>
          <cell r="W439">
            <v>0</v>
          </cell>
          <cell r="X439" t="str">
            <v>○</v>
          </cell>
          <cell r="Y439" t="str">
            <v/>
          </cell>
          <cell r="Z439" t="str">
            <v/>
          </cell>
          <cell r="AA439" t="str">
            <v/>
          </cell>
          <cell r="AB439" t="str">
            <v/>
          </cell>
          <cell r="AC439" t="str">
            <v>なし</v>
          </cell>
          <cell r="AD439">
            <v>13</v>
          </cell>
          <cell r="AE439" t="str">
            <v>13年以上</v>
          </cell>
          <cell r="AF439">
            <v>12</v>
          </cell>
          <cell r="AG439" t="str">
            <v>適</v>
          </cell>
          <cell r="AH439">
            <v>7</v>
          </cell>
          <cell r="AI439" t="str">
            <v>適</v>
          </cell>
          <cell r="AJ439">
            <v>19</v>
          </cell>
          <cell r="AK439" t="str">
            <v>Ｒ４</v>
          </cell>
        </row>
        <row r="440">
          <cell r="A440">
            <v>1410051016731</v>
          </cell>
          <cell r="C440" t="str">
            <v>保育所</v>
          </cell>
          <cell r="D440" t="str">
            <v>ダイアナ保育園</v>
          </cell>
          <cell r="E440">
            <v>50</v>
          </cell>
          <cell r="F440" t="str">
            <v>保土ケ谷区</v>
          </cell>
          <cell r="G440" t="str">
            <v>2400021</v>
          </cell>
          <cell r="H440" t="str">
            <v>横浜市保土ケ谷区保土ケ谷町１丁目１６－１</v>
          </cell>
          <cell r="I440" t="str">
            <v>ダイアナ保育園</v>
          </cell>
          <cell r="J440">
            <v>9</v>
          </cell>
          <cell r="K440" t="str">
            <v>9年以上</v>
          </cell>
          <cell r="L440">
            <v>11</v>
          </cell>
          <cell r="M440" t="str">
            <v>適</v>
          </cell>
          <cell r="N440">
            <v>6</v>
          </cell>
          <cell r="O440" t="str">
            <v>適</v>
          </cell>
          <cell r="P440">
            <v>17</v>
          </cell>
          <cell r="Q440">
            <v>9</v>
          </cell>
          <cell r="R440">
            <v>45154</v>
          </cell>
          <cell r="U440" t="str">
            <v>Ｒ４</v>
          </cell>
          <cell r="V440">
            <v>6</v>
          </cell>
          <cell r="W440">
            <v>0</v>
          </cell>
          <cell r="X440" t="str">
            <v>○</v>
          </cell>
          <cell r="Y440" t="str">
            <v/>
          </cell>
          <cell r="Z440" t="str">
            <v/>
          </cell>
          <cell r="AA440" t="str">
            <v/>
          </cell>
          <cell r="AB440" t="str">
            <v/>
          </cell>
          <cell r="AC440" t="str">
            <v>なし</v>
          </cell>
          <cell r="AD440">
            <v>9</v>
          </cell>
          <cell r="AE440" t="str">
            <v>9年以上</v>
          </cell>
          <cell r="AF440">
            <v>11</v>
          </cell>
          <cell r="AG440" t="str">
            <v>適</v>
          </cell>
          <cell r="AH440">
            <v>6</v>
          </cell>
          <cell r="AI440" t="str">
            <v>適</v>
          </cell>
          <cell r="AJ440">
            <v>17</v>
          </cell>
          <cell r="AK440" t="str">
            <v>Ｒ４</v>
          </cell>
        </row>
        <row r="441">
          <cell r="A441">
            <v>1410051015386</v>
          </cell>
          <cell r="C441" t="str">
            <v>保育所</v>
          </cell>
          <cell r="D441" t="str">
            <v>にじいろ保育園上星川</v>
          </cell>
          <cell r="E441">
            <v>50</v>
          </cell>
          <cell r="F441" t="str">
            <v>保土ケ谷区</v>
          </cell>
          <cell r="G441" t="str">
            <v>1500043</v>
          </cell>
          <cell r="H441" t="str">
            <v>東京都渋谷区道玄坂１丁目１２－１　渋谷マークシティ　ウェスト１７階</v>
          </cell>
          <cell r="I441" t="str">
            <v>ライクキッズ株式会社</v>
          </cell>
          <cell r="J441">
            <v>10</v>
          </cell>
          <cell r="K441" t="str">
            <v>10年以上</v>
          </cell>
          <cell r="L441">
            <v>12</v>
          </cell>
          <cell r="M441" t="str">
            <v>適</v>
          </cell>
          <cell r="N441">
            <v>6</v>
          </cell>
          <cell r="O441" t="str">
            <v>適</v>
          </cell>
          <cell r="P441">
            <v>18</v>
          </cell>
          <cell r="Q441">
            <v>13</v>
          </cell>
          <cell r="R441">
            <v>45146</v>
          </cell>
          <cell r="U441" t="str">
            <v>Ｒ４</v>
          </cell>
          <cell r="V441">
            <v>6</v>
          </cell>
          <cell r="W441">
            <v>0</v>
          </cell>
          <cell r="X441" t="str">
            <v>○</v>
          </cell>
          <cell r="Y441" t="str">
            <v/>
          </cell>
          <cell r="Z441" t="str">
            <v/>
          </cell>
          <cell r="AA441" t="str">
            <v/>
          </cell>
          <cell r="AB441" t="str">
            <v/>
          </cell>
          <cell r="AC441" t="str">
            <v>なし</v>
          </cell>
          <cell r="AD441">
            <v>10</v>
          </cell>
          <cell r="AE441" t="str">
            <v>10年以上</v>
          </cell>
          <cell r="AF441">
            <v>12</v>
          </cell>
          <cell r="AG441" t="str">
            <v>適</v>
          </cell>
          <cell r="AH441">
            <v>6</v>
          </cell>
          <cell r="AI441" t="str">
            <v>適</v>
          </cell>
          <cell r="AJ441">
            <v>18</v>
          </cell>
          <cell r="AK441" t="str">
            <v>Ｒ４</v>
          </cell>
        </row>
        <row r="442">
          <cell r="A442">
            <v>1410051025955</v>
          </cell>
          <cell r="C442" t="str">
            <v>保育所</v>
          </cell>
          <cell r="D442" t="str">
            <v>にじいろ保育園天王町</v>
          </cell>
          <cell r="E442">
            <v>50</v>
          </cell>
          <cell r="F442" t="str">
            <v>保土ケ谷区</v>
          </cell>
          <cell r="G442" t="str">
            <v>1500043</v>
          </cell>
          <cell r="H442" t="str">
            <v>東京都渋谷区道玄坂１丁目１２－１　渋谷マークシティ　ウェスト１７階</v>
          </cell>
          <cell r="I442" t="str">
            <v>ライクキッズ株式会社</v>
          </cell>
          <cell r="J442">
            <v>11</v>
          </cell>
          <cell r="K442" t="str">
            <v>11年以上</v>
          </cell>
          <cell r="L442">
            <v>12</v>
          </cell>
          <cell r="M442" t="str">
            <v>適</v>
          </cell>
          <cell r="N442">
            <v>7</v>
          </cell>
          <cell r="O442" t="str">
            <v>適</v>
          </cell>
          <cell r="P442">
            <v>19</v>
          </cell>
          <cell r="Q442">
            <v>9</v>
          </cell>
          <cell r="R442">
            <v>45146</v>
          </cell>
          <cell r="U442" t="str">
            <v>Ｒ４</v>
          </cell>
          <cell r="V442">
            <v>6</v>
          </cell>
          <cell r="W442">
            <v>1</v>
          </cell>
          <cell r="X442" t="str">
            <v>○</v>
          </cell>
          <cell r="Y442" t="str">
            <v>○</v>
          </cell>
          <cell r="Z442" t="str">
            <v/>
          </cell>
          <cell r="AA442" t="str">
            <v/>
          </cell>
          <cell r="AB442" t="str">
            <v/>
          </cell>
          <cell r="AC442" t="str">
            <v>あり</v>
          </cell>
          <cell r="AD442">
            <v>9</v>
          </cell>
          <cell r="AE442" t="str">
            <v>9年以上</v>
          </cell>
          <cell r="AF442">
            <v>11</v>
          </cell>
          <cell r="AG442" t="str">
            <v>適</v>
          </cell>
          <cell r="AH442">
            <v>6</v>
          </cell>
          <cell r="AI442" t="str">
            <v>適</v>
          </cell>
          <cell r="AJ442">
            <v>17</v>
          </cell>
          <cell r="AK442" t="str">
            <v>Ｒ４</v>
          </cell>
        </row>
        <row r="443">
          <cell r="A443">
            <v>1410051015394</v>
          </cell>
          <cell r="C443" t="str">
            <v>保育所</v>
          </cell>
          <cell r="D443" t="str">
            <v>にじいろ保育園和田町</v>
          </cell>
          <cell r="E443">
            <v>50</v>
          </cell>
          <cell r="F443" t="str">
            <v>保土ケ谷区</v>
          </cell>
          <cell r="G443" t="str">
            <v>1500043</v>
          </cell>
          <cell r="H443" t="str">
            <v>東京都渋谷区道玄坂１丁目１２－１　渋谷マークシティ　ウェスト１７階</v>
          </cell>
          <cell r="I443" t="str">
            <v>ライクキッズ株式会社</v>
          </cell>
          <cell r="J443">
            <v>10</v>
          </cell>
          <cell r="K443" t="str">
            <v>10年以上</v>
          </cell>
          <cell r="L443">
            <v>12</v>
          </cell>
          <cell r="M443" t="str">
            <v>適</v>
          </cell>
          <cell r="N443">
            <v>6</v>
          </cell>
          <cell r="O443" t="str">
            <v>適</v>
          </cell>
          <cell r="P443">
            <v>18</v>
          </cell>
          <cell r="Q443">
            <v>4</v>
          </cell>
          <cell r="R443">
            <v>45128</v>
          </cell>
          <cell r="U443" t="str">
            <v>Ｒ４</v>
          </cell>
          <cell r="V443">
            <v>6</v>
          </cell>
          <cell r="W443">
            <v>0</v>
          </cell>
          <cell r="X443" t="str">
            <v>○</v>
          </cell>
          <cell r="Y443" t="str">
            <v/>
          </cell>
          <cell r="Z443" t="str">
            <v/>
          </cell>
          <cell r="AA443" t="str">
            <v/>
          </cell>
          <cell r="AB443" t="str">
            <v/>
          </cell>
          <cell r="AC443" t="str">
            <v>なし</v>
          </cell>
          <cell r="AD443">
            <v>9</v>
          </cell>
          <cell r="AE443" t="str">
            <v>9年以上</v>
          </cell>
          <cell r="AF443">
            <v>11</v>
          </cell>
          <cell r="AG443" t="str">
            <v>適</v>
          </cell>
          <cell r="AH443">
            <v>6</v>
          </cell>
          <cell r="AI443" t="str">
            <v>適</v>
          </cell>
          <cell r="AJ443">
            <v>17</v>
          </cell>
          <cell r="AK443" t="str">
            <v>Ｒ４</v>
          </cell>
        </row>
        <row r="444">
          <cell r="A444">
            <v>1410051015402</v>
          </cell>
          <cell r="C444" t="str">
            <v>保育所</v>
          </cell>
          <cell r="D444" t="str">
            <v>西谷保育園</v>
          </cell>
          <cell r="E444">
            <v>50</v>
          </cell>
          <cell r="F444" t="str">
            <v>保土ケ谷区</v>
          </cell>
          <cell r="G444" t="str">
            <v>2400052</v>
          </cell>
          <cell r="H444" t="str">
            <v>横浜市保土ケ谷区西谷町８０４</v>
          </cell>
          <cell r="I444" t="str">
            <v>社会福祉法人西谷梅の木福祉会　西谷保育園</v>
          </cell>
          <cell r="J444">
            <v>13</v>
          </cell>
          <cell r="K444" t="str">
            <v>13年以上</v>
          </cell>
          <cell r="L444">
            <v>12</v>
          </cell>
          <cell r="M444" t="str">
            <v>適</v>
          </cell>
          <cell r="N444">
            <v>7</v>
          </cell>
          <cell r="O444" t="str">
            <v>適</v>
          </cell>
          <cell r="P444">
            <v>19</v>
          </cell>
          <cell r="Q444">
            <v>20</v>
          </cell>
          <cell r="R444">
            <v>45113</v>
          </cell>
          <cell r="U444" t="str">
            <v>Ｒ４</v>
          </cell>
          <cell r="V444">
            <v>7</v>
          </cell>
          <cell r="W444">
            <v>0</v>
          </cell>
          <cell r="X444" t="str">
            <v>○</v>
          </cell>
          <cell r="Y444" t="str">
            <v/>
          </cell>
          <cell r="Z444" t="str">
            <v/>
          </cell>
          <cell r="AA444" t="str">
            <v/>
          </cell>
          <cell r="AB444" t="str">
            <v/>
          </cell>
          <cell r="AC444" t="str">
            <v>なし</v>
          </cell>
          <cell r="AD444">
            <v>14</v>
          </cell>
          <cell r="AE444" t="str">
            <v>14年以上</v>
          </cell>
          <cell r="AF444">
            <v>12</v>
          </cell>
          <cell r="AG444" t="str">
            <v>適</v>
          </cell>
          <cell r="AH444">
            <v>7</v>
          </cell>
          <cell r="AI444" t="str">
            <v>適</v>
          </cell>
          <cell r="AJ444">
            <v>19</v>
          </cell>
          <cell r="AK444" t="str">
            <v>Ｒ４</v>
          </cell>
        </row>
        <row r="445">
          <cell r="A445">
            <v>1410051014116</v>
          </cell>
          <cell r="C445" t="str">
            <v>保育所</v>
          </cell>
          <cell r="D445" t="str">
            <v>合歓の木保育園</v>
          </cell>
          <cell r="E445">
            <v>50</v>
          </cell>
          <cell r="F445" t="str">
            <v>保土ケ谷区</v>
          </cell>
          <cell r="G445" t="str">
            <v>2400005</v>
          </cell>
          <cell r="H445" t="str">
            <v>横浜市保土ケ谷区神戸町１４０－６</v>
          </cell>
          <cell r="I445" t="str">
            <v>合歓の木保育園</v>
          </cell>
          <cell r="J445">
            <v>14</v>
          </cell>
          <cell r="K445" t="str">
            <v>14年以上</v>
          </cell>
          <cell r="L445">
            <v>12</v>
          </cell>
          <cell r="M445" t="str">
            <v>適</v>
          </cell>
          <cell r="N445">
            <v>7</v>
          </cell>
          <cell r="O445" t="str">
            <v>適</v>
          </cell>
          <cell r="P445">
            <v>19</v>
          </cell>
          <cell r="Q445">
            <v>20</v>
          </cell>
          <cell r="R445">
            <v>45100</v>
          </cell>
          <cell r="U445" t="str">
            <v>Ｒ４</v>
          </cell>
          <cell r="V445">
            <v>7</v>
          </cell>
          <cell r="W445">
            <v>0</v>
          </cell>
          <cell r="X445" t="str">
            <v>○</v>
          </cell>
          <cell r="Y445" t="str">
            <v/>
          </cell>
          <cell r="Z445" t="str">
            <v/>
          </cell>
          <cell r="AA445" t="str">
            <v/>
          </cell>
          <cell r="AB445" t="str">
            <v/>
          </cell>
          <cell r="AC445" t="str">
            <v>なし</v>
          </cell>
          <cell r="AD445">
            <v>14</v>
          </cell>
          <cell r="AE445" t="str">
            <v>14年以上</v>
          </cell>
          <cell r="AF445">
            <v>12</v>
          </cell>
          <cell r="AG445" t="str">
            <v>適</v>
          </cell>
          <cell r="AH445">
            <v>7</v>
          </cell>
          <cell r="AI445" t="str">
            <v>適</v>
          </cell>
          <cell r="AJ445">
            <v>19</v>
          </cell>
          <cell r="AK445" t="str">
            <v>Ｒ４</v>
          </cell>
        </row>
        <row r="446">
          <cell r="A446">
            <v>1410051016780</v>
          </cell>
          <cell r="C446" t="str">
            <v>保育所</v>
          </cell>
          <cell r="D446" t="str">
            <v>学校法人初音丘学園ＰＩＣＣＯＬＩＮＯ</v>
          </cell>
          <cell r="E446">
            <v>50</v>
          </cell>
          <cell r="F446" t="str">
            <v>保土ケ谷区</v>
          </cell>
          <cell r="G446" t="str">
            <v>2400016</v>
          </cell>
          <cell r="H446" t="str">
            <v>横浜市保土ケ谷区初音ケ丘４３番地３２号</v>
          </cell>
          <cell r="I446" t="str">
            <v>学校法人初音丘学園ＰＩＣＣＯＬＩＮＯ</v>
          </cell>
          <cell r="J446">
            <v>11</v>
          </cell>
          <cell r="K446" t="str">
            <v>11年以上</v>
          </cell>
          <cell r="L446">
            <v>12</v>
          </cell>
          <cell r="M446" t="str">
            <v>否</v>
          </cell>
          <cell r="N446">
            <v>0</v>
          </cell>
          <cell r="O446" t="str">
            <v>否</v>
          </cell>
          <cell r="P446">
            <v>12</v>
          </cell>
          <cell r="Q446">
            <v>9</v>
          </cell>
          <cell r="R446">
            <v>45113</v>
          </cell>
          <cell r="U446" t="str">
            <v>履歴なし</v>
          </cell>
          <cell r="V446">
            <v>0</v>
          </cell>
          <cell r="W446">
            <v>0</v>
          </cell>
          <cell r="X446" t="str">
            <v>○</v>
          </cell>
          <cell r="Y446" t="str">
            <v/>
          </cell>
          <cell r="Z446" t="str">
            <v/>
          </cell>
          <cell r="AA446" t="str">
            <v/>
          </cell>
          <cell r="AB446" t="str">
            <v/>
          </cell>
          <cell r="AC446" t="str">
            <v>なし</v>
          </cell>
          <cell r="AD446">
            <v>10</v>
          </cell>
          <cell r="AE446" t="str">
            <v>10年以上</v>
          </cell>
          <cell r="AF446">
            <v>12</v>
          </cell>
          <cell r="AG446" t="str">
            <v>否</v>
          </cell>
          <cell r="AH446">
            <v>0</v>
          </cell>
          <cell r="AI446" t="str">
            <v>否</v>
          </cell>
          <cell r="AJ446">
            <v>12</v>
          </cell>
          <cell r="AK446" t="str">
            <v/>
          </cell>
        </row>
        <row r="447">
          <cell r="A447">
            <v>1410051019578</v>
          </cell>
          <cell r="C447" t="str">
            <v>保育所</v>
          </cell>
          <cell r="D447" t="str">
            <v>ひかりの風保育園</v>
          </cell>
          <cell r="E447">
            <v>50</v>
          </cell>
          <cell r="F447" t="str">
            <v>保土ケ谷区</v>
          </cell>
          <cell r="G447" t="str">
            <v>2400067</v>
          </cell>
          <cell r="H447" t="str">
            <v>横浜市保土ヶ谷区常盤台６６番１８号</v>
          </cell>
          <cell r="I447" t="str">
            <v>学校法人聖ヶ丘学園</v>
          </cell>
          <cell r="J447">
            <v>11</v>
          </cell>
          <cell r="K447" t="str">
            <v>11年以上</v>
          </cell>
          <cell r="L447">
            <v>12</v>
          </cell>
          <cell r="M447" t="str">
            <v>適</v>
          </cell>
          <cell r="N447">
            <v>7</v>
          </cell>
          <cell r="O447" t="str">
            <v>適</v>
          </cell>
          <cell r="P447">
            <v>19</v>
          </cell>
          <cell r="Q447">
            <v>9</v>
          </cell>
          <cell r="R447">
            <v>45072</v>
          </cell>
          <cell r="U447" t="str">
            <v>Ｒ４</v>
          </cell>
          <cell r="V447">
            <v>6</v>
          </cell>
          <cell r="W447">
            <v>1</v>
          </cell>
          <cell r="X447" t="str">
            <v>○</v>
          </cell>
          <cell r="Y447" t="str">
            <v>○</v>
          </cell>
          <cell r="Z447" t="str">
            <v/>
          </cell>
          <cell r="AA447" t="str">
            <v/>
          </cell>
          <cell r="AB447" t="str">
            <v/>
          </cell>
          <cell r="AC447" t="str">
            <v>あり</v>
          </cell>
          <cell r="AD447">
            <v>10</v>
          </cell>
          <cell r="AE447" t="str">
            <v>10年以上</v>
          </cell>
          <cell r="AF447">
            <v>12</v>
          </cell>
          <cell r="AG447" t="str">
            <v>適</v>
          </cell>
          <cell r="AH447">
            <v>6</v>
          </cell>
          <cell r="AI447" t="str">
            <v>適</v>
          </cell>
          <cell r="AJ447">
            <v>18</v>
          </cell>
          <cell r="AK447" t="str">
            <v>Ｒ４</v>
          </cell>
        </row>
        <row r="448">
          <cell r="A448">
            <v>1410051018117</v>
          </cell>
          <cell r="C448" t="str">
            <v>保育所</v>
          </cell>
          <cell r="D448" t="str">
            <v>プチアンジュ保育園</v>
          </cell>
          <cell r="E448">
            <v>50</v>
          </cell>
          <cell r="F448" t="str">
            <v>保土ケ谷区</v>
          </cell>
          <cell r="G448" t="str">
            <v>2400035</v>
          </cell>
          <cell r="H448" t="str">
            <v>横浜市保土ケ谷区今井町５０２－５</v>
          </cell>
          <cell r="I448" t="str">
            <v>プチアンジュ保育園</v>
          </cell>
          <cell r="J448">
            <v>9</v>
          </cell>
          <cell r="K448" t="str">
            <v>9年以上</v>
          </cell>
          <cell r="L448">
            <v>11</v>
          </cell>
          <cell r="M448" t="str">
            <v>適</v>
          </cell>
          <cell r="N448">
            <v>6</v>
          </cell>
          <cell r="O448" t="str">
            <v>適</v>
          </cell>
          <cell r="P448">
            <v>17</v>
          </cell>
          <cell r="Q448">
            <v>13</v>
          </cell>
          <cell r="R448">
            <v>45072</v>
          </cell>
          <cell r="U448" t="str">
            <v>Ｒ４</v>
          </cell>
          <cell r="V448">
            <v>6</v>
          </cell>
          <cell r="W448">
            <v>0</v>
          </cell>
          <cell r="X448" t="str">
            <v>○</v>
          </cell>
          <cell r="Y448" t="str">
            <v/>
          </cell>
          <cell r="Z448" t="str">
            <v/>
          </cell>
          <cell r="AA448" t="str">
            <v/>
          </cell>
          <cell r="AB448" t="str">
            <v/>
          </cell>
          <cell r="AC448" t="str">
            <v>なし</v>
          </cell>
          <cell r="AD448">
            <v>9</v>
          </cell>
          <cell r="AE448" t="str">
            <v>9年以上</v>
          </cell>
          <cell r="AF448">
            <v>11</v>
          </cell>
          <cell r="AG448" t="str">
            <v>適</v>
          </cell>
          <cell r="AH448">
            <v>6</v>
          </cell>
          <cell r="AI448" t="str">
            <v>適</v>
          </cell>
          <cell r="AJ448">
            <v>17</v>
          </cell>
          <cell r="AK448" t="str">
            <v>Ｒ４</v>
          </cell>
        </row>
        <row r="449">
          <cell r="A449">
            <v>1410051023950</v>
          </cell>
          <cell r="C449" t="str">
            <v>保育所</v>
          </cell>
          <cell r="D449" t="str">
            <v>ベネッセ　保土ケ谷保育園</v>
          </cell>
          <cell r="E449">
            <v>50</v>
          </cell>
          <cell r="F449" t="str">
            <v>保土ケ谷区</v>
          </cell>
          <cell r="G449" t="str">
            <v>1630905</v>
          </cell>
          <cell r="H449" t="str">
            <v>東京都新宿区西新宿２－３－１新宿モノリスビル５階</v>
          </cell>
          <cell r="I449" t="str">
            <v>株式会社ベネッセスタイルケア</v>
          </cell>
          <cell r="J449">
            <v>10</v>
          </cell>
          <cell r="K449" t="str">
            <v>10年以上</v>
          </cell>
          <cell r="L449">
            <v>12</v>
          </cell>
          <cell r="M449" t="str">
            <v>適</v>
          </cell>
          <cell r="N449">
            <v>6</v>
          </cell>
          <cell r="O449" t="str">
            <v>適</v>
          </cell>
          <cell r="P449">
            <v>18</v>
          </cell>
          <cell r="Q449">
            <v>11</v>
          </cell>
          <cell r="R449">
            <v>45154</v>
          </cell>
          <cell r="U449" t="str">
            <v>Ｒ４</v>
          </cell>
          <cell r="V449">
            <v>6</v>
          </cell>
          <cell r="W449">
            <v>0</v>
          </cell>
          <cell r="X449" t="str">
            <v>○</v>
          </cell>
          <cell r="Y449" t="str">
            <v/>
          </cell>
          <cell r="Z449" t="str">
            <v/>
          </cell>
          <cell r="AA449" t="str">
            <v/>
          </cell>
          <cell r="AB449" t="str">
            <v/>
          </cell>
          <cell r="AC449" t="str">
            <v>なし</v>
          </cell>
          <cell r="AD449">
            <v>10</v>
          </cell>
          <cell r="AE449" t="str">
            <v>10年以上</v>
          </cell>
          <cell r="AF449">
            <v>12</v>
          </cell>
          <cell r="AG449" t="str">
            <v>適</v>
          </cell>
          <cell r="AH449">
            <v>6</v>
          </cell>
          <cell r="AI449" t="str">
            <v>適</v>
          </cell>
          <cell r="AJ449">
            <v>18</v>
          </cell>
          <cell r="AK449" t="str">
            <v>Ｒ４</v>
          </cell>
        </row>
        <row r="450">
          <cell r="A450">
            <v>1410051024362</v>
          </cell>
          <cell r="C450" t="str">
            <v>保育所</v>
          </cell>
          <cell r="D450" t="str">
            <v>星川こども園</v>
          </cell>
          <cell r="E450">
            <v>50</v>
          </cell>
          <cell r="F450" t="str">
            <v>保土ケ谷区</v>
          </cell>
          <cell r="G450" t="str">
            <v>1850034</v>
          </cell>
          <cell r="H450" t="str">
            <v>東京都国分寺市光町２－５－１</v>
          </cell>
          <cell r="I450" t="str">
            <v>株式会社こどもの森</v>
          </cell>
          <cell r="J450">
            <v>4</v>
          </cell>
          <cell r="K450" t="str">
            <v>4年以上</v>
          </cell>
          <cell r="L450">
            <v>6</v>
          </cell>
          <cell r="M450" t="str">
            <v>適</v>
          </cell>
          <cell r="N450">
            <v>6</v>
          </cell>
          <cell r="O450" t="str">
            <v>適</v>
          </cell>
          <cell r="P450">
            <v>12</v>
          </cell>
          <cell r="Q450">
            <v>1</v>
          </cell>
          <cell r="R450">
            <v>45163</v>
          </cell>
          <cell r="U450" t="str">
            <v>Ｒ４</v>
          </cell>
          <cell r="V450">
            <v>6</v>
          </cell>
          <cell r="W450">
            <v>0</v>
          </cell>
          <cell r="X450" t="str">
            <v>○</v>
          </cell>
          <cell r="Y450" t="str">
            <v/>
          </cell>
          <cell r="Z450" t="str">
            <v/>
          </cell>
          <cell r="AA450" t="str">
            <v/>
          </cell>
          <cell r="AB450" t="str">
            <v/>
          </cell>
          <cell r="AC450" t="str">
            <v>なし</v>
          </cell>
          <cell r="AD450">
            <v>4</v>
          </cell>
          <cell r="AE450" t="str">
            <v>4年以上</v>
          </cell>
          <cell r="AF450">
            <v>6</v>
          </cell>
          <cell r="AG450" t="str">
            <v>適</v>
          </cell>
          <cell r="AH450">
            <v>6</v>
          </cell>
          <cell r="AI450" t="str">
            <v>適</v>
          </cell>
          <cell r="AJ450">
            <v>12</v>
          </cell>
          <cell r="AK450" t="str">
            <v>Ｒ４</v>
          </cell>
        </row>
        <row r="451">
          <cell r="A451">
            <v>1410051024206</v>
          </cell>
          <cell r="C451" t="str">
            <v>保育所</v>
          </cell>
          <cell r="D451" t="str">
            <v>星川もえぎ保育園</v>
          </cell>
          <cell r="E451">
            <v>50</v>
          </cell>
          <cell r="F451" t="str">
            <v>保土ケ谷区</v>
          </cell>
          <cell r="G451" t="str">
            <v>2400001</v>
          </cell>
          <cell r="H451" t="str">
            <v>横浜市保土ケ谷区川辺町６－３　西方ビル新館４１</v>
          </cell>
          <cell r="I451" t="str">
            <v>特定非営利活動法人　育援会</v>
          </cell>
          <cell r="J451">
            <v>11</v>
          </cell>
          <cell r="K451" t="str">
            <v>11年以上</v>
          </cell>
          <cell r="L451">
            <v>12</v>
          </cell>
          <cell r="M451" t="str">
            <v>適</v>
          </cell>
          <cell r="N451">
            <v>7</v>
          </cell>
          <cell r="O451" t="str">
            <v>適</v>
          </cell>
          <cell r="P451">
            <v>19</v>
          </cell>
          <cell r="Q451">
            <v>7</v>
          </cell>
          <cell r="R451">
            <v>45154</v>
          </cell>
          <cell r="U451" t="str">
            <v>Ｒ４</v>
          </cell>
          <cell r="V451">
            <v>6</v>
          </cell>
          <cell r="W451">
            <v>1</v>
          </cell>
          <cell r="X451" t="str">
            <v>○</v>
          </cell>
          <cell r="Y451" t="str">
            <v>○</v>
          </cell>
          <cell r="Z451" t="str">
            <v/>
          </cell>
          <cell r="AA451" t="str">
            <v/>
          </cell>
          <cell r="AB451" t="str">
            <v/>
          </cell>
          <cell r="AC451" t="str">
            <v>あり</v>
          </cell>
          <cell r="AD451">
            <v>9</v>
          </cell>
          <cell r="AE451" t="str">
            <v>9年以上</v>
          </cell>
          <cell r="AF451">
            <v>11</v>
          </cell>
          <cell r="AG451" t="str">
            <v>適</v>
          </cell>
          <cell r="AH451">
            <v>6</v>
          </cell>
          <cell r="AI451" t="str">
            <v>適</v>
          </cell>
          <cell r="AJ451">
            <v>17</v>
          </cell>
          <cell r="AK451" t="str">
            <v>Ｒ４</v>
          </cell>
        </row>
        <row r="452">
          <cell r="A452">
            <v>1410051016749</v>
          </cell>
          <cell r="C452" t="str">
            <v>保育所</v>
          </cell>
          <cell r="D452" t="str">
            <v>星川ルーナ保育園</v>
          </cell>
          <cell r="E452">
            <v>50</v>
          </cell>
          <cell r="F452" t="str">
            <v>保土ケ谷区</v>
          </cell>
          <cell r="G452" t="str">
            <v>2400006</v>
          </cell>
          <cell r="H452" t="str">
            <v>横浜市保土ケ谷区星川二丁目１８－１</v>
          </cell>
          <cell r="I452" t="str">
            <v>社会福祉法人あおい会　星川ルーナ保育園</v>
          </cell>
          <cell r="J452">
            <v>8</v>
          </cell>
          <cell r="K452" t="str">
            <v>8年以上</v>
          </cell>
          <cell r="L452">
            <v>10</v>
          </cell>
          <cell r="M452" t="str">
            <v>適</v>
          </cell>
          <cell r="N452">
            <v>6</v>
          </cell>
          <cell r="O452" t="str">
            <v>適</v>
          </cell>
          <cell r="P452">
            <v>16</v>
          </cell>
          <cell r="Q452">
            <v>16</v>
          </cell>
          <cell r="R452">
            <v>45146</v>
          </cell>
          <cell r="U452" t="str">
            <v>Ｒ４</v>
          </cell>
          <cell r="V452">
            <v>6</v>
          </cell>
          <cell r="W452">
            <v>0</v>
          </cell>
          <cell r="X452" t="str">
            <v>○</v>
          </cell>
          <cell r="Y452" t="str">
            <v/>
          </cell>
          <cell r="Z452" t="str">
            <v/>
          </cell>
          <cell r="AA452" t="str">
            <v/>
          </cell>
          <cell r="AB452" t="str">
            <v/>
          </cell>
          <cell r="AC452" t="str">
            <v>なし</v>
          </cell>
          <cell r="AD452">
            <v>10</v>
          </cell>
          <cell r="AE452" t="str">
            <v>10年以上</v>
          </cell>
          <cell r="AF452">
            <v>12</v>
          </cell>
          <cell r="AG452" t="str">
            <v>適</v>
          </cell>
          <cell r="AH452">
            <v>6</v>
          </cell>
          <cell r="AI452" t="str">
            <v>適</v>
          </cell>
          <cell r="AJ452">
            <v>18</v>
          </cell>
          <cell r="AK452" t="str">
            <v>Ｒ４</v>
          </cell>
        </row>
        <row r="453">
          <cell r="A453">
            <v>1410051023885</v>
          </cell>
          <cell r="C453" t="str">
            <v>保育所</v>
          </cell>
          <cell r="D453" t="str">
            <v>保土ケ谷保育園</v>
          </cell>
          <cell r="E453">
            <v>50</v>
          </cell>
          <cell r="F453" t="str">
            <v>保土ケ谷区</v>
          </cell>
          <cell r="G453" t="str">
            <v>2400003</v>
          </cell>
          <cell r="H453" t="str">
            <v>横浜市保土ヶ谷区天王町１－３－３</v>
          </cell>
          <cell r="I453" t="str">
            <v>保土ヶ谷保育園</v>
          </cell>
          <cell r="J453">
            <v>10</v>
          </cell>
          <cell r="K453" t="str">
            <v>10年以上</v>
          </cell>
          <cell r="L453">
            <v>12</v>
          </cell>
          <cell r="M453" t="str">
            <v>適</v>
          </cell>
          <cell r="N453">
            <v>6</v>
          </cell>
          <cell r="O453" t="str">
            <v>適</v>
          </cell>
          <cell r="P453">
            <v>18</v>
          </cell>
          <cell r="Q453">
            <v>13</v>
          </cell>
          <cell r="R453">
            <v>45146</v>
          </cell>
          <cell r="U453" t="str">
            <v>Ｒ４</v>
          </cell>
          <cell r="V453">
            <v>7</v>
          </cell>
          <cell r="W453">
            <v>0</v>
          </cell>
          <cell r="X453" t="str">
            <v>○</v>
          </cell>
          <cell r="Y453" t="str">
            <v/>
          </cell>
          <cell r="Z453" t="str">
            <v/>
          </cell>
          <cell r="AA453" t="str">
            <v/>
          </cell>
          <cell r="AB453" t="str">
            <v/>
          </cell>
          <cell r="AC453" t="str">
            <v>なし</v>
          </cell>
          <cell r="AD453">
            <v>11</v>
          </cell>
          <cell r="AE453" t="str">
            <v>11年以上</v>
          </cell>
          <cell r="AF453">
            <v>12</v>
          </cell>
          <cell r="AG453" t="str">
            <v>適</v>
          </cell>
          <cell r="AH453">
            <v>7</v>
          </cell>
          <cell r="AI453" t="str">
            <v>適</v>
          </cell>
          <cell r="AJ453">
            <v>19</v>
          </cell>
          <cell r="AK453" t="str">
            <v>Ｒ４</v>
          </cell>
        </row>
        <row r="454">
          <cell r="A454">
            <v>1410051025336</v>
          </cell>
          <cell r="C454" t="str">
            <v>保育所</v>
          </cell>
          <cell r="D454" t="str">
            <v>ポポラー横浜和田町園</v>
          </cell>
          <cell r="E454">
            <v>50</v>
          </cell>
          <cell r="F454" t="str">
            <v>保土ケ谷区</v>
          </cell>
          <cell r="G454" t="str">
            <v>5300003</v>
          </cell>
          <cell r="H454" t="str">
            <v>大阪府大阪市北区堂島１－５－３０　堂島プラザビル９階</v>
          </cell>
          <cell r="I454" t="str">
            <v>株式会社タスク・フォース</v>
          </cell>
          <cell r="J454">
            <v>4</v>
          </cell>
          <cell r="K454" t="str">
            <v>4年以上</v>
          </cell>
          <cell r="L454">
            <v>6</v>
          </cell>
          <cell r="M454" t="str">
            <v>適</v>
          </cell>
          <cell r="N454">
            <v>6</v>
          </cell>
          <cell r="O454" t="str">
            <v>適</v>
          </cell>
          <cell r="P454">
            <v>12</v>
          </cell>
          <cell r="Q454">
            <v>1</v>
          </cell>
          <cell r="R454">
            <v>45146</v>
          </cell>
          <cell r="U454" t="str">
            <v>Ｒ４</v>
          </cell>
          <cell r="V454">
            <v>6</v>
          </cell>
          <cell r="W454">
            <v>0</v>
          </cell>
          <cell r="X454" t="str">
            <v>○</v>
          </cell>
          <cell r="Y454" t="str">
            <v/>
          </cell>
          <cell r="Z454" t="str">
            <v/>
          </cell>
          <cell r="AA454" t="str">
            <v/>
          </cell>
          <cell r="AB454" t="str">
            <v/>
          </cell>
          <cell r="AC454" t="str">
            <v>なし</v>
          </cell>
          <cell r="AD454">
            <v>4</v>
          </cell>
          <cell r="AE454" t="str">
            <v>4年以上</v>
          </cell>
          <cell r="AF454">
            <v>6</v>
          </cell>
          <cell r="AG454" t="str">
            <v>適</v>
          </cell>
          <cell r="AH454">
            <v>6</v>
          </cell>
          <cell r="AI454" t="str">
            <v>適</v>
          </cell>
          <cell r="AJ454">
            <v>12</v>
          </cell>
          <cell r="AK454" t="str">
            <v>Ｒ４</v>
          </cell>
        </row>
        <row r="455">
          <cell r="A455">
            <v>1410051016756</v>
          </cell>
          <cell r="C455" t="str">
            <v>保育所</v>
          </cell>
          <cell r="D455" t="str">
            <v>明神台保育園</v>
          </cell>
          <cell r="E455">
            <v>50</v>
          </cell>
          <cell r="F455" t="str">
            <v>保土ケ谷区</v>
          </cell>
          <cell r="G455" t="str">
            <v>2400007</v>
          </cell>
          <cell r="H455" t="str">
            <v>横浜市保土ケ谷区明神台５－１</v>
          </cell>
          <cell r="I455" t="str">
            <v>神奈川厚生福祉会　明神台保育園</v>
          </cell>
          <cell r="J455">
            <v>11</v>
          </cell>
          <cell r="K455" t="str">
            <v>11年以上</v>
          </cell>
          <cell r="L455">
            <v>12</v>
          </cell>
          <cell r="M455" t="str">
            <v>適</v>
          </cell>
          <cell r="N455">
            <v>7</v>
          </cell>
          <cell r="O455" t="str">
            <v>適</v>
          </cell>
          <cell r="P455">
            <v>19</v>
          </cell>
          <cell r="Q455">
            <v>15</v>
          </cell>
          <cell r="R455">
            <v>45146</v>
          </cell>
          <cell r="U455" t="str">
            <v>Ｒ４</v>
          </cell>
          <cell r="V455">
            <v>7</v>
          </cell>
          <cell r="W455">
            <v>0</v>
          </cell>
          <cell r="X455" t="str">
            <v>○</v>
          </cell>
          <cell r="Y455" t="str">
            <v/>
          </cell>
          <cell r="Z455" t="str">
            <v/>
          </cell>
          <cell r="AA455" t="str">
            <v/>
          </cell>
          <cell r="AB455" t="str">
            <v/>
          </cell>
          <cell r="AC455" t="str">
            <v>なし</v>
          </cell>
          <cell r="AD455">
            <v>14</v>
          </cell>
          <cell r="AE455" t="str">
            <v>14年以上</v>
          </cell>
          <cell r="AF455">
            <v>12</v>
          </cell>
          <cell r="AG455" t="str">
            <v>適</v>
          </cell>
          <cell r="AH455">
            <v>7</v>
          </cell>
          <cell r="AI455" t="str">
            <v>適</v>
          </cell>
          <cell r="AJ455">
            <v>19</v>
          </cell>
          <cell r="AK455" t="str">
            <v>Ｒ４</v>
          </cell>
        </row>
        <row r="456">
          <cell r="A456">
            <v>1410051027761</v>
          </cell>
          <cell r="C456" t="str">
            <v>保育所</v>
          </cell>
          <cell r="D456" t="str">
            <v>向台保育園</v>
          </cell>
          <cell r="E456">
            <v>50</v>
          </cell>
          <cell r="F456" t="str">
            <v>保土ケ谷区</v>
          </cell>
          <cell r="G456" t="str">
            <v>2400045</v>
          </cell>
          <cell r="H456" t="str">
            <v>横浜市保土ケ谷区川島町７３４</v>
          </cell>
          <cell r="I456" t="str">
            <v>向台保育園</v>
          </cell>
          <cell r="J456">
            <v>14</v>
          </cell>
          <cell r="K456" t="str">
            <v>14年以上</v>
          </cell>
          <cell r="L456">
            <v>12</v>
          </cell>
          <cell r="M456" t="str">
            <v>適</v>
          </cell>
          <cell r="N456">
            <v>7</v>
          </cell>
          <cell r="O456" t="str">
            <v>適</v>
          </cell>
          <cell r="P456">
            <v>19</v>
          </cell>
          <cell r="Q456">
            <v>11</v>
          </cell>
          <cell r="R456">
            <v>45113</v>
          </cell>
          <cell r="U456" t="str">
            <v>履歴なし</v>
          </cell>
          <cell r="V456">
            <v>0</v>
          </cell>
          <cell r="W456">
            <v>7</v>
          </cell>
          <cell r="X456" t="e">
            <v>#N/A</v>
          </cell>
          <cell r="Y456" t="str">
            <v/>
          </cell>
          <cell r="Z456" t="str">
            <v/>
          </cell>
          <cell r="AA456" t="str">
            <v/>
          </cell>
          <cell r="AB456" t="str">
            <v>○</v>
          </cell>
          <cell r="AC456" t="str">
            <v>あり</v>
          </cell>
          <cell r="AD456" t="str">
            <v/>
          </cell>
          <cell r="AE456" t="str">
            <v/>
          </cell>
          <cell r="AF456" t="str">
            <v/>
          </cell>
          <cell r="AG456" t="str">
            <v/>
          </cell>
          <cell r="AH456" t="str">
            <v/>
          </cell>
          <cell r="AI456" t="str">
            <v/>
          </cell>
          <cell r="AJ456" t="str">
            <v/>
          </cell>
          <cell r="AK456" t="str">
            <v>Ｒ４</v>
          </cell>
        </row>
        <row r="457">
          <cell r="A457">
            <v>1410051016764</v>
          </cell>
          <cell r="C457" t="str">
            <v>保育所</v>
          </cell>
          <cell r="D457" t="str">
            <v>森のルーナ保育園</v>
          </cell>
          <cell r="E457">
            <v>50</v>
          </cell>
          <cell r="F457" t="str">
            <v>保土ケ谷区</v>
          </cell>
          <cell r="G457" t="str">
            <v>2400006</v>
          </cell>
          <cell r="H457" t="str">
            <v>横浜市保土ケ谷区星川２－１８－１</v>
          </cell>
          <cell r="I457" t="str">
            <v>社会福祉法人　あおい会</v>
          </cell>
          <cell r="J457">
            <v>12</v>
          </cell>
          <cell r="K457" t="str">
            <v>12年以上</v>
          </cell>
          <cell r="L457">
            <v>12</v>
          </cell>
          <cell r="M457" t="str">
            <v>適</v>
          </cell>
          <cell r="N457">
            <v>7</v>
          </cell>
          <cell r="O457" t="str">
            <v>適</v>
          </cell>
          <cell r="P457">
            <v>19</v>
          </cell>
          <cell r="Q457">
            <v>6</v>
          </cell>
          <cell r="R457">
            <v>45146</v>
          </cell>
          <cell r="U457" t="str">
            <v>Ｒ４</v>
          </cell>
          <cell r="V457">
            <v>7</v>
          </cell>
          <cell r="W457">
            <v>0</v>
          </cell>
          <cell r="X457" t="str">
            <v>○</v>
          </cell>
          <cell r="Y457" t="str">
            <v/>
          </cell>
          <cell r="Z457" t="str">
            <v/>
          </cell>
          <cell r="AA457" t="str">
            <v/>
          </cell>
          <cell r="AB457" t="str">
            <v/>
          </cell>
          <cell r="AC457" t="str">
            <v>なし</v>
          </cell>
          <cell r="AD457">
            <v>12</v>
          </cell>
          <cell r="AE457" t="str">
            <v>12年以上</v>
          </cell>
          <cell r="AF457">
            <v>12</v>
          </cell>
          <cell r="AG457" t="str">
            <v>適</v>
          </cell>
          <cell r="AH457">
            <v>7</v>
          </cell>
          <cell r="AI457" t="str">
            <v>適</v>
          </cell>
          <cell r="AJ457">
            <v>19</v>
          </cell>
          <cell r="AK457" t="str">
            <v>Ｒ４</v>
          </cell>
        </row>
        <row r="458">
          <cell r="A458">
            <v>1410051023620</v>
          </cell>
          <cell r="C458" t="str">
            <v>保育所</v>
          </cell>
          <cell r="D458" t="str">
            <v>ゆめの樹保育園ほどがや</v>
          </cell>
          <cell r="E458">
            <v>50</v>
          </cell>
          <cell r="F458" t="str">
            <v>保土ケ谷区</v>
          </cell>
          <cell r="G458" t="str">
            <v>2400012</v>
          </cell>
          <cell r="H458" t="str">
            <v>横浜市保土ヶ谷区月見台　４１－２２</v>
          </cell>
          <cell r="I458" t="str">
            <v>ゆめの樹保育園ほどがや</v>
          </cell>
          <cell r="J458">
            <v>8</v>
          </cell>
          <cell r="K458" t="str">
            <v>8年以上</v>
          </cell>
          <cell r="L458">
            <v>10</v>
          </cell>
          <cell r="M458" t="str">
            <v>適</v>
          </cell>
          <cell r="N458">
            <v>6</v>
          </cell>
          <cell r="O458" t="str">
            <v>適</v>
          </cell>
          <cell r="P458">
            <v>16</v>
          </cell>
          <cell r="Q458">
            <v>9</v>
          </cell>
          <cell r="R458">
            <v>45146</v>
          </cell>
          <cell r="U458" t="str">
            <v>Ｒ４</v>
          </cell>
          <cell r="V458">
            <v>6</v>
          </cell>
          <cell r="W458">
            <v>0</v>
          </cell>
          <cell r="X458" t="str">
            <v>○</v>
          </cell>
          <cell r="Y458" t="str">
            <v/>
          </cell>
          <cell r="Z458" t="str">
            <v/>
          </cell>
          <cell r="AA458" t="str">
            <v/>
          </cell>
          <cell r="AB458" t="str">
            <v/>
          </cell>
          <cell r="AC458" t="str">
            <v>なし</v>
          </cell>
          <cell r="AD458">
            <v>7</v>
          </cell>
          <cell r="AE458" t="str">
            <v>7年以上</v>
          </cell>
          <cell r="AF458">
            <v>9</v>
          </cell>
          <cell r="AG458" t="str">
            <v>適</v>
          </cell>
          <cell r="AH458">
            <v>6</v>
          </cell>
          <cell r="AI458" t="str">
            <v>適</v>
          </cell>
          <cell r="AJ458">
            <v>15</v>
          </cell>
          <cell r="AK458" t="str">
            <v>Ｒ４</v>
          </cell>
        </row>
        <row r="459">
          <cell r="A459">
            <v>1410051016772</v>
          </cell>
          <cell r="C459" t="str">
            <v>保育所</v>
          </cell>
          <cell r="D459" t="str">
            <v>ラフ・クルー星川保育園</v>
          </cell>
          <cell r="E459">
            <v>50</v>
          </cell>
          <cell r="F459" t="str">
            <v>保土ケ谷区</v>
          </cell>
          <cell r="G459" t="str">
            <v>1510051</v>
          </cell>
          <cell r="H459" t="str">
            <v>東京都渋谷区千駄ヶ谷３丁目６０－５</v>
          </cell>
          <cell r="I459" t="str">
            <v>株式会社コミニティハウス</v>
          </cell>
          <cell r="J459">
            <v>12</v>
          </cell>
          <cell r="K459" t="str">
            <v>12年以上</v>
          </cell>
          <cell r="L459">
            <v>12</v>
          </cell>
          <cell r="M459" t="str">
            <v>適</v>
          </cell>
          <cell r="N459">
            <v>7</v>
          </cell>
          <cell r="O459" t="str">
            <v>適</v>
          </cell>
          <cell r="P459">
            <v>19</v>
          </cell>
          <cell r="Q459">
            <v>17</v>
          </cell>
          <cell r="R459">
            <v>45084</v>
          </cell>
          <cell r="U459" t="str">
            <v>Ｒ４</v>
          </cell>
          <cell r="V459">
            <v>6</v>
          </cell>
          <cell r="W459">
            <v>1</v>
          </cell>
          <cell r="X459" t="str">
            <v>○</v>
          </cell>
          <cell r="Y459" t="str">
            <v>○</v>
          </cell>
          <cell r="Z459" t="str">
            <v/>
          </cell>
          <cell r="AA459" t="str">
            <v/>
          </cell>
          <cell r="AB459" t="str">
            <v/>
          </cell>
          <cell r="AC459" t="str">
            <v>あり</v>
          </cell>
          <cell r="AD459">
            <v>10</v>
          </cell>
          <cell r="AE459" t="str">
            <v>10年以上</v>
          </cell>
          <cell r="AF459">
            <v>12</v>
          </cell>
          <cell r="AG459" t="str">
            <v>適</v>
          </cell>
          <cell r="AH459">
            <v>6</v>
          </cell>
          <cell r="AI459" t="str">
            <v>適</v>
          </cell>
          <cell r="AJ459">
            <v>18</v>
          </cell>
          <cell r="AK459" t="str">
            <v>Ｒ４</v>
          </cell>
        </row>
        <row r="460">
          <cell r="A460">
            <v>1410051019586</v>
          </cell>
          <cell r="C460" t="str">
            <v>保育所</v>
          </cell>
          <cell r="D460" t="str">
            <v>りとる・ルーナ保育園</v>
          </cell>
          <cell r="E460">
            <v>50</v>
          </cell>
          <cell r="F460" t="str">
            <v>保土ケ谷区</v>
          </cell>
          <cell r="G460" t="str">
            <v>2400006</v>
          </cell>
          <cell r="H460" t="str">
            <v>横浜市保土ケ谷区星川二丁目１８－２</v>
          </cell>
          <cell r="I460" t="str">
            <v>りとる・ルーナ保育園</v>
          </cell>
          <cell r="J460">
            <v>12</v>
          </cell>
          <cell r="K460" t="str">
            <v>12年以上</v>
          </cell>
          <cell r="L460">
            <v>12</v>
          </cell>
          <cell r="M460" t="str">
            <v>適</v>
          </cell>
          <cell r="N460">
            <v>7</v>
          </cell>
          <cell r="O460" t="str">
            <v>適</v>
          </cell>
          <cell r="P460">
            <v>19</v>
          </cell>
          <cell r="Q460">
            <v>10</v>
          </cell>
          <cell r="R460">
            <v>45113</v>
          </cell>
          <cell r="U460" t="str">
            <v>Ｒ４</v>
          </cell>
          <cell r="V460">
            <v>7</v>
          </cell>
          <cell r="W460">
            <v>0</v>
          </cell>
          <cell r="X460" t="str">
            <v>○</v>
          </cell>
          <cell r="Y460" t="str">
            <v/>
          </cell>
          <cell r="Z460" t="str">
            <v/>
          </cell>
          <cell r="AA460" t="str">
            <v/>
          </cell>
          <cell r="AB460" t="str">
            <v/>
          </cell>
          <cell r="AC460" t="str">
            <v>なし</v>
          </cell>
          <cell r="AD460">
            <v>11</v>
          </cell>
          <cell r="AE460" t="str">
            <v>11年以上</v>
          </cell>
          <cell r="AF460">
            <v>12</v>
          </cell>
          <cell r="AG460" t="str">
            <v>適</v>
          </cell>
          <cell r="AH460">
            <v>7</v>
          </cell>
          <cell r="AI460" t="str">
            <v>適</v>
          </cell>
          <cell r="AJ460">
            <v>19</v>
          </cell>
          <cell r="AK460" t="str">
            <v>Ｒ４</v>
          </cell>
        </row>
        <row r="461">
          <cell r="A461">
            <v>1410051026086</v>
          </cell>
          <cell r="C461" t="str">
            <v>保育所</v>
          </cell>
          <cell r="D461" t="str">
            <v>若葉保育園　本園</v>
          </cell>
          <cell r="E461">
            <v>50</v>
          </cell>
          <cell r="F461" t="str">
            <v>保土ケ谷区</v>
          </cell>
          <cell r="G461" t="str">
            <v>2400021</v>
          </cell>
          <cell r="H461" t="str">
            <v>横浜市保土ケ谷区保土ケ谷町３丁目２０５</v>
          </cell>
          <cell r="I461" t="str">
            <v>若葉保育園</v>
          </cell>
          <cell r="J461">
            <v>12</v>
          </cell>
          <cell r="K461" t="str">
            <v>12年以上</v>
          </cell>
          <cell r="L461">
            <v>12</v>
          </cell>
          <cell r="M461" t="str">
            <v>適</v>
          </cell>
          <cell r="N461">
            <v>7</v>
          </cell>
          <cell r="O461" t="str">
            <v>適</v>
          </cell>
          <cell r="P461">
            <v>19</v>
          </cell>
          <cell r="Q461">
            <v>9</v>
          </cell>
          <cell r="R461">
            <v>45128</v>
          </cell>
          <cell r="U461" t="str">
            <v>Ｒ４</v>
          </cell>
          <cell r="V461">
            <v>7</v>
          </cell>
          <cell r="W461">
            <v>0</v>
          </cell>
          <cell r="X461" t="str">
            <v>○</v>
          </cell>
          <cell r="Y461" t="str">
            <v/>
          </cell>
          <cell r="Z461" t="str">
            <v/>
          </cell>
          <cell r="AA461" t="str">
            <v/>
          </cell>
          <cell r="AB461" t="str">
            <v/>
          </cell>
          <cell r="AC461" t="str">
            <v>なし</v>
          </cell>
          <cell r="AD461">
            <v>13</v>
          </cell>
          <cell r="AE461" t="str">
            <v>13年以上</v>
          </cell>
          <cell r="AF461">
            <v>12</v>
          </cell>
          <cell r="AG461" t="str">
            <v>適</v>
          </cell>
          <cell r="AH461">
            <v>7</v>
          </cell>
          <cell r="AI461" t="str">
            <v>適</v>
          </cell>
          <cell r="AJ461">
            <v>19</v>
          </cell>
          <cell r="AK461" t="str">
            <v>Ｒ４</v>
          </cell>
        </row>
        <row r="462">
          <cell r="A462">
            <v>1410051015410</v>
          </cell>
          <cell r="C462" t="str">
            <v>保育所</v>
          </cell>
          <cell r="D462" t="str">
            <v>和田愛児園</v>
          </cell>
          <cell r="E462">
            <v>50</v>
          </cell>
          <cell r="F462" t="str">
            <v>保土ケ谷区</v>
          </cell>
          <cell r="G462" t="str">
            <v>2400065</v>
          </cell>
          <cell r="H462" t="str">
            <v>横浜市保土ケ谷区和田二丁目１６－１３　</v>
          </cell>
          <cell r="I462" t="str">
            <v>和田愛児園</v>
          </cell>
          <cell r="J462">
            <v>14</v>
          </cell>
          <cell r="K462" t="str">
            <v>14年以上</v>
          </cell>
          <cell r="L462">
            <v>12</v>
          </cell>
          <cell r="M462" t="str">
            <v>適</v>
          </cell>
          <cell r="N462">
            <v>7</v>
          </cell>
          <cell r="O462" t="str">
            <v>適</v>
          </cell>
          <cell r="P462">
            <v>19</v>
          </cell>
          <cell r="Q462">
            <v>21</v>
          </cell>
          <cell r="R462">
            <v>45084</v>
          </cell>
          <cell r="U462" t="str">
            <v>Ｒ４</v>
          </cell>
          <cell r="V462">
            <v>7</v>
          </cell>
          <cell r="W462">
            <v>0</v>
          </cell>
          <cell r="X462" t="str">
            <v>○</v>
          </cell>
          <cell r="Y462" t="str">
            <v/>
          </cell>
          <cell r="Z462" t="str">
            <v/>
          </cell>
          <cell r="AA462" t="str">
            <v/>
          </cell>
          <cell r="AB462" t="str">
            <v/>
          </cell>
          <cell r="AC462" t="str">
            <v>なし</v>
          </cell>
          <cell r="AD462">
            <v>14</v>
          </cell>
          <cell r="AE462" t="str">
            <v>14年以上</v>
          </cell>
          <cell r="AF462">
            <v>12</v>
          </cell>
          <cell r="AG462" t="str">
            <v>適</v>
          </cell>
          <cell r="AH462">
            <v>7</v>
          </cell>
          <cell r="AI462" t="str">
            <v>適</v>
          </cell>
          <cell r="AJ462">
            <v>19</v>
          </cell>
          <cell r="AK462" t="str">
            <v>Ｒ４</v>
          </cell>
        </row>
        <row r="463">
          <cell r="A463">
            <v>1410052003787</v>
          </cell>
          <cell r="C463" t="str">
            <v>家庭的保育事業</v>
          </cell>
          <cell r="D463" t="str">
            <v>たしろ保育室</v>
          </cell>
          <cell r="E463">
            <v>50</v>
          </cell>
          <cell r="F463" t="str">
            <v>保土ケ谷区</v>
          </cell>
          <cell r="G463" t="str">
            <v>2400012</v>
          </cell>
          <cell r="H463" t="str">
            <v>横浜市保土ケ谷区月見台６－３</v>
          </cell>
          <cell r="I463" t="str">
            <v>田代悦子</v>
          </cell>
          <cell r="J463">
            <v>13</v>
          </cell>
          <cell r="K463" t="str">
            <v>13年以上</v>
          </cell>
          <cell r="L463">
            <v>12</v>
          </cell>
          <cell r="M463" t="str">
            <v>適</v>
          </cell>
          <cell r="N463">
            <v>7</v>
          </cell>
          <cell r="O463" t="str">
            <v>適</v>
          </cell>
          <cell r="P463">
            <v>19</v>
          </cell>
          <cell r="Q463">
            <v>1</v>
          </cell>
          <cell r="R463">
            <v>45113</v>
          </cell>
          <cell r="U463" t="str">
            <v>Ｒ４</v>
          </cell>
          <cell r="V463">
            <v>7</v>
          </cell>
          <cell r="W463">
            <v>0</v>
          </cell>
          <cell r="X463" t="str">
            <v>○</v>
          </cell>
          <cell r="Y463" t="str">
            <v/>
          </cell>
          <cell r="Z463" t="str">
            <v/>
          </cell>
          <cell r="AA463" t="str">
            <v/>
          </cell>
          <cell r="AB463" t="str">
            <v/>
          </cell>
          <cell r="AC463" t="str">
            <v>なし</v>
          </cell>
          <cell r="AD463">
            <v>12</v>
          </cell>
          <cell r="AE463" t="str">
            <v>12年以上</v>
          </cell>
          <cell r="AF463">
            <v>12</v>
          </cell>
          <cell r="AG463" t="str">
            <v>適</v>
          </cell>
          <cell r="AH463">
            <v>7</v>
          </cell>
          <cell r="AI463" t="str">
            <v>適</v>
          </cell>
          <cell r="AJ463">
            <v>19</v>
          </cell>
          <cell r="AK463" t="str">
            <v>Ｒ４</v>
          </cell>
        </row>
        <row r="464">
          <cell r="A464">
            <v>1410052005055</v>
          </cell>
          <cell r="C464" t="str">
            <v>小規模保育事業（A型）</v>
          </cell>
          <cell r="D464" t="str">
            <v>おおきくなぁ～れ　プチべべ保育室</v>
          </cell>
          <cell r="E464">
            <v>50</v>
          </cell>
          <cell r="F464" t="str">
            <v>保土ケ谷区</v>
          </cell>
          <cell r="G464" t="str">
            <v>2400022</v>
          </cell>
          <cell r="H464" t="str">
            <v>横浜市保土ヶ谷区西久保町１５－１０　グランディシンヤ１Ｆ</v>
          </cell>
          <cell r="I464" t="str">
            <v>おおきくなぁ～れ　プチベベ保育室</v>
          </cell>
          <cell r="J464">
            <v>11</v>
          </cell>
          <cell r="K464" t="str">
            <v>11年以上</v>
          </cell>
          <cell r="L464">
            <v>12</v>
          </cell>
          <cell r="M464" t="str">
            <v>適</v>
          </cell>
          <cell r="N464">
            <v>7</v>
          </cell>
          <cell r="O464" t="str">
            <v>適</v>
          </cell>
          <cell r="P464">
            <v>19</v>
          </cell>
          <cell r="Q464">
            <v>6</v>
          </cell>
          <cell r="R464">
            <v>45100</v>
          </cell>
          <cell r="U464" t="str">
            <v>Ｒ４</v>
          </cell>
          <cell r="V464">
            <v>6</v>
          </cell>
          <cell r="W464">
            <v>1</v>
          </cell>
          <cell r="X464" t="str">
            <v>○</v>
          </cell>
          <cell r="Y464" t="str">
            <v>○</v>
          </cell>
          <cell r="Z464" t="str">
            <v/>
          </cell>
          <cell r="AA464" t="str">
            <v/>
          </cell>
          <cell r="AB464" t="str">
            <v/>
          </cell>
          <cell r="AC464" t="str">
            <v>あり</v>
          </cell>
          <cell r="AD464">
            <v>9</v>
          </cell>
          <cell r="AE464" t="str">
            <v>9年以上</v>
          </cell>
          <cell r="AF464">
            <v>11</v>
          </cell>
          <cell r="AG464" t="str">
            <v>適</v>
          </cell>
          <cell r="AH464">
            <v>6</v>
          </cell>
          <cell r="AI464" t="str">
            <v>適</v>
          </cell>
          <cell r="AJ464">
            <v>17</v>
          </cell>
          <cell r="AK464" t="str">
            <v>Ｒ４</v>
          </cell>
        </row>
        <row r="465">
          <cell r="A465">
            <v>1410052004165</v>
          </cell>
          <cell r="C465" t="str">
            <v>小規模保育事業（A型）</v>
          </cell>
          <cell r="D465" t="str">
            <v>おれんじハウス星川保育園</v>
          </cell>
          <cell r="E465">
            <v>50</v>
          </cell>
          <cell r="F465" t="str">
            <v>保土ケ谷区</v>
          </cell>
          <cell r="G465" t="str">
            <v>2400006</v>
          </cell>
          <cell r="H465" t="str">
            <v>横浜市保土ケ谷区星川一丁目４－１　クレスト星川</v>
          </cell>
          <cell r="I465" t="str">
            <v>おれんじハウス　星川保育園</v>
          </cell>
          <cell r="J465">
            <v>9</v>
          </cell>
          <cell r="K465" t="str">
            <v>9年以上</v>
          </cell>
          <cell r="L465">
            <v>11</v>
          </cell>
          <cell r="M465" t="str">
            <v>適</v>
          </cell>
          <cell r="N465">
            <v>6</v>
          </cell>
          <cell r="O465" t="str">
            <v>適</v>
          </cell>
          <cell r="P465">
            <v>17</v>
          </cell>
          <cell r="Q465">
            <v>1</v>
          </cell>
          <cell r="R465">
            <v>45146</v>
          </cell>
          <cell r="U465" t="str">
            <v>Ｒ４</v>
          </cell>
          <cell r="V465">
            <v>6</v>
          </cell>
          <cell r="W465">
            <v>0</v>
          </cell>
          <cell r="X465" t="str">
            <v>○</v>
          </cell>
          <cell r="Y465" t="str">
            <v/>
          </cell>
          <cell r="Z465" t="str">
            <v/>
          </cell>
          <cell r="AA465" t="str">
            <v/>
          </cell>
          <cell r="AB465" t="str">
            <v/>
          </cell>
          <cell r="AC465" t="str">
            <v>なし</v>
          </cell>
          <cell r="AD465">
            <v>9</v>
          </cell>
          <cell r="AE465" t="str">
            <v>9年以上</v>
          </cell>
          <cell r="AF465">
            <v>11</v>
          </cell>
          <cell r="AG465" t="str">
            <v>適</v>
          </cell>
          <cell r="AH465">
            <v>6</v>
          </cell>
          <cell r="AI465" t="str">
            <v>適</v>
          </cell>
          <cell r="AJ465">
            <v>17</v>
          </cell>
          <cell r="AK465" t="str">
            <v>Ｒ４</v>
          </cell>
        </row>
        <row r="466">
          <cell r="A466">
            <v>1410052004561</v>
          </cell>
          <cell r="C466" t="str">
            <v>小規模保育事業（A型）</v>
          </cell>
          <cell r="D466" t="str">
            <v>馬場保育室</v>
          </cell>
          <cell r="E466">
            <v>50</v>
          </cell>
          <cell r="F466" t="str">
            <v>保土ケ谷区</v>
          </cell>
          <cell r="G466" t="str">
            <v>2400011</v>
          </cell>
          <cell r="H466" t="str">
            <v>横浜市保土ケ谷区桜ケ丘２－４５－２</v>
          </cell>
          <cell r="I466" t="str">
            <v>馬場　健太</v>
          </cell>
          <cell r="J466">
            <v>11</v>
          </cell>
          <cell r="K466" t="str">
            <v>11年以上</v>
          </cell>
          <cell r="L466">
            <v>12</v>
          </cell>
          <cell r="M466" t="str">
            <v>適</v>
          </cell>
          <cell r="N466">
            <v>7</v>
          </cell>
          <cell r="O466" t="str">
            <v>適</v>
          </cell>
          <cell r="P466">
            <v>19</v>
          </cell>
          <cell r="Q466">
            <v>3</v>
          </cell>
          <cell r="R466">
            <v>45113</v>
          </cell>
          <cell r="U466" t="str">
            <v>Ｒ４</v>
          </cell>
          <cell r="V466">
            <v>6</v>
          </cell>
          <cell r="W466">
            <v>1</v>
          </cell>
          <cell r="X466" t="str">
            <v>○</v>
          </cell>
          <cell r="Y466" t="str">
            <v>○</v>
          </cell>
          <cell r="Z466" t="str">
            <v/>
          </cell>
          <cell r="AA466" t="str">
            <v/>
          </cell>
          <cell r="AB466" t="str">
            <v/>
          </cell>
          <cell r="AC466" t="str">
            <v>あり</v>
          </cell>
          <cell r="AD466">
            <v>7</v>
          </cell>
          <cell r="AE466" t="str">
            <v>7年以上</v>
          </cell>
          <cell r="AF466">
            <v>9</v>
          </cell>
          <cell r="AG466" t="str">
            <v>適</v>
          </cell>
          <cell r="AH466">
            <v>6</v>
          </cell>
          <cell r="AI466" t="str">
            <v>適</v>
          </cell>
          <cell r="AJ466">
            <v>15</v>
          </cell>
          <cell r="AK466" t="str">
            <v>Ｒ４</v>
          </cell>
        </row>
        <row r="467">
          <cell r="A467">
            <v>1410052004983</v>
          </cell>
          <cell r="C467" t="str">
            <v>小規模保育事業（A型）</v>
          </cell>
          <cell r="D467" t="str">
            <v>ベイキッズ　おりーぶ保育園</v>
          </cell>
          <cell r="E467">
            <v>50</v>
          </cell>
          <cell r="F467" t="str">
            <v>保土ケ谷区</v>
          </cell>
          <cell r="G467" t="str">
            <v>2310012</v>
          </cell>
          <cell r="H467" t="str">
            <v>横浜市中区相生町１－１７－１　パークビュー横浜８０１号</v>
          </cell>
          <cell r="I467" t="str">
            <v>特定非営利活動法人ベイキッズ</v>
          </cell>
          <cell r="J467">
            <v>13</v>
          </cell>
          <cell r="K467" t="str">
            <v>13年以上</v>
          </cell>
          <cell r="L467">
            <v>12</v>
          </cell>
          <cell r="M467" t="str">
            <v>適</v>
          </cell>
          <cell r="N467">
            <v>7</v>
          </cell>
          <cell r="O467" t="str">
            <v>適</v>
          </cell>
          <cell r="P467">
            <v>19</v>
          </cell>
          <cell r="Q467">
            <v>2</v>
          </cell>
          <cell r="R467">
            <v>45072</v>
          </cell>
          <cell r="U467" t="str">
            <v>Ｒ４</v>
          </cell>
          <cell r="V467">
            <v>7</v>
          </cell>
          <cell r="W467">
            <v>0</v>
          </cell>
          <cell r="X467" t="str">
            <v>○</v>
          </cell>
          <cell r="Y467" t="str">
            <v/>
          </cell>
          <cell r="Z467" t="str">
            <v/>
          </cell>
          <cell r="AA467" t="str">
            <v/>
          </cell>
          <cell r="AB467" t="str">
            <v/>
          </cell>
          <cell r="AC467" t="str">
            <v>なし</v>
          </cell>
          <cell r="AD467">
            <v>12</v>
          </cell>
          <cell r="AE467" t="str">
            <v>12年以上</v>
          </cell>
          <cell r="AF467">
            <v>12</v>
          </cell>
          <cell r="AG467" t="str">
            <v>適</v>
          </cell>
          <cell r="AH467">
            <v>7</v>
          </cell>
          <cell r="AI467" t="str">
            <v>適</v>
          </cell>
          <cell r="AJ467">
            <v>19</v>
          </cell>
          <cell r="AK467" t="str">
            <v>Ｒ４</v>
          </cell>
        </row>
        <row r="468">
          <cell r="A468">
            <v>1410052003290</v>
          </cell>
          <cell r="C468" t="str">
            <v>小規模保育事業（A型）</v>
          </cell>
          <cell r="D468" t="str">
            <v>保育室ピア・ピア</v>
          </cell>
          <cell r="E468">
            <v>50</v>
          </cell>
          <cell r="F468" t="str">
            <v>保土ケ谷区</v>
          </cell>
          <cell r="G468" t="str">
            <v>2400003</v>
          </cell>
          <cell r="H468" t="str">
            <v>横浜市保土ケ谷区天王町１丁目７－２－２ＧＲＡＣＥＦＵＴＡＢＡ　１Ｆ</v>
          </cell>
          <cell r="I468" t="str">
            <v>保育室ピア・ピア</v>
          </cell>
          <cell r="J468">
            <v>15</v>
          </cell>
          <cell r="K468" t="str">
            <v>15年以上</v>
          </cell>
          <cell r="L468">
            <v>12</v>
          </cell>
          <cell r="M468" t="str">
            <v>適</v>
          </cell>
          <cell r="N468">
            <v>7</v>
          </cell>
          <cell r="O468" t="str">
            <v>適</v>
          </cell>
          <cell r="P468">
            <v>19</v>
          </cell>
          <cell r="Q468">
            <v>1</v>
          </cell>
          <cell r="R468">
            <v>45072</v>
          </cell>
          <cell r="U468" t="str">
            <v>Ｒ４</v>
          </cell>
          <cell r="V468">
            <v>7</v>
          </cell>
          <cell r="W468">
            <v>0</v>
          </cell>
          <cell r="X468" t="str">
            <v>○</v>
          </cell>
          <cell r="Y468" t="str">
            <v/>
          </cell>
          <cell r="Z468" t="str">
            <v/>
          </cell>
          <cell r="AA468" t="str">
            <v/>
          </cell>
          <cell r="AB468" t="str">
            <v/>
          </cell>
          <cell r="AC468" t="str">
            <v>なし</v>
          </cell>
          <cell r="AD468">
            <v>16</v>
          </cell>
          <cell r="AE468" t="str">
            <v>16年以上</v>
          </cell>
          <cell r="AF468">
            <v>12</v>
          </cell>
          <cell r="AG468" t="str">
            <v>適</v>
          </cell>
          <cell r="AH468">
            <v>7</v>
          </cell>
          <cell r="AI468" t="str">
            <v>適</v>
          </cell>
          <cell r="AJ468">
            <v>19</v>
          </cell>
          <cell r="AK468" t="str">
            <v>Ｒ４</v>
          </cell>
        </row>
        <row r="469">
          <cell r="A469">
            <v>1410052004884</v>
          </cell>
          <cell r="C469" t="str">
            <v>小規模保育事業（B型）</v>
          </cell>
          <cell r="D469" t="str">
            <v>天王町駅前もえぎ保育園</v>
          </cell>
          <cell r="E469">
            <v>50</v>
          </cell>
          <cell r="F469" t="str">
            <v>保土ケ谷区</v>
          </cell>
          <cell r="G469" t="str">
            <v>2400001</v>
          </cell>
          <cell r="H469" t="str">
            <v>横浜市保土ケ谷区川辺町６－３　西方ビル新館４１</v>
          </cell>
          <cell r="I469" t="str">
            <v>特定非営利活動法人　育援会</v>
          </cell>
          <cell r="J469">
            <v>11</v>
          </cell>
          <cell r="K469" t="str">
            <v>11年以上</v>
          </cell>
          <cell r="L469">
            <v>12</v>
          </cell>
          <cell r="M469" t="str">
            <v>適</v>
          </cell>
          <cell r="N469">
            <v>7</v>
          </cell>
          <cell r="O469" t="str">
            <v>適</v>
          </cell>
          <cell r="P469">
            <v>19</v>
          </cell>
          <cell r="Q469">
            <v>4</v>
          </cell>
          <cell r="R469">
            <v>45100</v>
          </cell>
          <cell r="U469" t="str">
            <v>Ｒ４</v>
          </cell>
          <cell r="V469">
            <v>6</v>
          </cell>
          <cell r="W469">
            <v>1</v>
          </cell>
          <cell r="X469" t="str">
            <v>○</v>
          </cell>
          <cell r="Y469" t="str">
            <v>○</v>
          </cell>
          <cell r="Z469" t="str">
            <v/>
          </cell>
          <cell r="AA469" t="str">
            <v/>
          </cell>
          <cell r="AB469" t="str">
            <v/>
          </cell>
          <cell r="AC469" t="str">
            <v>あり</v>
          </cell>
          <cell r="AD469">
            <v>10</v>
          </cell>
          <cell r="AE469" t="str">
            <v>10年以上</v>
          </cell>
          <cell r="AF469">
            <v>12</v>
          </cell>
          <cell r="AG469" t="str">
            <v>適</v>
          </cell>
          <cell r="AH469">
            <v>6</v>
          </cell>
          <cell r="AI469" t="str">
            <v>適</v>
          </cell>
          <cell r="AJ469">
            <v>18</v>
          </cell>
          <cell r="AK469" t="str">
            <v>Ｒ４</v>
          </cell>
        </row>
        <row r="470">
          <cell r="A470">
            <v>1410052003381</v>
          </cell>
          <cell r="C470" t="str">
            <v>小規模保育事業（B型）</v>
          </cell>
          <cell r="D470" t="str">
            <v>東戸塚もえぎ保育室</v>
          </cell>
          <cell r="E470">
            <v>50</v>
          </cell>
          <cell r="F470" t="str">
            <v>保土ケ谷区</v>
          </cell>
          <cell r="G470" t="str">
            <v>2400001</v>
          </cell>
          <cell r="H470" t="str">
            <v>横浜市保土ケ谷区川辺町６－３　西方ビル新館４１</v>
          </cell>
          <cell r="I470" t="str">
            <v>特定非営利活動法人　育援会</v>
          </cell>
          <cell r="J470">
            <v>11</v>
          </cell>
          <cell r="K470" t="str">
            <v>11年以上</v>
          </cell>
          <cell r="L470">
            <v>12</v>
          </cell>
          <cell r="M470" t="str">
            <v>適</v>
          </cell>
          <cell r="N470">
            <v>7</v>
          </cell>
          <cell r="O470" t="str">
            <v>適</v>
          </cell>
          <cell r="P470">
            <v>19</v>
          </cell>
          <cell r="Q470">
            <v>2</v>
          </cell>
          <cell r="R470">
            <v>45072</v>
          </cell>
          <cell r="U470" t="str">
            <v>Ｒ４</v>
          </cell>
          <cell r="V470">
            <v>6</v>
          </cell>
          <cell r="W470">
            <v>1</v>
          </cell>
          <cell r="X470" t="str">
            <v>○</v>
          </cell>
          <cell r="Y470" t="str">
            <v>○</v>
          </cell>
          <cell r="Z470" t="str">
            <v/>
          </cell>
          <cell r="AA470" t="str">
            <v/>
          </cell>
          <cell r="AB470" t="str">
            <v/>
          </cell>
          <cell r="AC470" t="str">
            <v>あり</v>
          </cell>
          <cell r="AD470">
            <v>10</v>
          </cell>
          <cell r="AE470" t="str">
            <v>10年以上</v>
          </cell>
          <cell r="AF470">
            <v>12</v>
          </cell>
          <cell r="AG470" t="str">
            <v>適</v>
          </cell>
          <cell r="AH470">
            <v>6</v>
          </cell>
          <cell r="AI470" t="str">
            <v>適</v>
          </cell>
          <cell r="AJ470">
            <v>18</v>
          </cell>
          <cell r="AK470" t="str">
            <v>Ｒ４</v>
          </cell>
        </row>
        <row r="471">
          <cell r="A471">
            <v>1410051027308</v>
          </cell>
          <cell r="C471" t="str">
            <v>認定こども園（幼保連携型）</v>
          </cell>
          <cell r="D471" t="str">
            <v>川井宿幼保連携型認定こども園</v>
          </cell>
          <cell r="E471">
            <v>51</v>
          </cell>
          <cell r="F471" t="str">
            <v>旭区</v>
          </cell>
          <cell r="G471" t="str">
            <v>2410805</v>
          </cell>
          <cell r="H471" t="str">
            <v>横浜市旭区都岡町９８－１</v>
          </cell>
          <cell r="I471" t="str">
            <v>川井宿幼保連携型認定こども園</v>
          </cell>
          <cell r="J471">
            <v>12</v>
          </cell>
          <cell r="K471" t="str">
            <v>12年以上</v>
          </cell>
          <cell r="L471">
            <v>12</v>
          </cell>
          <cell r="M471" t="str">
            <v>適</v>
          </cell>
          <cell r="N471">
            <v>7</v>
          </cell>
          <cell r="O471" t="str">
            <v>適</v>
          </cell>
          <cell r="P471">
            <v>19</v>
          </cell>
          <cell r="Q471">
            <v>10</v>
          </cell>
          <cell r="R471">
            <v>45146</v>
          </cell>
          <cell r="U471" t="str">
            <v>Ｒ４</v>
          </cell>
          <cell r="V471">
            <v>7</v>
          </cell>
          <cell r="W471">
            <v>0</v>
          </cell>
          <cell r="X471" t="str">
            <v>○</v>
          </cell>
          <cell r="Y471" t="str">
            <v/>
          </cell>
          <cell r="Z471" t="str">
            <v/>
          </cell>
          <cell r="AA471" t="str">
            <v/>
          </cell>
          <cell r="AB471" t="str">
            <v/>
          </cell>
          <cell r="AC471" t="str">
            <v>なし</v>
          </cell>
          <cell r="AD471">
            <v>11</v>
          </cell>
          <cell r="AE471" t="str">
            <v>11年以上</v>
          </cell>
          <cell r="AF471">
            <v>12</v>
          </cell>
          <cell r="AG471" t="str">
            <v>適</v>
          </cell>
          <cell r="AH471">
            <v>7</v>
          </cell>
          <cell r="AI471" t="str">
            <v>適</v>
          </cell>
          <cell r="AJ471">
            <v>19</v>
          </cell>
          <cell r="AK471" t="str">
            <v>Ｒ４</v>
          </cell>
        </row>
        <row r="472">
          <cell r="A472">
            <v>1410051027639</v>
          </cell>
          <cell r="B472" t="str">
            <v>施設事由</v>
          </cell>
          <cell r="C472" t="str">
            <v>認定こども園（幼保連携型）</v>
          </cell>
          <cell r="D472" t="str">
            <v>認定こども園　上の原幼稚園</v>
          </cell>
          <cell r="E472">
            <v>51</v>
          </cell>
          <cell r="F472" t="str">
            <v>旭区</v>
          </cell>
          <cell r="G472" t="str">
            <v>2410015</v>
          </cell>
          <cell r="H472" t="str">
            <v>横浜市旭区小高町５６－２</v>
          </cell>
          <cell r="I472" t="str">
            <v>認定こども園上の原幼稚園</v>
          </cell>
          <cell r="J472">
            <v>11</v>
          </cell>
          <cell r="K472" t="str">
            <v>11年以上</v>
          </cell>
          <cell r="L472">
            <v>12</v>
          </cell>
          <cell r="M472" t="str">
            <v>適</v>
          </cell>
          <cell r="N472">
            <v>7</v>
          </cell>
          <cell r="O472" t="str">
            <v>適</v>
          </cell>
          <cell r="P472">
            <v>19</v>
          </cell>
          <cell r="Q472">
            <v>14</v>
          </cell>
          <cell r="R472">
            <v>45154</v>
          </cell>
          <cell r="T472">
            <v>45278</v>
          </cell>
          <cell r="U472" t="str">
            <v>履歴なし</v>
          </cell>
          <cell r="V472">
            <v>0</v>
          </cell>
          <cell r="W472">
            <v>7</v>
          </cell>
          <cell r="X472" t="e">
            <v>#N/A</v>
          </cell>
          <cell r="Y472" t="str">
            <v/>
          </cell>
          <cell r="Z472" t="str">
            <v/>
          </cell>
          <cell r="AA472" t="str">
            <v/>
          </cell>
          <cell r="AB472" t="str">
            <v>○</v>
          </cell>
          <cell r="AC472" t="str">
            <v>あり</v>
          </cell>
          <cell r="AD472" t="str">
            <v/>
          </cell>
          <cell r="AE472" t="str">
            <v/>
          </cell>
          <cell r="AF472" t="str">
            <v/>
          </cell>
          <cell r="AG472" t="str">
            <v/>
          </cell>
          <cell r="AH472" t="str">
            <v/>
          </cell>
          <cell r="AI472" t="str">
            <v/>
          </cell>
          <cell r="AJ472" t="str">
            <v/>
          </cell>
          <cell r="AK472" t="str">
            <v>Ｒ４</v>
          </cell>
        </row>
        <row r="473">
          <cell r="A473">
            <v>1410051025070</v>
          </cell>
          <cell r="C473" t="str">
            <v>認定こども園（幼保連携型）</v>
          </cell>
          <cell r="D473" t="str">
            <v>認定こども園　希望ヶ丘幼稚（略</v>
          </cell>
          <cell r="E473">
            <v>51</v>
          </cell>
          <cell r="F473" t="str">
            <v>旭区</v>
          </cell>
          <cell r="G473" t="str">
            <v>2410826</v>
          </cell>
          <cell r="H473" t="str">
            <v>横浜市旭区東希望が丘１７</v>
          </cell>
          <cell r="I473" t="str">
            <v>認定こども園希望ヶ丘幼稚園希望ヶ丘保育園</v>
          </cell>
          <cell r="J473">
            <v>9</v>
          </cell>
          <cell r="K473" t="str">
            <v>9年以上</v>
          </cell>
          <cell r="L473">
            <v>11</v>
          </cell>
          <cell r="M473" t="str">
            <v>適</v>
          </cell>
          <cell r="N473">
            <v>6</v>
          </cell>
          <cell r="O473" t="str">
            <v>適</v>
          </cell>
          <cell r="P473">
            <v>17</v>
          </cell>
          <cell r="Q473">
            <v>12</v>
          </cell>
          <cell r="R473">
            <v>45120</v>
          </cell>
          <cell r="U473" t="str">
            <v>Ｒ４</v>
          </cell>
          <cell r="V473">
            <v>6</v>
          </cell>
          <cell r="W473">
            <v>0</v>
          </cell>
          <cell r="X473" t="str">
            <v>○</v>
          </cell>
          <cell r="Y473" t="str">
            <v/>
          </cell>
          <cell r="Z473" t="str">
            <v/>
          </cell>
          <cell r="AA473" t="str">
            <v/>
          </cell>
          <cell r="AB473" t="str">
            <v/>
          </cell>
          <cell r="AC473" t="str">
            <v>なし</v>
          </cell>
          <cell r="AD473">
            <v>9</v>
          </cell>
          <cell r="AE473" t="str">
            <v>9年以上</v>
          </cell>
          <cell r="AF473">
            <v>11</v>
          </cell>
          <cell r="AG473" t="str">
            <v>適</v>
          </cell>
          <cell r="AH473">
            <v>6</v>
          </cell>
          <cell r="AI473" t="str">
            <v>適</v>
          </cell>
          <cell r="AJ473">
            <v>17</v>
          </cell>
          <cell r="AK473" t="str">
            <v>Ｒ４</v>
          </cell>
        </row>
        <row r="474">
          <cell r="A474">
            <v>1410051025211</v>
          </cell>
          <cell r="C474" t="str">
            <v>認定こども園（幼保連携型）</v>
          </cell>
          <cell r="D474" t="str">
            <v>認定こども園　オーセルわかば幼稚園</v>
          </cell>
          <cell r="E474">
            <v>51</v>
          </cell>
          <cell r="F474" t="str">
            <v>旭区</v>
          </cell>
          <cell r="G474" t="str">
            <v>2410801</v>
          </cell>
          <cell r="H474" t="str">
            <v>神奈川県横浜市旭区若葉台一丁目７番１号</v>
          </cell>
          <cell r="I474" t="str">
            <v>学校法人中野学院</v>
          </cell>
          <cell r="J474">
            <v>7</v>
          </cell>
          <cell r="K474" t="str">
            <v>7年以上</v>
          </cell>
          <cell r="L474">
            <v>9</v>
          </cell>
          <cell r="M474" t="str">
            <v>適</v>
          </cell>
          <cell r="N474">
            <v>6</v>
          </cell>
          <cell r="O474" t="str">
            <v>適</v>
          </cell>
          <cell r="P474">
            <v>15</v>
          </cell>
          <cell r="Q474">
            <v>5</v>
          </cell>
          <cell r="R474">
            <v>45113</v>
          </cell>
          <cell r="U474" t="str">
            <v>Ｒ４</v>
          </cell>
          <cell r="V474">
            <v>6</v>
          </cell>
          <cell r="W474">
            <v>0</v>
          </cell>
          <cell r="X474" t="str">
            <v>○</v>
          </cell>
          <cell r="Y474" t="str">
            <v/>
          </cell>
          <cell r="Z474" t="str">
            <v/>
          </cell>
          <cell r="AA474" t="str">
            <v/>
          </cell>
          <cell r="AB474" t="str">
            <v/>
          </cell>
          <cell r="AC474" t="str">
            <v>なし</v>
          </cell>
          <cell r="AD474">
            <v>7</v>
          </cell>
          <cell r="AE474" t="str">
            <v>7年以上</v>
          </cell>
          <cell r="AF474">
            <v>9</v>
          </cell>
          <cell r="AG474" t="str">
            <v>適</v>
          </cell>
          <cell r="AH474">
            <v>6</v>
          </cell>
          <cell r="AI474" t="str">
            <v>適</v>
          </cell>
          <cell r="AJ474">
            <v>15</v>
          </cell>
          <cell r="AK474" t="str">
            <v>Ｒ４</v>
          </cell>
        </row>
        <row r="475">
          <cell r="A475">
            <v>1410051022473</v>
          </cell>
          <cell r="C475" t="str">
            <v>認定こども園（幼保連携型）</v>
          </cell>
          <cell r="D475" t="str">
            <v>認定こども園二俣川幼稚園</v>
          </cell>
          <cell r="E475">
            <v>51</v>
          </cell>
          <cell r="F475" t="str">
            <v>旭区</v>
          </cell>
          <cell r="G475" t="str">
            <v>2410033</v>
          </cell>
          <cell r="H475" t="str">
            <v>横浜市旭区今川町１６－１</v>
          </cell>
          <cell r="I475" t="str">
            <v>認定こども園二俣川幼稚園</v>
          </cell>
          <cell r="J475">
            <v>12</v>
          </cell>
          <cell r="K475" t="str">
            <v>12年以上</v>
          </cell>
          <cell r="L475">
            <v>12</v>
          </cell>
          <cell r="M475" t="str">
            <v>適</v>
          </cell>
          <cell r="N475">
            <v>7</v>
          </cell>
          <cell r="O475" t="str">
            <v>適</v>
          </cell>
          <cell r="P475">
            <v>19</v>
          </cell>
          <cell r="Q475">
            <v>16</v>
          </cell>
          <cell r="R475">
            <v>45092</v>
          </cell>
          <cell r="U475" t="str">
            <v>Ｒ４</v>
          </cell>
          <cell r="V475">
            <v>7</v>
          </cell>
          <cell r="W475">
            <v>0</v>
          </cell>
          <cell r="X475" t="str">
            <v>○</v>
          </cell>
          <cell r="Y475" t="str">
            <v/>
          </cell>
          <cell r="Z475" t="str">
            <v/>
          </cell>
          <cell r="AA475" t="str">
            <v/>
          </cell>
          <cell r="AB475" t="str">
            <v/>
          </cell>
          <cell r="AC475" t="str">
            <v>なし</v>
          </cell>
          <cell r="AD475">
            <v>11</v>
          </cell>
          <cell r="AE475" t="str">
            <v>11年以上</v>
          </cell>
          <cell r="AF475">
            <v>12</v>
          </cell>
          <cell r="AG475" t="str">
            <v>適</v>
          </cell>
          <cell r="AH475">
            <v>7</v>
          </cell>
          <cell r="AI475" t="str">
            <v>適</v>
          </cell>
          <cell r="AJ475">
            <v>19</v>
          </cell>
          <cell r="AK475" t="str">
            <v>Ｒ４</v>
          </cell>
        </row>
        <row r="476">
          <cell r="A476">
            <v>1410051020543</v>
          </cell>
          <cell r="C476" t="str">
            <v>認定こども園（幼保連携型）</v>
          </cell>
          <cell r="D476" t="str">
            <v>認定こども園やつはしキッズ　八ッ橋幼（略</v>
          </cell>
          <cell r="E476">
            <v>51</v>
          </cell>
          <cell r="F476" t="str">
            <v>旭区</v>
          </cell>
          <cell r="G476" t="str">
            <v>2410825</v>
          </cell>
          <cell r="H476" t="str">
            <v>横浜市旭区中希望が丘１９６</v>
          </cell>
          <cell r="I476" t="str">
            <v>学校法人八ッ橋学園</v>
          </cell>
          <cell r="J476">
            <v>10</v>
          </cell>
          <cell r="K476" t="str">
            <v>10年以上</v>
          </cell>
          <cell r="L476">
            <v>12</v>
          </cell>
          <cell r="M476" t="str">
            <v>適</v>
          </cell>
          <cell r="N476">
            <v>6</v>
          </cell>
          <cell r="O476" t="str">
            <v>適</v>
          </cell>
          <cell r="P476">
            <v>18</v>
          </cell>
          <cell r="Q476">
            <v>22</v>
          </cell>
          <cell r="R476">
            <v>45113</v>
          </cell>
          <cell r="U476" t="str">
            <v>Ｒ４</v>
          </cell>
          <cell r="V476">
            <v>6</v>
          </cell>
          <cell r="W476">
            <v>0</v>
          </cell>
          <cell r="X476" t="str">
            <v>○</v>
          </cell>
          <cell r="Y476" t="str">
            <v/>
          </cell>
          <cell r="Z476" t="str">
            <v/>
          </cell>
          <cell r="AA476" t="str">
            <v/>
          </cell>
          <cell r="AB476" t="str">
            <v/>
          </cell>
          <cell r="AC476" t="str">
            <v>なし</v>
          </cell>
          <cell r="AD476">
            <v>9</v>
          </cell>
          <cell r="AE476" t="str">
            <v>9年以上</v>
          </cell>
          <cell r="AF476">
            <v>11</v>
          </cell>
          <cell r="AG476" t="str">
            <v>適</v>
          </cell>
          <cell r="AH476">
            <v>6</v>
          </cell>
          <cell r="AI476" t="str">
            <v>適</v>
          </cell>
          <cell r="AJ476">
            <v>17</v>
          </cell>
          <cell r="AK476" t="str">
            <v>Ｒ４</v>
          </cell>
        </row>
        <row r="477">
          <cell r="A477">
            <v>1410051027290</v>
          </cell>
          <cell r="C477" t="str">
            <v>認定こども園（幼保連携型）</v>
          </cell>
          <cell r="D477" t="str">
            <v>幼保連携型認定こども園若葉台こども園</v>
          </cell>
          <cell r="E477">
            <v>51</v>
          </cell>
          <cell r="F477" t="str">
            <v>旭区</v>
          </cell>
          <cell r="G477" t="str">
            <v>2260019</v>
          </cell>
          <cell r="H477" t="str">
            <v>横浜市緑区中山一丁目２１－５</v>
          </cell>
          <cell r="I477" t="str">
            <v>社会福祉法人　山百合会　法人事務局</v>
          </cell>
          <cell r="J477">
            <v>10</v>
          </cell>
          <cell r="K477" t="str">
            <v>10年以上</v>
          </cell>
          <cell r="L477">
            <v>12</v>
          </cell>
          <cell r="M477" t="str">
            <v>適</v>
          </cell>
          <cell r="N477">
            <v>6</v>
          </cell>
          <cell r="O477" t="str">
            <v>適</v>
          </cell>
          <cell r="P477">
            <v>18</v>
          </cell>
          <cell r="Q477">
            <v>12</v>
          </cell>
          <cell r="R477">
            <v>45113</v>
          </cell>
          <cell r="U477" t="str">
            <v>Ｒ４</v>
          </cell>
          <cell r="V477">
            <v>6</v>
          </cell>
          <cell r="W477">
            <v>0</v>
          </cell>
          <cell r="X477" t="str">
            <v>○</v>
          </cell>
          <cell r="Y477" t="str">
            <v/>
          </cell>
          <cell r="Z477" t="str">
            <v/>
          </cell>
          <cell r="AA477" t="str">
            <v/>
          </cell>
          <cell r="AB477" t="str">
            <v/>
          </cell>
          <cell r="AC477" t="str">
            <v>なし</v>
          </cell>
          <cell r="AD477">
            <v>9</v>
          </cell>
          <cell r="AE477" t="str">
            <v>9年以上</v>
          </cell>
          <cell r="AF477">
            <v>11</v>
          </cell>
          <cell r="AG477" t="str">
            <v>適</v>
          </cell>
          <cell r="AH477">
            <v>6</v>
          </cell>
          <cell r="AI477" t="str">
            <v>適</v>
          </cell>
          <cell r="AJ477">
            <v>17</v>
          </cell>
          <cell r="AK477" t="str">
            <v>Ｒ４</v>
          </cell>
        </row>
        <row r="478">
          <cell r="A478">
            <v>1410051026870</v>
          </cell>
          <cell r="C478" t="str">
            <v>幼稚園</v>
          </cell>
          <cell r="D478" t="str">
            <v>あたご幼稚園</v>
          </cell>
          <cell r="E478">
            <v>51</v>
          </cell>
          <cell r="F478" t="str">
            <v>旭区</v>
          </cell>
          <cell r="G478" t="str">
            <v>2410005</v>
          </cell>
          <cell r="H478" t="str">
            <v>横浜市旭区白根二丁目３４－７</v>
          </cell>
          <cell r="I478" t="str">
            <v>学校法人　愛宕学園　あたご幼稚園</v>
          </cell>
          <cell r="J478">
            <v>14</v>
          </cell>
          <cell r="K478" t="str">
            <v>14年以上</v>
          </cell>
          <cell r="L478">
            <v>12</v>
          </cell>
          <cell r="M478" t="str">
            <v>適</v>
          </cell>
          <cell r="N478">
            <v>7</v>
          </cell>
          <cell r="O478" t="str">
            <v>適</v>
          </cell>
          <cell r="P478">
            <v>19</v>
          </cell>
          <cell r="Q478">
            <v>10</v>
          </cell>
          <cell r="R478">
            <v>45113</v>
          </cell>
          <cell r="U478" t="str">
            <v>Ｒ４</v>
          </cell>
          <cell r="V478">
            <v>7</v>
          </cell>
          <cell r="W478">
            <v>0</v>
          </cell>
          <cell r="X478" t="str">
            <v>○</v>
          </cell>
          <cell r="Y478" t="str">
            <v/>
          </cell>
          <cell r="Z478" t="str">
            <v/>
          </cell>
          <cell r="AA478" t="str">
            <v/>
          </cell>
          <cell r="AB478" t="str">
            <v/>
          </cell>
          <cell r="AC478" t="str">
            <v>なし</v>
          </cell>
          <cell r="AD478">
            <v>12</v>
          </cell>
          <cell r="AE478" t="str">
            <v>12年以上</v>
          </cell>
          <cell r="AF478">
            <v>12</v>
          </cell>
          <cell r="AG478" t="str">
            <v>適</v>
          </cell>
          <cell r="AH478">
            <v>7</v>
          </cell>
          <cell r="AI478" t="str">
            <v>適</v>
          </cell>
          <cell r="AJ478">
            <v>19</v>
          </cell>
          <cell r="AK478" t="str">
            <v>Ｒ４</v>
          </cell>
        </row>
        <row r="479">
          <cell r="A479">
            <v>1410051022341</v>
          </cell>
          <cell r="C479" t="str">
            <v>幼稚園</v>
          </cell>
          <cell r="D479" t="str">
            <v>柏幼稚園</v>
          </cell>
          <cell r="E479">
            <v>51</v>
          </cell>
          <cell r="F479" t="str">
            <v>旭区</v>
          </cell>
          <cell r="G479" t="str">
            <v>2410835</v>
          </cell>
          <cell r="H479" t="str">
            <v>横浜市旭区柏町７番地</v>
          </cell>
          <cell r="I479" t="str">
            <v>学校法人和田学園　柏幼稚園　</v>
          </cell>
          <cell r="J479">
            <v>4</v>
          </cell>
          <cell r="K479" t="str">
            <v>4年以上</v>
          </cell>
          <cell r="L479">
            <v>6</v>
          </cell>
          <cell r="M479" t="str">
            <v>適</v>
          </cell>
          <cell r="N479">
            <v>6</v>
          </cell>
          <cell r="O479" t="str">
            <v>適</v>
          </cell>
          <cell r="P479">
            <v>12</v>
          </cell>
          <cell r="Q479">
            <v>0</v>
          </cell>
          <cell r="R479">
            <v>45113</v>
          </cell>
          <cell r="U479" t="str">
            <v>Ｒ４</v>
          </cell>
          <cell r="V479">
            <v>6</v>
          </cell>
          <cell r="W479">
            <v>0</v>
          </cell>
          <cell r="X479" t="str">
            <v>○</v>
          </cell>
          <cell r="Y479" t="str">
            <v/>
          </cell>
          <cell r="Z479" t="str">
            <v/>
          </cell>
          <cell r="AA479" t="str">
            <v/>
          </cell>
          <cell r="AB479" t="str">
            <v/>
          </cell>
          <cell r="AC479" t="str">
            <v>なし</v>
          </cell>
          <cell r="AD479">
            <v>4</v>
          </cell>
          <cell r="AE479" t="str">
            <v>4年以上</v>
          </cell>
          <cell r="AF479">
            <v>6</v>
          </cell>
          <cell r="AG479" t="str">
            <v>適</v>
          </cell>
          <cell r="AH479">
            <v>6</v>
          </cell>
          <cell r="AI479" t="str">
            <v>適</v>
          </cell>
          <cell r="AJ479">
            <v>12</v>
          </cell>
          <cell r="AK479" t="str">
            <v>Ｒ４</v>
          </cell>
        </row>
        <row r="480">
          <cell r="A480">
            <v>1410051027399</v>
          </cell>
          <cell r="B480" t="str">
            <v>〇</v>
          </cell>
          <cell r="C480" t="str">
            <v>幼稚園</v>
          </cell>
          <cell r="D480" t="str">
            <v>上川井幼稚園</v>
          </cell>
          <cell r="E480">
            <v>51</v>
          </cell>
          <cell r="F480" t="str">
            <v>旭区</v>
          </cell>
          <cell r="G480" t="str">
            <v>2410802</v>
          </cell>
          <cell r="H480" t="str">
            <v>横浜市旭区上川井町１２１２－６</v>
          </cell>
          <cell r="I480" t="str">
            <v>上川井幼稚園</v>
          </cell>
          <cell r="J480">
            <v>12</v>
          </cell>
          <cell r="K480" t="str">
            <v>12年以上</v>
          </cell>
          <cell r="L480">
            <v>12</v>
          </cell>
          <cell r="M480" t="str">
            <v>適</v>
          </cell>
          <cell r="N480">
            <v>7</v>
          </cell>
          <cell r="O480" t="str">
            <v>適</v>
          </cell>
          <cell r="P480">
            <v>19</v>
          </cell>
          <cell r="Q480">
            <v>4</v>
          </cell>
          <cell r="R480">
            <v>45191</v>
          </cell>
          <cell r="T480">
            <v>45252</v>
          </cell>
          <cell r="U480" t="str">
            <v>Ｒ４</v>
          </cell>
          <cell r="V480">
            <v>4</v>
          </cell>
          <cell r="W480">
            <v>3</v>
          </cell>
          <cell r="X480" t="str">
            <v>○</v>
          </cell>
          <cell r="Y480" t="str">
            <v>○</v>
          </cell>
          <cell r="Z480" t="str">
            <v/>
          </cell>
          <cell r="AA480" t="str">
            <v/>
          </cell>
          <cell r="AB480" t="str">
            <v/>
          </cell>
          <cell r="AC480" t="str">
            <v>あり</v>
          </cell>
          <cell r="AD480">
            <v>9</v>
          </cell>
          <cell r="AE480" t="str">
            <v>9年以上</v>
          </cell>
          <cell r="AF480">
            <v>11</v>
          </cell>
          <cell r="AG480" t="str">
            <v>適</v>
          </cell>
          <cell r="AH480">
            <v>4</v>
          </cell>
          <cell r="AI480" t="str">
            <v>否</v>
          </cell>
          <cell r="AJ480">
            <v>15</v>
          </cell>
          <cell r="AK480" t="str">
            <v>Ｒ４</v>
          </cell>
        </row>
        <row r="481">
          <cell r="A481">
            <v>1410051022366</v>
          </cell>
          <cell r="C481" t="str">
            <v>幼稚園</v>
          </cell>
          <cell r="D481" t="str">
            <v>上白根幼稚園</v>
          </cell>
          <cell r="E481">
            <v>51</v>
          </cell>
          <cell r="F481" t="str">
            <v>旭区</v>
          </cell>
          <cell r="G481" t="str">
            <v>2410002</v>
          </cell>
          <cell r="H481" t="str">
            <v>横浜市旭区上白根２－５２－２９</v>
          </cell>
          <cell r="I481" t="str">
            <v>上白根幼稚園</v>
          </cell>
          <cell r="J481">
            <v>8</v>
          </cell>
          <cell r="K481" t="str">
            <v>8年以上</v>
          </cell>
          <cell r="L481">
            <v>10</v>
          </cell>
          <cell r="M481" t="str">
            <v>適</v>
          </cell>
          <cell r="N481">
            <v>6</v>
          </cell>
          <cell r="O481" t="str">
            <v>適</v>
          </cell>
          <cell r="P481">
            <v>16</v>
          </cell>
          <cell r="Q481">
            <v>4</v>
          </cell>
          <cell r="R481">
            <v>45146</v>
          </cell>
          <cell r="U481" t="str">
            <v>Ｒ４</v>
          </cell>
          <cell r="V481">
            <v>6</v>
          </cell>
          <cell r="W481">
            <v>0</v>
          </cell>
          <cell r="X481" t="str">
            <v>○</v>
          </cell>
          <cell r="Y481" t="str">
            <v/>
          </cell>
          <cell r="Z481" t="str">
            <v/>
          </cell>
          <cell r="AA481" t="str">
            <v/>
          </cell>
          <cell r="AB481" t="str">
            <v/>
          </cell>
          <cell r="AC481" t="str">
            <v>なし</v>
          </cell>
          <cell r="AD481">
            <v>7</v>
          </cell>
          <cell r="AE481" t="str">
            <v>7年以上</v>
          </cell>
          <cell r="AF481">
            <v>9</v>
          </cell>
          <cell r="AG481" t="str">
            <v>適</v>
          </cell>
          <cell r="AH481">
            <v>6</v>
          </cell>
          <cell r="AI481" t="str">
            <v>適</v>
          </cell>
          <cell r="AJ481">
            <v>15</v>
          </cell>
          <cell r="AK481" t="str">
            <v>Ｒ４</v>
          </cell>
        </row>
        <row r="482">
          <cell r="A482">
            <v>1410051022390</v>
          </cell>
          <cell r="C482" t="str">
            <v>幼稚園</v>
          </cell>
          <cell r="D482" t="str">
            <v>左近山幼稚園</v>
          </cell>
          <cell r="E482">
            <v>51</v>
          </cell>
          <cell r="F482" t="str">
            <v>旭区</v>
          </cell>
          <cell r="G482" t="str">
            <v>2410014</v>
          </cell>
          <cell r="H482" t="str">
            <v>横浜市旭区市沢町９８０</v>
          </cell>
          <cell r="I482" t="str">
            <v>左近山幼稚園</v>
          </cell>
          <cell r="J482">
            <v>11</v>
          </cell>
          <cell r="K482" t="str">
            <v>11年以上</v>
          </cell>
          <cell r="L482">
            <v>12</v>
          </cell>
          <cell r="M482" t="str">
            <v>適</v>
          </cell>
          <cell r="N482">
            <v>7</v>
          </cell>
          <cell r="O482" t="str">
            <v>適</v>
          </cell>
          <cell r="P482">
            <v>19</v>
          </cell>
          <cell r="Q482">
            <v>4</v>
          </cell>
          <cell r="R482">
            <v>45113</v>
          </cell>
          <cell r="U482" t="str">
            <v>Ｒ４</v>
          </cell>
          <cell r="V482">
            <v>7</v>
          </cell>
          <cell r="W482">
            <v>0</v>
          </cell>
          <cell r="X482" t="str">
            <v>○</v>
          </cell>
          <cell r="Y482" t="str">
            <v/>
          </cell>
          <cell r="Z482" t="str">
            <v/>
          </cell>
          <cell r="AA482" t="str">
            <v/>
          </cell>
          <cell r="AB482" t="str">
            <v/>
          </cell>
          <cell r="AC482" t="str">
            <v>なし</v>
          </cell>
          <cell r="AD482">
            <v>11</v>
          </cell>
          <cell r="AE482" t="str">
            <v>11年以上</v>
          </cell>
          <cell r="AF482">
            <v>12</v>
          </cell>
          <cell r="AG482" t="str">
            <v>適</v>
          </cell>
          <cell r="AH482">
            <v>7</v>
          </cell>
          <cell r="AI482" t="str">
            <v>適</v>
          </cell>
          <cell r="AJ482">
            <v>19</v>
          </cell>
          <cell r="AK482" t="str">
            <v>Ｒ４</v>
          </cell>
        </row>
        <row r="483">
          <cell r="A483">
            <v>1410051022465</v>
          </cell>
          <cell r="C483" t="str">
            <v>幼稚園</v>
          </cell>
          <cell r="D483" t="str">
            <v>四季の森幼稚園</v>
          </cell>
          <cell r="E483">
            <v>51</v>
          </cell>
          <cell r="F483" t="str">
            <v>旭区</v>
          </cell>
          <cell r="G483" t="str">
            <v>2410001</v>
          </cell>
          <cell r="H483" t="str">
            <v>横浜市旭区上白根町８９５番地</v>
          </cell>
          <cell r="I483" t="str">
            <v>学校法人育愛学園　四季の森幼稚園</v>
          </cell>
          <cell r="J483">
            <v>8</v>
          </cell>
          <cell r="K483" t="str">
            <v>8年以上</v>
          </cell>
          <cell r="L483">
            <v>10</v>
          </cell>
          <cell r="M483" t="str">
            <v>適</v>
          </cell>
          <cell r="N483">
            <v>6</v>
          </cell>
          <cell r="O483" t="str">
            <v>適</v>
          </cell>
          <cell r="P483">
            <v>16</v>
          </cell>
          <cell r="Q483">
            <v>6</v>
          </cell>
          <cell r="R483">
            <v>45113</v>
          </cell>
          <cell r="U483" t="str">
            <v>Ｒ４</v>
          </cell>
          <cell r="V483">
            <v>6</v>
          </cell>
          <cell r="W483">
            <v>0</v>
          </cell>
          <cell r="X483" t="str">
            <v>○</v>
          </cell>
          <cell r="Y483" t="str">
            <v/>
          </cell>
          <cell r="Z483" t="str">
            <v/>
          </cell>
          <cell r="AA483" t="str">
            <v/>
          </cell>
          <cell r="AB483" t="str">
            <v/>
          </cell>
          <cell r="AC483" t="str">
            <v>なし</v>
          </cell>
          <cell r="AD483">
            <v>7</v>
          </cell>
          <cell r="AE483" t="str">
            <v>7年以上</v>
          </cell>
          <cell r="AF483">
            <v>9</v>
          </cell>
          <cell r="AG483" t="str">
            <v>適</v>
          </cell>
          <cell r="AH483">
            <v>6</v>
          </cell>
          <cell r="AI483" t="str">
            <v>適</v>
          </cell>
          <cell r="AJ483">
            <v>15</v>
          </cell>
          <cell r="AK483" t="str">
            <v>Ｒ４</v>
          </cell>
        </row>
        <row r="484">
          <cell r="A484">
            <v>1410051022416</v>
          </cell>
          <cell r="C484" t="str">
            <v>幼稚園</v>
          </cell>
          <cell r="D484" t="str">
            <v>白根幼稚園</v>
          </cell>
          <cell r="E484">
            <v>51</v>
          </cell>
          <cell r="F484" t="str">
            <v>旭区</v>
          </cell>
          <cell r="G484" t="str">
            <v>2410004</v>
          </cell>
          <cell r="H484" t="str">
            <v>横浜市旭区中白根１－９－１９</v>
          </cell>
          <cell r="I484" t="str">
            <v>白根幼稚園</v>
          </cell>
          <cell r="J484">
            <v>8</v>
          </cell>
          <cell r="K484" t="str">
            <v>8年以上</v>
          </cell>
          <cell r="L484">
            <v>10</v>
          </cell>
          <cell r="M484" t="str">
            <v>適</v>
          </cell>
          <cell r="N484">
            <v>6</v>
          </cell>
          <cell r="O484" t="str">
            <v>適</v>
          </cell>
          <cell r="P484">
            <v>16</v>
          </cell>
          <cell r="Q484">
            <v>3</v>
          </cell>
          <cell r="R484">
            <v>45100</v>
          </cell>
          <cell r="U484" t="str">
            <v>Ｒ４</v>
          </cell>
          <cell r="V484">
            <v>6</v>
          </cell>
          <cell r="W484">
            <v>0</v>
          </cell>
          <cell r="X484" t="str">
            <v>○</v>
          </cell>
          <cell r="Y484" t="str">
            <v/>
          </cell>
          <cell r="Z484" t="str">
            <v/>
          </cell>
          <cell r="AA484" t="str">
            <v/>
          </cell>
          <cell r="AB484" t="str">
            <v/>
          </cell>
          <cell r="AC484" t="str">
            <v>なし</v>
          </cell>
          <cell r="AD484">
            <v>9</v>
          </cell>
          <cell r="AE484" t="str">
            <v>9年以上</v>
          </cell>
          <cell r="AF484">
            <v>11</v>
          </cell>
          <cell r="AG484" t="str">
            <v>適</v>
          </cell>
          <cell r="AH484">
            <v>6</v>
          </cell>
          <cell r="AI484" t="str">
            <v>適</v>
          </cell>
          <cell r="AJ484">
            <v>17</v>
          </cell>
          <cell r="AK484" t="str">
            <v>Ｒ４</v>
          </cell>
        </row>
        <row r="485">
          <cell r="A485">
            <v>1410051022440</v>
          </cell>
          <cell r="C485" t="str">
            <v>幼稚園</v>
          </cell>
          <cell r="D485" t="str">
            <v>つくの幼稚園</v>
          </cell>
          <cell r="E485">
            <v>51</v>
          </cell>
          <cell r="F485" t="str">
            <v>旭区</v>
          </cell>
          <cell r="G485" t="str">
            <v>2410813</v>
          </cell>
          <cell r="H485" t="str">
            <v>横浜市旭区今宿町２６７３</v>
          </cell>
          <cell r="I485" t="str">
            <v>学校法人　本田学園　つくの幼稚園</v>
          </cell>
          <cell r="J485">
            <v>11</v>
          </cell>
          <cell r="K485" t="str">
            <v>11年以上</v>
          </cell>
          <cell r="L485">
            <v>12</v>
          </cell>
          <cell r="M485" t="str">
            <v>適</v>
          </cell>
          <cell r="N485">
            <v>7</v>
          </cell>
          <cell r="O485" t="str">
            <v>適</v>
          </cell>
          <cell r="P485">
            <v>19</v>
          </cell>
          <cell r="Q485">
            <v>6</v>
          </cell>
          <cell r="R485">
            <v>45113</v>
          </cell>
          <cell r="U485" t="str">
            <v>Ｒ４</v>
          </cell>
          <cell r="V485">
            <v>6</v>
          </cell>
          <cell r="W485">
            <v>1</v>
          </cell>
          <cell r="X485" t="str">
            <v>○</v>
          </cell>
          <cell r="Y485" t="str">
            <v>○</v>
          </cell>
          <cell r="Z485" t="str">
            <v/>
          </cell>
          <cell r="AA485" t="str">
            <v/>
          </cell>
          <cell r="AB485" t="str">
            <v/>
          </cell>
          <cell r="AC485" t="str">
            <v>あり</v>
          </cell>
          <cell r="AD485">
            <v>10</v>
          </cell>
          <cell r="AE485" t="str">
            <v>10年以上</v>
          </cell>
          <cell r="AF485">
            <v>12</v>
          </cell>
          <cell r="AG485" t="str">
            <v>適</v>
          </cell>
          <cell r="AH485">
            <v>6</v>
          </cell>
          <cell r="AI485" t="str">
            <v>適</v>
          </cell>
          <cell r="AJ485">
            <v>18</v>
          </cell>
          <cell r="AK485" t="str">
            <v>Ｒ４</v>
          </cell>
        </row>
        <row r="486">
          <cell r="A486">
            <v>1410051026888</v>
          </cell>
          <cell r="C486" t="str">
            <v>幼稚園</v>
          </cell>
          <cell r="D486" t="str">
            <v>鶴ケ峯幼稚園</v>
          </cell>
          <cell r="E486">
            <v>51</v>
          </cell>
          <cell r="F486" t="str">
            <v>旭区</v>
          </cell>
          <cell r="G486" t="str">
            <v>2410022</v>
          </cell>
          <cell r="H486" t="str">
            <v>横浜市旭区鶴ケ峰一丁目１７</v>
          </cell>
          <cell r="I486" t="str">
            <v>学校法人　横浜久保田学園</v>
          </cell>
          <cell r="J486">
            <v>12</v>
          </cell>
          <cell r="K486" t="str">
            <v>12年以上</v>
          </cell>
          <cell r="L486">
            <v>12</v>
          </cell>
          <cell r="M486" t="str">
            <v>適</v>
          </cell>
          <cell r="N486">
            <v>7</v>
          </cell>
          <cell r="O486" t="str">
            <v>適</v>
          </cell>
          <cell r="P486">
            <v>19</v>
          </cell>
          <cell r="Q486">
            <v>4</v>
          </cell>
          <cell r="R486">
            <v>45113</v>
          </cell>
          <cell r="U486" t="str">
            <v>Ｒ４</v>
          </cell>
          <cell r="V486">
            <v>7</v>
          </cell>
          <cell r="W486">
            <v>0</v>
          </cell>
          <cell r="X486" t="str">
            <v>○</v>
          </cell>
          <cell r="Y486" t="str">
            <v/>
          </cell>
          <cell r="Z486" t="str">
            <v/>
          </cell>
          <cell r="AA486" t="str">
            <v/>
          </cell>
          <cell r="AB486" t="str">
            <v/>
          </cell>
          <cell r="AC486" t="str">
            <v>なし</v>
          </cell>
          <cell r="AD486">
            <v>14</v>
          </cell>
          <cell r="AE486" t="str">
            <v>14年以上</v>
          </cell>
          <cell r="AF486">
            <v>12</v>
          </cell>
          <cell r="AG486" t="str">
            <v>適</v>
          </cell>
          <cell r="AH486">
            <v>7</v>
          </cell>
          <cell r="AI486" t="str">
            <v>適</v>
          </cell>
          <cell r="AJ486">
            <v>19</v>
          </cell>
          <cell r="AK486" t="str">
            <v>Ｒ４</v>
          </cell>
        </row>
        <row r="487">
          <cell r="A487">
            <v>1410051022481</v>
          </cell>
          <cell r="C487" t="str">
            <v>幼稚園</v>
          </cell>
          <cell r="D487" t="str">
            <v>プレスク－ル若葉幼稚園</v>
          </cell>
          <cell r="E487">
            <v>51</v>
          </cell>
          <cell r="F487" t="str">
            <v>旭区</v>
          </cell>
          <cell r="G487" t="str">
            <v>2410801</v>
          </cell>
          <cell r="H487" t="str">
            <v>横浜市旭区若葉台２丁目９－２</v>
          </cell>
          <cell r="I487" t="str">
            <v>プレスクール若葉幼稚園</v>
          </cell>
          <cell r="J487">
            <v>11</v>
          </cell>
          <cell r="K487" t="str">
            <v>11年以上</v>
          </cell>
          <cell r="L487">
            <v>12</v>
          </cell>
          <cell r="M487" t="str">
            <v>適</v>
          </cell>
          <cell r="N487">
            <v>7</v>
          </cell>
          <cell r="O487" t="str">
            <v>適</v>
          </cell>
          <cell r="P487">
            <v>19</v>
          </cell>
          <cell r="Q487">
            <v>7</v>
          </cell>
          <cell r="R487">
            <v>45100</v>
          </cell>
          <cell r="U487" t="str">
            <v>Ｒ４</v>
          </cell>
          <cell r="V487">
            <v>7</v>
          </cell>
          <cell r="W487">
            <v>0</v>
          </cell>
          <cell r="X487" t="str">
            <v>○</v>
          </cell>
          <cell r="Y487" t="str">
            <v/>
          </cell>
          <cell r="Z487" t="str">
            <v/>
          </cell>
          <cell r="AA487" t="str">
            <v/>
          </cell>
          <cell r="AB487" t="str">
            <v/>
          </cell>
          <cell r="AC487" t="str">
            <v>なし</v>
          </cell>
          <cell r="AD487">
            <v>12</v>
          </cell>
          <cell r="AE487" t="str">
            <v>12年以上</v>
          </cell>
          <cell r="AF487">
            <v>12</v>
          </cell>
          <cell r="AG487" t="str">
            <v>適</v>
          </cell>
          <cell r="AH487">
            <v>7</v>
          </cell>
          <cell r="AI487" t="str">
            <v>適</v>
          </cell>
          <cell r="AJ487">
            <v>19</v>
          </cell>
          <cell r="AK487" t="str">
            <v>Ｒ４</v>
          </cell>
        </row>
        <row r="488">
          <cell r="A488">
            <v>1410051022499</v>
          </cell>
          <cell r="C488" t="str">
            <v>幼稚園</v>
          </cell>
          <cell r="D488" t="str">
            <v>本宿幼稚園</v>
          </cell>
          <cell r="E488">
            <v>51</v>
          </cell>
          <cell r="F488" t="str">
            <v>旭区</v>
          </cell>
          <cell r="G488" t="str">
            <v>2410023</v>
          </cell>
          <cell r="H488" t="str">
            <v>横浜市旭区本宿町９９番地</v>
          </cell>
          <cell r="I488" t="str">
            <v>本宿幼稚園</v>
          </cell>
          <cell r="J488">
            <v>14</v>
          </cell>
          <cell r="K488" t="str">
            <v>14年以上</v>
          </cell>
          <cell r="L488">
            <v>12</v>
          </cell>
          <cell r="M488" t="str">
            <v>適</v>
          </cell>
          <cell r="N488">
            <v>5</v>
          </cell>
          <cell r="O488" t="str">
            <v>否</v>
          </cell>
          <cell r="P488">
            <v>17</v>
          </cell>
          <cell r="Q488">
            <v>2</v>
          </cell>
          <cell r="R488">
            <v>45267</v>
          </cell>
          <cell r="U488" t="str">
            <v>履歴なし</v>
          </cell>
          <cell r="V488">
            <v>0</v>
          </cell>
          <cell r="W488">
            <v>5</v>
          </cell>
          <cell r="X488" t="str">
            <v>○</v>
          </cell>
          <cell r="Y488" t="str">
            <v/>
          </cell>
          <cell r="Z488" t="str">
            <v/>
          </cell>
          <cell r="AA488" t="str">
            <v/>
          </cell>
          <cell r="AB488" t="str">
            <v>○</v>
          </cell>
          <cell r="AC488" t="str">
            <v>あり</v>
          </cell>
          <cell r="AD488">
            <v>11</v>
          </cell>
          <cell r="AE488" t="str">
            <v>11年以上</v>
          </cell>
          <cell r="AF488">
            <v>12</v>
          </cell>
          <cell r="AG488" t="str">
            <v>否</v>
          </cell>
          <cell r="AH488">
            <v>0</v>
          </cell>
          <cell r="AI488" t="str">
            <v>否</v>
          </cell>
          <cell r="AJ488">
            <v>12</v>
          </cell>
          <cell r="AK488" t="str">
            <v>Ｒ４</v>
          </cell>
        </row>
        <row r="489">
          <cell r="A489">
            <v>1410051022507</v>
          </cell>
          <cell r="C489" t="str">
            <v>幼稚園</v>
          </cell>
          <cell r="D489" t="str">
            <v>まきが原幼稚園</v>
          </cell>
          <cell r="E489">
            <v>51</v>
          </cell>
          <cell r="F489" t="str">
            <v>旭区</v>
          </cell>
          <cell r="G489" t="str">
            <v>2410836</v>
          </cell>
          <cell r="H489" t="str">
            <v>横浜市旭区万騎が原３</v>
          </cell>
          <cell r="I489" t="str">
            <v>まきが原幼稚園</v>
          </cell>
          <cell r="J489">
            <v>14</v>
          </cell>
          <cell r="K489" t="str">
            <v>14年以上</v>
          </cell>
          <cell r="L489">
            <v>12</v>
          </cell>
          <cell r="M489" t="str">
            <v>適</v>
          </cell>
          <cell r="N489">
            <v>7</v>
          </cell>
          <cell r="O489" t="str">
            <v>適</v>
          </cell>
          <cell r="P489">
            <v>19</v>
          </cell>
          <cell r="Q489">
            <v>6</v>
          </cell>
          <cell r="R489">
            <v>45113</v>
          </cell>
          <cell r="U489" t="str">
            <v>Ｒ４</v>
          </cell>
          <cell r="V489">
            <v>7</v>
          </cell>
          <cell r="W489">
            <v>0</v>
          </cell>
          <cell r="X489" t="str">
            <v>○</v>
          </cell>
          <cell r="Y489" t="str">
            <v/>
          </cell>
          <cell r="Z489" t="str">
            <v/>
          </cell>
          <cell r="AA489" t="str">
            <v/>
          </cell>
          <cell r="AB489" t="str">
            <v/>
          </cell>
          <cell r="AC489" t="str">
            <v>なし</v>
          </cell>
          <cell r="AD489">
            <v>14</v>
          </cell>
          <cell r="AE489" t="str">
            <v>14年以上</v>
          </cell>
          <cell r="AF489">
            <v>12</v>
          </cell>
          <cell r="AG489" t="str">
            <v>適</v>
          </cell>
          <cell r="AH489">
            <v>7</v>
          </cell>
          <cell r="AI489" t="str">
            <v>適</v>
          </cell>
          <cell r="AJ489">
            <v>19</v>
          </cell>
          <cell r="AK489" t="str">
            <v>Ｒ４</v>
          </cell>
        </row>
        <row r="490">
          <cell r="A490">
            <v>1410051022531</v>
          </cell>
          <cell r="C490" t="str">
            <v>幼稚園</v>
          </cell>
          <cell r="D490" t="str">
            <v>横浜昭和幼稚園</v>
          </cell>
          <cell r="E490">
            <v>51</v>
          </cell>
          <cell r="F490" t="str">
            <v>旭区</v>
          </cell>
          <cell r="G490" t="str">
            <v>2410821</v>
          </cell>
          <cell r="H490" t="str">
            <v>神奈川県横浜市旭区二俣川２丁目７番地</v>
          </cell>
          <cell r="I490" t="str">
            <v>学校法人矢田学園　横浜昭和幼稚園</v>
          </cell>
          <cell r="J490">
            <v>7</v>
          </cell>
          <cell r="K490" t="str">
            <v>7年以上</v>
          </cell>
          <cell r="L490">
            <v>9</v>
          </cell>
          <cell r="M490" t="str">
            <v>適</v>
          </cell>
          <cell r="N490">
            <v>6</v>
          </cell>
          <cell r="O490" t="str">
            <v>適</v>
          </cell>
          <cell r="P490">
            <v>15</v>
          </cell>
          <cell r="Q490">
            <v>2</v>
          </cell>
          <cell r="R490">
            <v>45092</v>
          </cell>
          <cell r="U490" t="str">
            <v>Ｒ４</v>
          </cell>
          <cell r="V490">
            <v>6</v>
          </cell>
          <cell r="W490">
            <v>0</v>
          </cell>
          <cell r="X490" t="str">
            <v>○</v>
          </cell>
          <cell r="Y490" t="str">
            <v/>
          </cell>
          <cell r="Z490" t="str">
            <v/>
          </cell>
          <cell r="AA490" t="str">
            <v/>
          </cell>
          <cell r="AB490" t="str">
            <v/>
          </cell>
          <cell r="AC490" t="str">
            <v>なし</v>
          </cell>
          <cell r="AD490">
            <v>8</v>
          </cell>
          <cell r="AE490" t="str">
            <v>8年以上</v>
          </cell>
          <cell r="AF490">
            <v>10</v>
          </cell>
          <cell r="AG490" t="str">
            <v>適</v>
          </cell>
          <cell r="AH490">
            <v>6</v>
          </cell>
          <cell r="AI490" t="str">
            <v>適</v>
          </cell>
          <cell r="AJ490">
            <v>16</v>
          </cell>
          <cell r="AK490" t="str">
            <v>Ｒ４</v>
          </cell>
        </row>
        <row r="491">
          <cell r="A491">
            <v>1410051022549</v>
          </cell>
          <cell r="C491" t="str">
            <v>幼稚園</v>
          </cell>
          <cell r="D491" t="str">
            <v>横浜三輪幼稚園</v>
          </cell>
          <cell r="E491">
            <v>51</v>
          </cell>
          <cell r="F491" t="str">
            <v>旭区</v>
          </cell>
          <cell r="G491" t="str">
            <v>2410823</v>
          </cell>
          <cell r="H491" t="str">
            <v>神奈川県横浜市旭区善部町１０１</v>
          </cell>
          <cell r="I491" t="str">
            <v>横浜三輪幼稚園</v>
          </cell>
          <cell r="J491">
            <v>13</v>
          </cell>
          <cell r="K491" t="str">
            <v>13年以上</v>
          </cell>
          <cell r="L491">
            <v>12</v>
          </cell>
          <cell r="M491" t="str">
            <v>適</v>
          </cell>
          <cell r="N491">
            <v>7</v>
          </cell>
          <cell r="O491" t="str">
            <v>適</v>
          </cell>
          <cell r="P491">
            <v>19</v>
          </cell>
          <cell r="Q491">
            <v>5</v>
          </cell>
          <cell r="R491">
            <v>45113</v>
          </cell>
          <cell r="U491" t="str">
            <v>Ｒ４</v>
          </cell>
          <cell r="V491">
            <v>7</v>
          </cell>
          <cell r="W491">
            <v>0</v>
          </cell>
          <cell r="X491" t="str">
            <v>○</v>
          </cell>
          <cell r="Y491" t="str">
            <v/>
          </cell>
          <cell r="Z491" t="str">
            <v/>
          </cell>
          <cell r="AA491" t="str">
            <v/>
          </cell>
          <cell r="AB491" t="str">
            <v/>
          </cell>
          <cell r="AC491" t="str">
            <v>なし</v>
          </cell>
          <cell r="AD491">
            <v>12</v>
          </cell>
          <cell r="AE491" t="str">
            <v>12年以上</v>
          </cell>
          <cell r="AF491">
            <v>12</v>
          </cell>
          <cell r="AG491" t="str">
            <v>適</v>
          </cell>
          <cell r="AH491">
            <v>7</v>
          </cell>
          <cell r="AI491" t="str">
            <v>適</v>
          </cell>
          <cell r="AJ491">
            <v>19</v>
          </cell>
          <cell r="AK491" t="str">
            <v>Ｒ４</v>
          </cell>
        </row>
        <row r="492">
          <cell r="A492">
            <v>1410051026649</v>
          </cell>
          <cell r="C492" t="str">
            <v>保育所</v>
          </cell>
          <cell r="D492" t="str">
            <v>旭あじさい保育園</v>
          </cell>
          <cell r="E492">
            <v>51</v>
          </cell>
          <cell r="F492" t="str">
            <v>旭区</v>
          </cell>
          <cell r="G492" t="str">
            <v>2410821</v>
          </cell>
          <cell r="H492" t="str">
            <v>横浜市旭区二俣川１丁目７－２３</v>
          </cell>
          <cell r="I492" t="str">
            <v>旭あじさい保育園</v>
          </cell>
          <cell r="J492">
            <v>12</v>
          </cell>
          <cell r="K492" t="str">
            <v>12年以上</v>
          </cell>
          <cell r="L492">
            <v>12</v>
          </cell>
          <cell r="M492" t="str">
            <v>適</v>
          </cell>
          <cell r="N492">
            <v>7</v>
          </cell>
          <cell r="O492" t="str">
            <v>適</v>
          </cell>
          <cell r="P492">
            <v>19</v>
          </cell>
          <cell r="Q492">
            <v>11</v>
          </cell>
          <cell r="R492">
            <v>45113</v>
          </cell>
          <cell r="U492" t="str">
            <v>Ｒ４</v>
          </cell>
          <cell r="V492">
            <v>7</v>
          </cell>
          <cell r="W492">
            <v>0</v>
          </cell>
          <cell r="X492" t="str">
            <v>○</v>
          </cell>
          <cell r="Y492" t="str">
            <v/>
          </cell>
          <cell r="Z492" t="str">
            <v/>
          </cell>
          <cell r="AA492" t="str">
            <v/>
          </cell>
          <cell r="AB492" t="str">
            <v/>
          </cell>
          <cell r="AC492" t="str">
            <v>なし</v>
          </cell>
          <cell r="AD492">
            <v>14</v>
          </cell>
          <cell r="AE492" t="str">
            <v>14年以上</v>
          </cell>
          <cell r="AF492">
            <v>12</v>
          </cell>
          <cell r="AG492" t="str">
            <v>適</v>
          </cell>
          <cell r="AH492">
            <v>7</v>
          </cell>
          <cell r="AI492" t="str">
            <v>適</v>
          </cell>
          <cell r="AJ492">
            <v>19</v>
          </cell>
          <cell r="AK492" t="str">
            <v>Ｒ４</v>
          </cell>
        </row>
        <row r="493">
          <cell r="A493">
            <v>1410051014124</v>
          </cell>
          <cell r="C493" t="str">
            <v>保育所</v>
          </cell>
          <cell r="D493" t="str">
            <v>旭はるかぜ保育園</v>
          </cell>
          <cell r="E493">
            <v>51</v>
          </cell>
          <cell r="F493" t="str">
            <v>旭区</v>
          </cell>
          <cell r="G493" t="str">
            <v>2410822</v>
          </cell>
          <cell r="H493" t="str">
            <v>横浜市旭区さちが丘３４－１３</v>
          </cell>
          <cell r="I493" t="str">
            <v>社会福祉法人伸愛会　旭はるかぜ保育園</v>
          </cell>
          <cell r="J493">
            <v>10</v>
          </cell>
          <cell r="K493" t="str">
            <v>10年以上</v>
          </cell>
          <cell r="L493">
            <v>12</v>
          </cell>
          <cell r="M493" t="str">
            <v>適</v>
          </cell>
          <cell r="N493">
            <v>6</v>
          </cell>
          <cell r="O493" t="str">
            <v>適</v>
          </cell>
          <cell r="P493">
            <v>18</v>
          </cell>
          <cell r="Q493">
            <v>16</v>
          </cell>
          <cell r="R493">
            <v>45128</v>
          </cell>
          <cell r="U493" t="str">
            <v>Ｒ４</v>
          </cell>
          <cell r="V493">
            <v>6</v>
          </cell>
          <cell r="W493">
            <v>0</v>
          </cell>
          <cell r="X493" t="str">
            <v>○</v>
          </cell>
          <cell r="Y493" t="str">
            <v/>
          </cell>
          <cell r="Z493" t="str">
            <v/>
          </cell>
          <cell r="AA493" t="str">
            <v/>
          </cell>
          <cell r="AB493" t="str">
            <v/>
          </cell>
          <cell r="AC493" t="str">
            <v>なし</v>
          </cell>
          <cell r="AD493">
            <v>9</v>
          </cell>
          <cell r="AE493" t="str">
            <v>9年以上</v>
          </cell>
          <cell r="AF493">
            <v>11</v>
          </cell>
          <cell r="AG493" t="str">
            <v>適</v>
          </cell>
          <cell r="AH493">
            <v>6</v>
          </cell>
          <cell r="AI493" t="str">
            <v>適</v>
          </cell>
          <cell r="AJ493">
            <v>17</v>
          </cell>
          <cell r="AK493" t="str">
            <v>Ｒ４</v>
          </cell>
        </row>
        <row r="494">
          <cell r="A494">
            <v>1410051016806</v>
          </cell>
          <cell r="C494" t="str">
            <v>保育所</v>
          </cell>
          <cell r="D494" t="str">
            <v>あっぷる保育園鶴ヶ峰</v>
          </cell>
          <cell r="E494">
            <v>51</v>
          </cell>
          <cell r="F494" t="str">
            <v>旭区</v>
          </cell>
          <cell r="G494" t="str">
            <v>2410022</v>
          </cell>
          <cell r="H494" t="str">
            <v>横浜市旭区鶴ケ峰二丁目８２番地１　ココロット鶴ヶ峰内</v>
          </cell>
          <cell r="I494" t="str">
            <v>あっぷる保育園鶴ヶ峰</v>
          </cell>
          <cell r="J494">
            <v>11</v>
          </cell>
          <cell r="K494" t="str">
            <v>11年以上</v>
          </cell>
          <cell r="L494">
            <v>12</v>
          </cell>
          <cell r="M494" t="str">
            <v>適</v>
          </cell>
          <cell r="N494">
            <v>7</v>
          </cell>
          <cell r="O494" t="str">
            <v>適</v>
          </cell>
          <cell r="P494">
            <v>19</v>
          </cell>
          <cell r="Q494">
            <v>20</v>
          </cell>
          <cell r="R494">
            <v>45072</v>
          </cell>
          <cell r="U494" t="str">
            <v>Ｒ４</v>
          </cell>
          <cell r="V494">
            <v>6</v>
          </cell>
          <cell r="W494">
            <v>1</v>
          </cell>
          <cell r="X494" t="str">
            <v>○</v>
          </cell>
          <cell r="Y494" t="str">
            <v>○</v>
          </cell>
          <cell r="Z494" t="str">
            <v/>
          </cell>
          <cell r="AA494" t="str">
            <v/>
          </cell>
          <cell r="AB494" t="str">
            <v/>
          </cell>
          <cell r="AC494" t="str">
            <v>あり</v>
          </cell>
          <cell r="AD494">
            <v>10</v>
          </cell>
          <cell r="AE494" t="str">
            <v>10年以上</v>
          </cell>
          <cell r="AF494">
            <v>12</v>
          </cell>
          <cell r="AG494" t="str">
            <v>適</v>
          </cell>
          <cell r="AH494">
            <v>6</v>
          </cell>
          <cell r="AI494" t="str">
            <v>適</v>
          </cell>
          <cell r="AJ494">
            <v>18</v>
          </cell>
          <cell r="AK494" t="str">
            <v>Ｒ４</v>
          </cell>
        </row>
        <row r="495">
          <cell r="A495">
            <v>1410051018133</v>
          </cell>
          <cell r="C495" t="str">
            <v>保育所</v>
          </cell>
          <cell r="D495" t="str">
            <v>あゆみ保育園</v>
          </cell>
          <cell r="E495">
            <v>51</v>
          </cell>
          <cell r="F495" t="str">
            <v>旭区</v>
          </cell>
          <cell r="G495" t="str">
            <v>2410005</v>
          </cell>
          <cell r="H495" t="str">
            <v>横浜市旭区白根一丁目１４－４　ジュネス鶴ヶ峰１０１</v>
          </cell>
          <cell r="I495" t="str">
            <v>社会福祉法人恵泉会</v>
          </cell>
          <cell r="J495">
            <v>11</v>
          </cell>
          <cell r="K495" t="str">
            <v>11年以上</v>
          </cell>
          <cell r="L495">
            <v>12</v>
          </cell>
          <cell r="M495" t="str">
            <v>適</v>
          </cell>
          <cell r="N495">
            <v>7</v>
          </cell>
          <cell r="O495" t="str">
            <v>適</v>
          </cell>
          <cell r="P495">
            <v>19</v>
          </cell>
          <cell r="Q495">
            <v>10</v>
          </cell>
          <cell r="R495">
            <v>45128</v>
          </cell>
          <cell r="U495" t="str">
            <v>Ｒ４</v>
          </cell>
          <cell r="V495">
            <v>6</v>
          </cell>
          <cell r="W495">
            <v>1</v>
          </cell>
          <cell r="X495" t="str">
            <v>○</v>
          </cell>
          <cell r="Y495" t="str">
            <v>○</v>
          </cell>
          <cell r="Z495" t="str">
            <v/>
          </cell>
          <cell r="AA495" t="str">
            <v/>
          </cell>
          <cell r="AB495" t="str">
            <v/>
          </cell>
          <cell r="AC495" t="str">
            <v>あり</v>
          </cell>
          <cell r="AD495">
            <v>10</v>
          </cell>
          <cell r="AE495" t="str">
            <v>10年以上</v>
          </cell>
          <cell r="AF495">
            <v>12</v>
          </cell>
          <cell r="AG495" t="str">
            <v>適</v>
          </cell>
          <cell r="AH495">
            <v>6</v>
          </cell>
          <cell r="AI495" t="str">
            <v>適</v>
          </cell>
          <cell r="AJ495">
            <v>18</v>
          </cell>
          <cell r="AK495" t="str">
            <v>Ｒ４</v>
          </cell>
        </row>
        <row r="496">
          <cell r="A496">
            <v>1410051026292</v>
          </cell>
          <cell r="C496" t="str">
            <v>保育所</v>
          </cell>
          <cell r="D496" t="str">
            <v>あゆみ保育園第二</v>
          </cell>
          <cell r="E496">
            <v>51</v>
          </cell>
          <cell r="F496" t="str">
            <v>旭区</v>
          </cell>
          <cell r="G496" t="str">
            <v>2410005</v>
          </cell>
          <cell r="H496" t="str">
            <v>横浜市旭区白根一丁目１４－４　ジュネス鶴ヶ峰１０１</v>
          </cell>
          <cell r="I496" t="str">
            <v>社会福祉法人恵泉会　法人本部事務局</v>
          </cell>
          <cell r="J496">
            <v>11</v>
          </cell>
          <cell r="K496" t="str">
            <v>11年以上</v>
          </cell>
          <cell r="L496">
            <v>12</v>
          </cell>
          <cell r="M496" t="str">
            <v>適</v>
          </cell>
          <cell r="N496">
            <v>7</v>
          </cell>
          <cell r="O496" t="str">
            <v>適</v>
          </cell>
          <cell r="P496">
            <v>19</v>
          </cell>
          <cell r="Q496">
            <v>11</v>
          </cell>
          <cell r="R496">
            <v>45146</v>
          </cell>
          <cell r="U496" t="str">
            <v>Ｒ４</v>
          </cell>
          <cell r="V496">
            <v>7</v>
          </cell>
          <cell r="W496">
            <v>0</v>
          </cell>
          <cell r="X496" t="str">
            <v>○</v>
          </cell>
          <cell r="Y496" t="str">
            <v/>
          </cell>
          <cell r="Z496" t="str">
            <v/>
          </cell>
          <cell r="AA496" t="str">
            <v/>
          </cell>
          <cell r="AB496" t="str">
            <v/>
          </cell>
          <cell r="AC496" t="str">
            <v>なし</v>
          </cell>
          <cell r="AD496">
            <v>11</v>
          </cell>
          <cell r="AE496" t="str">
            <v>11年以上</v>
          </cell>
          <cell r="AF496">
            <v>12</v>
          </cell>
          <cell r="AG496" t="str">
            <v>適</v>
          </cell>
          <cell r="AH496">
            <v>7</v>
          </cell>
          <cell r="AI496" t="str">
            <v>適</v>
          </cell>
          <cell r="AJ496">
            <v>19</v>
          </cell>
          <cell r="AK496" t="str">
            <v>Ｒ４</v>
          </cell>
        </row>
        <row r="497">
          <cell r="A497">
            <v>1410051016814</v>
          </cell>
          <cell r="C497" t="str">
            <v>保育所</v>
          </cell>
          <cell r="D497" t="str">
            <v>上の原保育園</v>
          </cell>
          <cell r="E497">
            <v>51</v>
          </cell>
          <cell r="F497" t="str">
            <v>旭区</v>
          </cell>
          <cell r="G497" t="str">
            <v>2410015</v>
          </cell>
          <cell r="H497" t="str">
            <v>横浜市旭区小高町１０４－５</v>
          </cell>
          <cell r="I497" t="str">
            <v>上の原保育園</v>
          </cell>
          <cell r="J497">
            <v>13</v>
          </cell>
          <cell r="K497" t="str">
            <v>13年以上</v>
          </cell>
          <cell r="L497">
            <v>12</v>
          </cell>
          <cell r="M497" t="str">
            <v>適</v>
          </cell>
          <cell r="N497">
            <v>7</v>
          </cell>
          <cell r="O497" t="str">
            <v>適</v>
          </cell>
          <cell r="P497">
            <v>19</v>
          </cell>
          <cell r="Q497">
            <v>11</v>
          </cell>
          <cell r="R497">
            <v>45120</v>
          </cell>
          <cell r="U497" t="str">
            <v>Ｒ４</v>
          </cell>
          <cell r="V497">
            <v>7</v>
          </cell>
          <cell r="W497">
            <v>0</v>
          </cell>
          <cell r="X497" t="str">
            <v>○</v>
          </cell>
          <cell r="Y497" t="str">
            <v/>
          </cell>
          <cell r="Z497" t="str">
            <v/>
          </cell>
          <cell r="AA497" t="str">
            <v/>
          </cell>
          <cell r="AB497" t="str">
            <v/>
          </cell>
          <cell r="AC497" t="str">
            <v>なし</v>
          </cell>
          <cell r="AD497">
            <v>13</v>
          </cell>
          <cell r="AE497" t="str">
            <v>13年以上</v>
          </cell>
          <cell r="AF497">
            <v>12</v>
          </cell>
          <cell r="AG497" t="str">
            <v>適</v>
          </cell>
          <cell r="AH497">
            <v>7</v>
          </cell>
          <cell r="AI497" t="str">
            <v>適</v>
          </cell>
          <cell r="AJ497">
            <v>19</v>
          </cell>
          <cell r="AK497" t="str">
            <v>Ｒ４</v>
          </cell>
        </row>
        <row r="498">
          <cell r="A498">
            <v>1410051016822</v>
          </cell>
          <cell r="C498" t="str">
            <v>保育所</v>
          </cell>
          <cell r="D498" t="str">
            <v>オハナ鶴ヶ峰保育園</v>
          </cell>
          <cell r="E498">
            <v>51</v>
          </cell>
          <cell r="F498" t="str">
            <v>旭区</v>
          </cell>
          <cell r="G498" t="str">
            <v>2410022</v>
          </cell>
          <cell r="H498" t="str">
            <v>横浜市旭区鶴ケ峰二丁目３０－１</v>
          </cell>
          <cell r="I498" t="str">
            <v>社会福祉法人葵友会　オハナ鶴ヶ峰保育園</v>
          </cell>
          <cell r="J498">
            <v>10</v>
          </cell>
          <cell r="K498" t="str">
            <v>10年以上</v>
          </cell>
          <cell r="L498">
            <v>12</v>
          </cell>
          <cell r="M498" t="str">
            <v>適</v>
          </cell>
          <cell r="N498">
            <v>6</v>
          </cell>
          <cell r="O498" t="str">
            <v>適</v>
          </cell>
          <cell r="P498">
            <v>18</v>
          </cell>
          <cell r="Q498">
            <v>12</v>
          </cell>
          <cell r="R498">
            <v>45100</v>
          </cell>
          <cell r="U498" t="str">
            <v>Ｒ４</v>
          </cell>
          <cell r="V498">
            <v>6</v>
          </cell>
          <cell r="W498">
            <v>0</v>
          </cell>
          <cell r="X498" t="str">
            <v>○</v>
          </cell>
          <cell r="Y498" t="str">
            <v/>
          </cell>
          <cell r="Z498" t="str">
            <v/>
          </cell>
          <cell r="AA498" t="str">
            <v/>
          </cell>
          <cell r="AB498" t="str">
            <v/>
          </cell>
          <cell r="AC498" t="str">
            <v>なし</v>
          </cell>
          <cell r="AD498">
            <v>9</v>
          </cell>
          <cell r="AE498" t="str">
            <v>9年以上</v>
          </cell>
          <cell r="AF498">
            <v>11</v>
          </cell>
          <cell r="AG498" t="str">
            <v>適</v>
          </cell>
          <cell r="AH498">
            <v>6</v>
          </cell>
          <cell r="AI498" t="str">
            <v>適</v>
          </cell>
          <cell r="AJ498">
            <v>17</v>
          </cell>
          <cell r="AK498" t="str">
            <v>Ｒ４</v>
          </cell>
        </row>
        <row r="499">
          <cell r="A499">
            <v>1410051024370</v>
          </cell>
          <cell r="C499" t="str">
            <v>保育所</v>
          </cell>
          <cell r="D499" t="str">
            <v>キッズガーデン横浜鶴ヶ峰</v>
          </cell>
          <cell r="E499">
            <v>51</v>
          </cell>
          <cell r="F499" t="str">
            <v>旭区</v>
          </cell>
          <cell r="G499" t="str">
            <v>1410031</v>
          </cell>
          <cell r="H499" t="str">
            <v>東京都品川区西五反田１－３－８　五反田御幸ビル７階</v>
          </cell>
          <cell r="I499" t="str">
            <v>株）Ｋｉｄｓ　Ｓｍｉｌｅ　Ｐｒｏｊｅｃｔ</v>
          </cell>
          <cell r="J499">
            <v>10</v>
          </cell>
          <cell r="K499" t="str">
            <v>10年以上</v>
          </cell>
          <cell r="L499">
            <v>12</v>
          </cell>
          <cell r="M499" t="str">
            <v>適</v>
          </cell>
          <cell r="N499">
            <v>6</v>
          </cell>
          <cell r="O499" t="str">
            <v>適</v>
          </cell>
          <cell r="P499">
            <v>18</v>
          </cell>
          <cell r="Q499">
            <v>12</v>
          </cell>
          <cell r="R499">
            <v>45092</v>
          </cell>
          <cell r="U499" t="str">
            <v>Ｒ４</v>
          </cell>
          <cell r="V499">
            <v>6</v>
          </cell>
          <cell r="W499">
            <v>0</v>
          </cell>
          <cell r="X499" t="str">
            <v>○</v>
          </cell>
          <cell r="Y499" t="str">
            <v/>
          </cell>
          <cell r="Z499" t="str">
            <v/>
          </cell>
          <cell r="AA499" t="str">
            <v/>
          </cell>
          <cell r="AB499" t="str">
            <v/>
          </cell>
          <cell r="AC499" t="str">
            <v>なし</v>
          </cell>
          <cell r="AD499">
            <v>9</v>
          </cell>
          <cell r="AE499" t="str">
            <v>9年以上</v>
          </cell>
          <cell r="AF499">
            <v>11</v>
          </cell>
          <cell r="AG499" t="str">
            <v>適</v>
          </cell>
          <cell r="AH499">
            <v>6</v>
          </cell>
          <cell r="AI499" t="str">
            <v>適</v>
          </cell>
          <cell r="AJ499">
            <v>17</v>
          </cell>
          <cell r="AK499" t="str">
            <v>Ｒ４</v>
          </cell>
        </row>
        <row r="500">
          <cell r="A500">
            <v>1410051016830</v>
          </cell>
          <cell r="C500" t="str">
            <v>保育所</v>
          </cell>
          <cell r="D500" t="str">
            <v>キッズビレッジつくし保育園</v>
          </cell>
          <cell r="E500">
            <v>51</v>
          </cell>
          <cell r="F500" t="str">
            <v>旭区</v>
          </cell>
          <cell r="G500" t="str">
            <v>2410816</v>
          </cell>
          <cell r="H500" t="str">
            <v>横浜市旭区笹野台四丁目１１－１９</v>
          </cell>
          <cell r="I500" t="str">
            <v>（福）つくし会キッズビレッジつくし保育園</v>
          </cell>
          <cell r="J500">
            <v>13</v>
          </cell>
          <cell r="K500" t="str">
            <v>13年以上</v>
          </cell>
          <cell r="L500">
            <v>12</v>
          </cell>
          <cell r="M500" t="str">
            <v>適</v>
          </cell>
          <cell r="N500">
            <v>7</v>
          </cell>
          <cell r="O500" t="str">
            <v>適</v>
          </cell>
          <cell r="P500">
            <v>19</v>
          </cell>
          <cell r="Q500">
            <v>11</v>
          </cell>
          <cell r="R500">
            <v>45113</v>
          </cell>
          <cell r="U500" t="str">
            <v>Ｒ４</v>
          </cell>
          <cell r="V500">
            <v>7</v>
          </cell>
          <cell r="W500">
            <v>0</v>
          </cell>
          <cell r="X500" t="str">
            <v>○</v>
          </cell>
          <cell r="Y500" t="str">
            <v/>
          </cell>
          <cell r="Z500" t="str">
            <v/>
          </cell>
          <cell r="AA500" t="str">
            <v/>
          </cell>
          <cell r="AB500" t="str">
            <v/>
          </cell>
          <cell r="AC500" t="str">
            <v>なし</v>
          </cell>
          <cell r="AD500">
            <v>13</v>
          </cell>
          <cell r="AE500" t="str">
            <v>13年以上</v>
          </cell>
          <cell r="AF500">
            <v>12</v>
          </cell>
          <cell r="AG500" t="str">
            <v>適</v>
          </cell>
          <cell r="AH500">
            <v>7</v>
          </cell>
          <cell r="AI500" t="str">
            <v>適</v>
          </cell>
          <cell r="AJ500">
            <v>19</v>
          </cell>
          <cell r="AK500" t="str">
            <v>Ｒ４</v>
          </cell>
        </row>
        <row r="501">
          <cell r="A501">
            <v>1410051027621</v>
          </cell>
          <cell r="C501" t="str">
            <v>保育所</v>
          </cell>
          <cell r="D501" t="str">
            <v>希望ヶ丘プラス保育園</v>
          </cell>
          <cell r="E501">
            <v>51</v>
          </cell>
          <cell r="F501" t="str">
            <v>旭区</v>
          </cell>
          <cell r="G501" t="str">
            <v>2410825</v>
          </cell>
          <cell r="H501" t="str">
            <v>横浜市旭区中希望が丘１０８－２７</v>
          </cell>
          <cell r="I501" t="str">
            <v>希望ヶ丘プラス保育園</v>
          </cell>
          <cell r="J501">
            <v>8</v>
          </cell>
          <cell r="K501" t="str">
            <v>8年以上</v>
          </cell>
          <cell r="L501">
            <v>10</v>
          </cell>
          <cell r="M501" t="str">
            <v>適</v>
          </cell>
          <cell r="N501">
            <v>6</v>
          </cell>
          <cell r="O501" t="str">
            <v>適</v>
          </cell>
          <cell r="P501">
            <v>16</v>
          </cell>
          <cell r="Q501">
            <v>7</v>
          </cell>
          <cell r="R501">
            <v>45120</v>
          </cell>
          <cell r="U501" t="str">
            <v>履歴なし</v>
          </cell>
          <cell r="V501">
            <v>0</v>
          </cell>
          <cell r="W501">
            <v>6</v>
          </cell>
          <cell r="X501" t="e">
            <v>#N/A</v>
          </cell>
          <cell r="Y501" t="str">
            <v/>
          </cell>
          <cell r="Z501" t="str">
            <v/>
          </cell>
          <cell r="AA501" t="str">
            <v/>
          </cell>
          <cell r="AB501" t="str">
            <v>○</v>
          </cell>
          <cell r="AC501" t="str">
            <v>あり</v>
          </cell>
          <cell r="AD501" t="str">
            <v/>
          </cell>
          <cell r="AE501" t="str">
            <v/>
          </cell>
          <cell r="AF501" t="str">
            <v/>
          </cell>
          <cell r="AG501" t="str">
            <v/>
          </cell>
          <cell r="AH501" t="str">
            <v/>
          </cell>
          <cell r="AI501" t="str">
            <v/>
          </cell>
          <cell r="AJ501" t="str">
            <v/>
          </cell>
          <cell r="AK501" t="str">
            <v>Ｒ４</v>
          </cell>
        </row>
        <row r="502">
          <cell r="A502">
            <v>1410051015451</v>
          </cell>
          <cell r="C502" t="str">
            <v>保育所</v>
          </cell>
          <cell r="D502" t="str">
            <v>グローバルキッズ白根保育園</v>
          </cell>
          <cell r="E502">
            <v>51</v>
          </cell>
          <cell r="F502" t="str">
            <v>旭区</v>
          </cell>
          <cell r="G502" t="str">
            <v>1020071</v>
          </cell>
          <cell r="H502" t="str">
            <v>東京都千代田区富士見二丁目１４番３６号</v>
          </cell>
          <cell r="I502" t="str">
            <v>株式会社グローバルキッズ</v>
          </cell>
          <cell r="J502">
            <v>10</v>
          </cell>
          <cell r="K502" t="str">
            <v>10年以上</v>
          </cell>
          <cell r="L502">
            <v>12</v>
          </cell>
          <cell r="M502" t="str">
            <v>適</v>
          </cell>
          <cell r="N502">
            <v>6</v>
          </cell>
          <cell r="O502" t="str">
            <v>適</v>
          </cell>
          <cell r="P502">
            <v>18</v>
          </cell>
          <cell r="Q502">
            <v>8</v>
          </cell>
          <cell r="R502">
            <v>45113</v>
          </cell>
          <cell r="U502" t="str">
            <v>Ｒ４</v>
          </cell>
          <cell r="V502">
            <v>6</v>
          </cell>
          <cell r="W502">
            <v>0</v>
          </cell>
          <cell r="X502" t="str">
            <v>○</v>
          </cell>
          <cell r="Y502" t="str">
            <v/>
          </cell>
          <cell r="Z502" t="str">
            <v/>
          </cell>
          <cell r="AA502" t="str">
            <v/>
          </cell>
          <cell r="AB502" t="str">
            <v/>
          </cell>
          <cell r="AC502" t="str">
            <v>なし</v>
          </cell>
          <cell r="AD502">
            <v>8</v>
          </cell>
          <cell r="AE502" t="str">
            <v>8年以上</v>
          </cell>
          <cell r="AF502">
            <v>10</v>
          </cell>
          <cell r="AG502" t="str">
            <v>適</v>
          </cell>
          <cell r="AH502">
            <v>6</v>
          </cell>
          <cell r="AI502" t="str">
            <v>適</v>
          </cell>
          <cell r="AJ502">
            <v>16</v>
          </cell>
          <cell r="AK502" t="str">
            <v>Ｒ４</v>
          </cell>
        </row>
        <row r="503">
          <cell r="A503">
            <v>1410051023968</v>
          </cell>
          <cell r="C503" t="str">
            <v>保育所</v>
          </cell>
          <cell r="D503" t="str">
            <v>グローバルキッズ南万騎が原園</v>
          </cell>
          <cell r="E503">
            <v>51</v>
          </cell>
          <cell r="F503" t="str">
            <v>旭区</v>
          </cell>
          <cell r="G503" t="str">
            <v>1020071</v>
          </cell>
          <cell r="H503" t="str">
            <v>東京都千代田区富士見２－１４－３６</v>
          </cell>
          <cell r="I503" t="str">
            <v>株式会社グローバルキッズ</v>
          </cell>
          <cell r="J503">
            <v>8</v>
          </cell>
          <cell r="K503" t="str">
            <v>8年以上</v>
          </cell>
          <cell r="L503">
            <v>10</v>
          </cell>
          <cell r="M503" t="str">
            <v>適</v>
          </cell>
          <cell r="N503">
            <v>6</v>
          </cell>
          <cell r="O503" t="str">
            <v>適</v>
          </cell>
          <cell r="P503">
            <v>16</v>
          </cell>
          <cell r="Q503">
            <v>8</v>
          </cell>
          <cell r="R503">
            <v>45113</v>
          </cell>
          <cell r="U503" t="str">
            <v>Ｒ４</v>
          </cell>
          <cell r="V503">
            <v>6</v>
          </cell>
          <cell r="W503">
            <v>0</v>
          </cell>
          <cell r="X503" t="str">
            <v>○</v>
          </cell>
          <cell r="Y503" t="str">
            <v/>
          </cell>
          <cell r="Z503" t="str">
            <v/>
          </cell>
          <cell r="AA503" t="str">
            <v/>
          </cell>
          <cell r="AB503" t="str">
            <v/>
          </cell>
          <cell r="AC503" t="str">
            <v>なし</v>
          </cell>
          <cell r="AD503">
            <v>8</v>
          </cell>
          <cell r="AE503" t="str">
            <v>8年以上</v>
          </cell>
          <cell r="AF503">
            <v>10</v>
          </cell>
          <cell r="AG503" t="str">
            <v>適</v>
          </cell>
          <cell r="AH503">
            <v>6</v>
          </cell>
          <cell r="AI503" t="str">
            <v>適</v>
          </cell>
          <cell r="AJ503">
            <v>16</v>
          </cell>
          <cell r="AK503" t="str">
            <v>Ｒ４</v>
          </cell>
        </row>
        <row r="504">
          <cell r="A504">
            <v>1410051027613</v>
          </cell>
          <cell r="C504" t="str">
            <v>保育所</v>
          </cell>
          <cell r="D504" t="str">
            <v>コナミスポーツ保育園　希望が丘</v>
          </cell>
          <cell r="E504">
            <v>51</v>
          </cell>
          <cell r="F504" t="str">
            <v>旭区</v>
          </cell>
          <cell r="G504" t="str">
            <v>2410826</v>
          </cell>
          <cell r="H504" t="str">
            <v>横浜市旭区東希望が丘１０７</v>
          </cell>
          <cell r="I504" t="str">
            <v>コナミスポーツ保育園　希望が丘</v>
          </cell>
          <cell r="J504">
            <v>13</v>
          </cell>
          <cell r="K504" t="str">
            <v>13年以上</v>
          </cell>
          <cell r="L504">
            <v>12</v>
          </cell>
          <cell r="M504" t="str">
            <v>適</v>
          </cell>
          <cell r="N504">
            <v>7</v>
          </cell>
          <cell r="O504" t="str">
            <v>適</v>
          </cell>
          <cell r="P504">
            <v>19</v>
          </cell>
          <cell r="Q504">
            <v>4</v>
          </cell>
          <cell r="R504">
            <v>45163</v>
          </cell>
          <cell r="U504" t="str">
            <v>履歴なし</v>
          </cell>
          <cell r="V504">
            <v>0</v>
          </cell>
          <cell r="W504">
            <v>7</v>
          </cell>
          <cell r="X504" t="e">
            <v>#N/A</v>
          </cell>
          <cell r="Y504" t="str">
            <v/>
          </cell>
          <cell r="Z504" t="str">
            <v/>
          </cell>
          <cell r="AA504" t="str">
            <v/>
          </cell>
          <cell r="AB504" t="str">
            <v>○</v>
          </cell>
          <cell r="AC504" t="str">
            <v>あり</v>
          </cell>
          <cell r="AD504" t="str">
            <v/>
          </cell>
          <cell r="AE504" t="str">
            <v/>
          </cell>
          <cell r="AF504" t="str">
            <v/>
          </cell>
          <cell r="AG504" t="str">
            <v/>
          </cell>
          <cell r="AH504" t="str">
            <v/>
          </cell>
          <cell r="AI504" t="str">
            <v/>
          </cell>
          <cell r="AJ504" t="str">
            <v/>
          </cell>
          <cell r="AK504" t="str">
            <v>Ｒ４</v>
          </cell>
        </row>
        <row r="505">
          <cell r="A505">
            <v>1410051019263</v>
          </cell>
          <cell r="C505" t="str">
            <v>保育所</v>
          </cell>
          <cell r="D505" t="str">
            <v>善部保育園</v>
          </cell>
          <cell r="E505">
            <v>51</v>
          </cell>
          <cell r="F505" t="str">
            <v>旭区</v>
          </cell>
          <cell r="G505" t="str">
            <v>2410823</v>
          </cell>
          <cell r="H505" t="str">
            <v>横浜市旭区善部町４４－７</v>
          </cell>
          <cell r="I505" t="str">
            <v>社会福祉法人相愛会　善部保育園</v>
          </cell>
          <cell r="J505">
            <v>9</v>
          </cell>
          <cell r="K505" t="str">
            <v>9年以上</v>
          </cell>
          <cell r="L505">
            <v>11</v>
          </cell>
          <cell r="M505" t="str">
            <v>適</v>
          </cell>
          <cell r="N505">
            <v>6</v>
          </cell>
          <cell r="O505" t="str">
            <v>適</v>
          </cell>
          <cell r="P505">
            <v>17</v>
          </cell>
          <cell r="Q505">
            <v>9</v>
          </cell>
          <cell r="R505">
            <v>45092</v>
          </cell>
          <cell r="U505" t="str">
            <v>Ｒ４</v>
          </cell>
          <cell r="V505">
            <v>7</v>
          </cell>
          <cell r="W505">
            <v>0</v>
          </cell>
          <cell r="X505" t="str">
            <v>○</v>
          </cell>
          <cell r="Y505" t="str">
            <v/>
          </cell>
          <cell r="Z505" t="str">
            <v/>
          </cell>
          <cell r="AA505" t="str">
            <v/>
          </cell>
          <cell r="AB505" t="str">
            <v/>
          </cell>
          <cell r="AC505" t="str">
            <v>なし</v>
          </cell>
          <cell r="AD505">
            <v>11</v>
          </cell>
          <cell r="AE505" t="str">
            <v>11年以上</v>
          </cell>
          <cell r="AF505">
            <v>12</v>
          </cell>
          <cell r="AG505" t="str">
            <v>適</v>
          </cell>
          <cell r="AH505">
            <v>7</v>
          </cell>
          <cell r="AI505" t="str">
            <v>適</v>
          </cell>
          <cell r="AJ505">
            <v>19</v>
          </cell>
          <cell r="AK505" t="str">
            <v>Ｒ４</v>
          </cell>
        </row>
        <row r="506">
          <cell r="A506">
            <v>1410051014132</v>
          </cell>
          <cell r="B506" t="str">
            <v>○</v>
          </cell>
          <cell r="C506" t="str">
            <v>保育所</v>
          </cell>
          <cell r="D506" t="str">
            <v>太陽の子　さちが丘保育園</v>
          </cell>
          <cell r="E506">
            <v>51</v>
          </cell>
          <cell r="F506" t="str">
            <v>旭区</v>
          </cell>
          <cell r="G506" t="str">
            <v>1086215</v>
          </cell>
          <cell r="H506" t="str">
            <v>東京都港区港南二丁目１５番３号　品川インターシティＣ棟１５階</v>
          </cell>
          <cell r="I506" t="str">
            <v>ＨＩＴＯＷＡキッズライフ株式会社</v>
          </cell>
          <cell r="J506">
            <v>9</v>
          </cell>
          <cell r="K506" t="str">
            <v>9年以上</v>
          </cell>
          <cell r="L506">
            <v>11</v>
          </cell>
          <cell r="M506" t="str">
            <v>適</v>
          </cell>
          <cell r="N506">
            <v>6</v>
          </cell>
          <cell r="O506" t="str">
            <v>適</v>
          </cell>
          <cell r="P506">
            <v>17</v>
          </cell>
          <cell r="Q506">
            <v>10</v>
          </cell>
          <cell r="R506">
            <v>45100</v>
          </cell>
          <cell r="S506" t="str">
            <v>9/6加算率に変更ない旨連絡済み</v>
          </cell>
          <cell r="T506" t="str">
            <v>-</v>
          </cell>
          <cell r="U506" t="str">
            <v>Ｒ４</v>
          </cell>
          <cell r="V506">
            <v>6</v>
          </cell>
          <cell r="W506">
            <v>0</v>
          </cell>
          <cell r="X506" t="str">
            <v>○</v>
          </cell>
          <cell r="Y506" t="str">
            <v/>
          </cell>
          <cell r="Z506" t="str">
            <v/>
          </cell>
          <cell r="AA506" t="str">
            <v/>
          </cell>
          <cell r="AB506" t="str">
            <v/>
          </cell>
          <cell r="AC506" t="str">
            <v>なし</v>
          </cell>
          <cell r="AD506">
            <v>10</v>
          </cell>
          <cell r="AE506" t="str">
            <v>10年以上</v>
          </cell>
          <cell r="AF506">
            <v>12</v>
          </cell>
          <cell r="AG506" t="str">
            <v>適</v>
          </cell>
          <cell r="AH506">
            <v>6</v>
          </cell>
          <cell r="AI506" t="str">
            <v>適</v>
          </cell>
          <cell r="AJ506">
            <v>18</v>
          </cell>
          <cell r="AK506" t="str">
            <v>Ｒ４</v>
          </cell>
        </row>
        <row r="507">
          <cell r="A507">
            <v>1410051014140</v>
          </cell>
          <cell r="C507" t="str">
            <v>保育所</v>
          </cell>
          <cell r="D507" t="str">
            <v>太陽の子　白根保育園</v>
          </cell>
          <cell r="E507">
            <v>51</v>
          </cell>
          <cell r="F507" t="str">
            <v>旭区</v>
          </cell>
          <cell r="G507" t="str">
            <v>1086215</v>
          </cell>
          <cell r="H507" t="str">
            <v>東京都港区港南二丁目１５番３号　品川インターシティＣ棟１５階</v>
          </cell>
          <cell r="I507" t="str">
            <v>ＨＩＴＯＷＡキッズライフ株式会社</v>
          </cell>
          <cell r="J507">
            <v>8</v>
          </cell>
          <cell r="K507" t="str">
            <v>8年以上</v>
          </cell>
          <cell r="L507">
            <v>10</v>
          </cell>
          <cell r="M507" t="str">
            <v>適</v>
          </cell>
          <cell r="N507">
            <v>6</v>
          </cell>
          <cell r="O507" t="str">
            <v>適</v>
          </cell>
          <cell r="P507">
            <v>16</v>
          </cell>
          <cell r="Q507">
            <v>8</v>
          </cell>
          <cell r="R507">
            <v>45092</v>
          </cell>
          <cell r="U507" t="str">
            <v>Ｒ４</v>
          </cell>
          <cell r="V507">
            <v>6</v>
          </cell>
          <cell r="W507">
            <v>0</v>
          </cell>
          <cell r="X507" t="str">
            <v>○</v>
          </cell>
          <cell r="Y507" t="str">
            <v/>
          </cell>
          <cell r="Z507" t="str">
            <v/>
          </cell>
          <cell r="AA507" t="str">
            <v/>
          </cell>
          <cell r="AB507" t="str">
            <v/>
          </cell>
          <cell r="AC507" t="str">
            <v>なし</v>
          </cell>
          <cell r="AD507">
            <v>8</v>
          </cell>
          <cell r="AE507" t="str">
            <v>8年以上</v>
          </cell>
          <cell r="AF507">
            <v>10</v>
          </cell>
          <cell r="AG507" t="str">
            <v>適</v>
          </cell>
          <cell r="AH507">
            <v>6</v>
          </cell>
          <cell r="AI507" t="str">
            <v>適</v>
          </cell>
          <cell r="AJ507">
            <v>16</v>
          </cell>
          <cell r="AK507" t="str">
            <v>Ｒ４</v>
          </cell>
        </row>
        <row r="508">
          <cell r="A508">
            <v>1410051016871</v>
          </cell>
          <cell r="C508" t="str">
            <v>保育所</v>
          </cell>
          <cell r="D508" t="str">
            <v>太陽の子　鶴ヶ峰保育園</v>
          </cell>
          <cell r="E508">
            <v>51</v>
          </cell>
          <cell r="F508" t="str">
            <v>旭区</v>
          </cell>
          <cell r="G508" t="str">
            <v>1086215</v>
          </cell>
          <cell r="H508" t="str">
            <v>東京都港区港南二丁目１５番３号　品川インターシティＣ棟１５階</v>
          </cell>
          <cell r="I508" t="str">
            <v>ＨＩＴＯＷＡキッズライフ株式会社</v>
          </cell>
          <cell r="J508">
            <v>10</v>
          </cell>
          <cell r="K508" t="str">
            <v>10年以上</v>
          </cell>
          <cell r="L508">
            <v>12</v>
          </cell>
          <cell r="M508" t="str">
            <v>適</v>
          </cell>
          <cell r="N508">
            <v>6</v>
          </cell>
          <cell r="O508" t="str">
            <v>適</v>
          </cell>
          <cell r="P508">
            <v>18</v>
          </cell>
          <cell r="Q508">
            <v>13</v>
          </cell>
          <cell r="R508">
            <v>45175</v>
          </cell>
          <cell r="U508" t="str">
            <v>Ｒ４</v>
          </cell>
          <cell r="V508">
            <v>6</v>
          </cell>
          <cell r="W508">
            <v>0</v>
          </cell>
          <cell r="X508" t="str">
            <v>○</v>
          </cell>
          <cell r="Y508" t="str">
            <v/>
          </cell>
          <cell r="Z508" t="str">
            <v/>
          </cell>
          <cell r="AA508" t="str">
            <v/>
          </cell>
          <cell r="AB508" t="str">
            <v/>
          </cell>
          <cell r="AC508" t="str">
            <v>なし</v>
          </cell>
          <cell r="AD508">
            <v>8</v>
          </cell>
          <cell r="AE508" t="str">
            <v>8年以上</v>
          </cell>
          <cell r="AF508">
            <v>10</v>
          </cell>
          <cell r="AG508" t="str">
            <v>適</v>
          </cell>
          <cell r="AH508">
            <v>6</v>
          </cell>
          <cell r="AI508" t="str">
            <v>適</v>
          </cell>
          <cell r="AJ508">
            <v>16</v>
          </cell>
          <cell r="AK508" t="str">
            <v>Ｒ４</v>
          </cell>
        </row>
        <row r="509">
          <cell r="A509">
            <v>1410051024800</v>
          </cell>
          <cell r="B509" t="str">
            <v>〇</v>
          </cell>
          <cell r="C509" t="str">
            <v>保育所</v>
          </cell>
          <cell r="D509" t="str">
            <v>太陽の子　二俣川駅保育園</v>
          </cell>
          <cell r="E509">
            <v>51</v>
          </cell>
          <cell r="F509" t="str">
            <v>旭区</v>
          </cell>
          <cell r="G509" t="str">
            <v>1086215</v>
          </cell>
          <cell r="H509" t="str">
            <v>東京都港区港南二丁目１５番３号　品川インターシティＣ棟１５階</v>
          </cell>
          <cell r="I509" t="str">
            <v>ＨＩＴＯＷＡキッズライフ株式会社</v>
          </cell>
          <cell r="J509">
            <v>7</v>
          </cell>
          <cell r="K509" t="str">
            <v>7年以上</v>
          </cell>
          <cell r="L509">
            <v>9</v>
          </cell>
          <cell r="M509" t="str">
            <v>適</v>
          </cell>
          <cell r="N509">
            <v>6</v>
          </cell>
          <cell r="O509" t="str">
            <v>適</v>
          </cell>
          <cell r="P509">
            <v>15</v>
          </cell>
          <cell r="Q509">
            <v>11</v>
          </cell>
          <cell r="R509">
            <v>45092</v>
          </cell>
          <cell r="T509">
            <v>45175</v>
          </cell>
          <cell r="U509" t="str">
            <v>Ｒ４</v>
          </cell>
          <cell r="V509">
            <v>6</v>
          </cell>
          <cell r="W509">
            <v>0</v>
          </cell>
          <cell r="X509" t="str">
            <v>○</v>
          </cell>
          <cell r="Y509" t="str">
            <v/>
          </cell>
          <cell r="Z509" t="str">
            <v/>
          </cell>
          <cell r="AA509" t="str">
            <v/>
          </cell>
          <cell r="AB509" t="str">
            <v/>
          </cell>
          <cell r="AC509" t="str">
            <v>なし</v>
          </cell>
          <cell r="AD509">
            <v>8</v>
          </cell>
          <cell r="AE509" t="str">
            <v>8年以上</v>
          </cell>
          <cell r="AF509">
            <v>10</v>
          </cell>
          <cell r="AG509" t="str">
            <v>適</v>
          </cell>
          <cell r="AH509">
            <v>6</v>
          </cell>
          <cell r="AI509" t="str">
            <v>適</v>
          </cell>
          <cell r="AJ509">
            <v>16</v>
          </cell>
          <cell r="AK509" t="str">
            <v>Ｒ４</v>
          </cell>
        </row>
        <row r="510">
          <cell r="A510">
            <v>1410051016848</v>
          </cell>
          <cell r="C510" t="str">
            <v>保育所</v>
          </cell>
          <cell r="D510" t="str">
            <v>ちとせ保育園</v>
          </cell>
          <cell r="E510">
            <v>51</v>
          </cell>
          <cell r="F510" t="str">
            <v>旭区</v>
          </cell>
          <cell r="G510" t="str">
            <v>2410033</v>
          </cell>
          <cell r="H510" t="str">
            <v>横浜市旭区今川町６０－２</v>
          </cell>
          <cell r="I510" t="str">
            <v>社会福祉法人ちとせ会</v>
          </cell>
          <cell r="J510">
            <v>11</v>
          </cell>
          <cell r="K510" t="str">
            <v>11年以上</v>
          </cell>
          <cell r="L510">
            <v>12</v>
          </cell>
          <cell r="M510" t="str">
            <v>適</v>
          </cell>
          <cell r="N510">
            <v>7</v>
          </cell>
          <cell r="O510" t="str">
            <v>適</v>
          </cell>
          <cell r="P510">
            <v>19</v>
          </cell>
          <cell r="Q510">
            <v>14</v>
          </cell>
          <cell r="R510">
            <v>45113</v>
          </cell>
          <cell r="U510" t="str">
            <v>Ｒ４</v>
          </cell>
          <cell r="V510">
            <v>6</v>
          </cell>
          <cell r="W510">
            <v>1</v>
          </cell>
          <cell r="X510" t="str">
            <v>○</v>
          </cell>
          <cell r="Y510" t="str">
            <v>○</v>
          </cell>
          <cell r="Z510" t="str">
            <v/>
          </cell>
          <cell r="AA510" t="str">
            <v/>
          </cell>
          <cell r="AB510" t="str">
            <v/>
          </cell>
          <cell r="AC510" t="str">
            <v>あり</v>
          </cell>
          <cell r="AD510">
            <v>10</v>
          </cell>
          <cell r="AE510" t="str">
            <v>10年以上</v>
          </cell>
          <cell r="AF510">
            <v>12</v>
          </cell>
          <cell r="AG510" t="str">
            <v>適</v>
          </cell>
          <cell r="AH510">
            <v>6</v>
          </cell>
          <cell r="AI510" t="str">
            <v>適</v>
          </cell>
          <cell r="AJ510">
            <v>18</v>
          </cell>
          <cell r="AK510" t="str">
            <v>Ｒ４</v>
          </cell>
        </row>
        <row r="511">
          <cell r="A511">
            <v>1410051014157</v>
          </cell>
          <cell r="C511" t="str">
            <v>保育所</v>
          </cell>
          <cell r="D511" t="str">
            <v>土と愛　子供の家保育所</v>
          </cell>
          <cell r="E511">
            <v>51</v>
          </cell>
          <cell r="F511" t="str">
            <v>旭区</v>
          </cell>
          <cell r="G511" t="str">
            <v>2410001</v>
          </cell>
          <cell r="H511" t="str">
            <v>横浜市旭区上白根町２－９－１８</v>
          </cell>
          <cell r="I511" t="str">
            <v>土と愛子供の家保育所</v>
          </cell>
          <cell r="J511">
            <v>13</v>
          </cell>
          <cell r="K511" t="str">
            <v>13年以上</v>
          </cell>
          <cell r="L511">
            <v>12</v>
          </cell>
          <cell r="M511" t="str">
            <v>適</v>
          </cell>
          <cell r="N511">
            <v>7</v>
          </cell>
          <cell r="O511" t="str">
            <v>適</v>
          </cell>
          <cell r="P511">
            <v>19</v>
          </cell>
          <cell r="Q511">
            <v>13</v>
          </cell>
          <cell r="R511">
            <v>45113</v>
          </cell>
          <cell r="U511" t="str">
            <v>Ｒ４</v>
          </cell>
          <cell r="V511">
            <v>7</v>
          </cell>
          <cell r="W511">
            <v>0</v>
          </cell>
          <cell r="X511" t="str">
            <v>○</v>
          </cell>
          <cell r="Y511" t="str">
            <v/>
          </cell>
          <cell r="Z511" t="str">
            <v/>
          </cell>
          <cell r="AA511" t="str">
            <v/>
          </cell>
          <cell r="AB511" t="str">
            <v/>
          </cell>
          <cell r="AC511" t="str">
            <v>なし</v>
          </cell>
          <cell r="AD511">
            <v>14</v>
          </cell>
          <cell r="AE511" t="str">
            <v>14年以上</v>
          </cell>
          <cell r="AF511">
            <v>12</v>
          </cell>
          <cell r="AG511" t="str">
            <v>適</v>
          </cell>
          <cell r="AH511">
            <v>7</v>
          </cell>
          <cell r="AI511" t="str">
            <v>適</v>
          </cell>
          <cell r="AJ511">
            <v>19</v>
          </cell>
          <cell r="AK511" t="str">
            <v>Ｒ４</v>
          </cell>
        </row>
        <row r="512">
          <cell r="A512">
            <v>1410051014165</v>
          </cell>
          <cell r="C512" t="str">
            <v>保育所</v>
          </cell>
          <cell r="D512" t="str">
            <v>土と愛　子供の家保育所第２</v>
          </cell>
          <cell r="E512">
            <v>51</v>
          </cell>
          <cell r="F512" t="str">
            <v>旭区</v>
          </cell>
          <cell r="G512" t="str">
            <v>2410001</v>
          </cell>
          <cell r="H512" t="str">
            <v>横浜市旭区上白根町１３０６－２８</v>
          </cell>
          <cell r="I512" t="str">
            <v>（福）土と愛　土と愛子供の家保育所第２</v>
          </cell>
          <cell r="J512">
            <v>10</v>
          </cell>
          <cell r="K512" t="str">
            <v>10年以上</v>
          </cell>
          <cell r="L512">
            <v>12</v>
          </cell>
          <cell r="M512" t="str">
            <v>適</v>
          </cell>
          <cell r="N512">
            <v>6</v>
          </cell>
          <cell r="O512" t="str">
            <v>適</v>
          </cell>
          <cell r="P512">
            <v>18</v>
          </cell>
          <cell r="Q512">
            <v>6</v>
          </cell>
          <cell r="R512">
            <v>45092</v>
          </cell>
          <cell r="U512" t="str">
            <v>Ｒ４</v>
          </cell>
          <cell r="V512">
            <v>6</v>
          </cell>
          <cell r="W512">
            <v>0</v>
          </cell>
          <cell r="X512" t="str">
            <v>○</v>
          </cell>
          <cell r="Y512" t="str">
            <v/>
          </cell>
          <cell r="Z512" t="str">
            <v/>
          </cell>
          <cell r="AA512" t="str">
            <v/>
          </cell>
          <cell r="AB512" t="str">
            <v/>
          </cell>
          <cell r="AC512" t="str">
            <v>なし</v>
          </cell>
          <cell r="AD512">
            <v>9</v>
          </cell>
          <cell r="AE512" t="str">
            <v>9年以上</v>
          </cell>
          <cell r="AF512">
            <v>11</v>
          </cell>
          <cell r="AG512" t="str">
            <v>適</v>
          </cell>
          <cell r="AH512">
            <v>6</v>
          </cell>
          <cell r="AI512" t="str">
            <v>適</v>
          </cell>
          <cell r="AJ512">
            <v>17</v>
          </cell>
          <cell r="AK512" t="str">
            <v>Ｒ４</v>
          </cell>
        </row>
        <row r="513">
          <cell r="A513">
            <v>1410051016897</v>
          </cell>
          <cell r="B513" t="str">
            <v>〇</v>
          </cell>
          <cell r="C513" t="str">
            <v>保育所</v>
          </cell>
          <cell r="D513" t="str">
            <v>つぼみ保育園</v>
          </cell>
          <cell r="E513">
            <v>51</v>
          </cell>
          <cell r="F513" t="str">
            <v>旭区</v>
          </cell>
          <cell r="G513" t="str">
            <v>2410826</v>
          </cell>
          <cell r="H513" t="str">
            <v>横浜市旭区東希望が丘１８８－１</v>
          </cell>
          <cell r="I513" t="str">
            <v>つぼみ保育園</v>
          </cell>
          <cell r="J513">
            <v>9</v>
          </cell>
          <cell r="K513" t="str">
            <v>9年以上</v>
          </cell>
          <cell r="L513">
            <v>11</v>
          </cell>
          <cell r="M513" t="str">
            <v>適</v>
          </cell>
          <cell r="N513">
            <v>6</v>
          </cell>
          <cell r="O513" t="str">
            <v>適</v>
          </cell>
          <cell r="P513">
            <v>17</v>
          </cell>
          <cell r="Q513">
            <v>9</v>
          </cell>
          <cell r="R513">
            <v>45100</v>
          </cell>
          <cell r="S513" t="str">
            <v>8/9加算率に変更ない旨連絡済み</v>
          </cell>
          <cell r="T513" t="str">
            <v>-</v>
          </cell>
          <cell r="U513" t="str">
            <v>Ｒ４</v>
          </cell>
          <cell r="V513">
            <v>6</v>
          </cell>
          <cell r="W513">
            <v>0</v>
          </cell>
          <cell r="X513" t="str">
            <v>○</v>
          </cell>
          <cell r="Y513" t="str">
            <v/>
          </cell>
          <cell r="Z513" t="str">
            <v/>
          </cell>
          <cell r="AA513" t="str">
            <v/>
          </cell>
          <cell r="AB513" t="str">
            <v/>
          </cell>
          <cell r="AC513" t="str">
            <v>なし</v>
          </cell>
          <cell r="AD513">
            <v>9</v>
          </cell>
          <cell r="AE513" t="str">
            <v>9年以上</v>
          </cell>
          <cell r="AF513">
            <v>11</v>
          </cell>
          <cell r="AG513" t="str">
            <v>適</v>
          </cell>
          <cell r="AH513">
            <v>6</v>
          </cell>
          <cell r="AI513" t="str">
            <v>適</v>
          </cell>
          <cell r="AJ513">
            <v>17</v>
          </cell>
          <cell r="AK513" t="str">
            <v>Ｒ４</v>
          </cell>
        </row>
        <row r="514">
          <cell r="A514">
            <v>1410051016855</v>
          </cell>
          <cell r="C514" t="str">
            <v>保育所</v>
          </cell>
          <cell r="D514" t="str">
            <v>鶴ヶ峰保育園</v>
          </cell>
          <cell r="E514">
            <v>51</v>
          </cell>
          <cell r="F514" t="str">
            <v>旭区</v>
          </cell>
          <cell r="G514" t="str">
            <v>2410022</v>
          </cell>
          <cell r="H514" t="str">
            <v>横浜市旭区鶴ケ峰一丁目６４－１</v>
          </cell>
          <cell r="I514" t="str">
            <v>社会福祉法人　ちとせ会　鶴ヶ峰保育園</v>
          </cell>
          <cell r="J514">
            <v>11</v>
          </cell>
          <cell r="K514" t="str">
            <v>11年以上</v>
          </cell>
          <cell r="L514">
            <v>12</v>
          </cell>
          <cell r="M514" t="str">
            <v>適</v>
          </cell>
          <cell r="N514">
            <v>7</v>
          </cell>
          <cell r="O514" t="str">
            <v>適</v>
          </cell>
          <cell r="P514">
            <v>19</v>
          </cell>
          <cell r="Q514">
            <v>12</v>
          </cell>
          <cell r="R514">
            <v>45128</v>
          </cell>
          <cell r="U514" t="str">
            <v>Ｒ４</v>
          </cell>
          <cell r="V514">
            <v>7</v>
          </cell>
          <cell r="W514">
            <v>0</v>
          </cell>
          <cell r="X514" t="str">
            <v>○</v>
          </cell>
          <cell r="Y514" t="str">
            <v/>
          </cell>
          <cell r="Z514" t="str">
            <v/>
          </cell>
          <cell r="AA514" t="str">
            <v/>
          </cell>
          <cell r="AB514" t="str">
            <v/>
          </cell>
          <cell r="AC514" t="str">
            <v>なし</v>
          </cell>
          <cell r="AD514">
            <v>11</v>
          </cell>
          <cell r="AE514" t="str">
            <v>11年以上</v>
          </cell>
          <cell r="AF514">
            <v>12</v>
          </cell>
          <cell r="AG514" t="str">
            <v>適</v>
          </cell>
          <cell r="AH514">
            <v>7</v>
          </cell>
          <cell r="AI514" t="str">
            <v>適</v>
          </cell>
          <cell r="AJ514">
            <v>19</v>
          </cell>
          <cell r="AK514" t="str">
            <v>Ｒ４</v>
          </cell>
        </row>
        <row r="515">
          <cell r="A515">
            <v>1410051019602</v>
          </cell>
          <cell r="C515" t="str">
            <v>保育所</v>
          </cell>
          <cell r="D515" t="str">
            <v>中尾保育園</v>
          </cell>
          <cell r="E515">
            <v>51</v>
          </cell>
          <cell r="F515" t="str">
            <v>旭区</v>
          </cell>
          <cell r="G515" t="str">
            <v>2400054</v>
          </cell>
          <cell r="H515" t="str">
            <v>横浜市保土ケ谷区西谷四丁目１１－３６　カームウエスト３０４</v>
          </cell>
          <cell r="I515" t="str">
            <v>社会福祉法人　睦福祉会</v>
          </cell>
          <cell r="J515">
            <v>10</v>
          </cell>
          <cell r="K515" t="str">
            <v>10年以上</v>
          </cell>
          <cell r="L515">
            <v>12</v>
          </cell>
          <cell r="M515" t="str">
            <v>適</v>
          </cell>
          <cell r="N515">
            <v>6</v>
          </cell>
          <cell r="O515" t="str">
            <v>適</v>
          </cell>
          <cell r="P515">
            <v>18</v>
          </cell>
          <cell r="Q515">
            <v>8</v>
          </cell>
          <cell r="R515">
            <v>45113</v>
          </cell>
          <cell r="U515" t="str">
            <v>Ｒ４</v>
          </cell>
          <cell r="V515">
            <v>6</v>
          </cell>
          <cell r="W515">
            <v>0</v>
          </cell>
          <cell r="X515" t="str">
            <v>○</v>
          </cell>
          <cell r="Y515" t="str">
            <v/>
          </cell>
          <cell r="Z515" t="str">
            <v/>
          </cell>
          <cell r="AA515" t="str">
            <v/>
          </cell>
          <cell r="AB515" t="str">
            <v/>
          </cell>
          <cell r="AC515" t="str">
            <v>なし</v>
          </cell>
          <cell r="AD515">
            <v>10</v>
          </cell>
          <cell r="AE515" t="str">
            <v>10年以上</v>
          </cell>
          <cell r="AF515">
            <v>12</v>
          </cell>
          <cell r="AG515" t="str">
            <v>適</v>
          </cell>
          <cell r="AH515">
            <v>6</v>
          </cell>
          <cell r="AI515" t="str">
            <v>適</v>
          </cell>
          <cell r="AJ515">
            <v>18</v>
          </cell>
          <cell r="AK515" t="str">
            <v>Ｒ４</v>
          </cell>
        </row>
        <row r="516">
          <cell r="A516">
            <v>1410051018141</v>
          </cell>
          <cell r="C516" t="str">
            <v>保育所</v>
          </cell>
          <cell r="D516" t="str">
            <v>中希望が丘保育園</v>
          </cell>
          <cell r="E516">
            <v>51</v>
          </cell>
          <cell r="F516" t="str">
            <v>旭区</v>
          </cell>
          <cell r="G516" t="str">
            <v>2410825</v>
          </cell>
          <cell r="H516" t="str">
            <v>横浜市旭区中希望が丘１４７</v>
          </cell>
          <cell r="I516" t="str">
            <v>中希望が丘保育園</v>
          </cell>
          <cell r="J516">
            <v>15</v>
          </cell>
          <cell r="K516" t="str">
            <v>15年以上</v>
          </cell>
          <cell r="L516">
            <v>12</v>
          </cell>
          <cell r="M516" t="str">
            <v>適</v>
          </cell>
          <cell r="N516">
            <v>7</v>
          </cell>
          <cell r="O516" t="str">
            <v>適</v>
          </cell>
          <cell r="P516">
            <v>19</v>
          </cell>
          <cell r="Q516">
            <v>15</v>
          </cell>
          <cell r="R516">
            <v>45113</v>
          </cell>
          <cell r="U516" t="str">
            <v>Ｒ４</v>
          </cell>
          <cell r="V516">
            <v>7</v>
          </cell>
          <cell r="W516">
            <v>0</v>
          </cell>
          <cell r="X516" t="str">
            <v>○</v>
          </cell>
          <cell r="Y516" t="str">
            <v/>
          </cell>
          <cell r="Z516" t="str">
            <v/>
          </cell>
          <cell r="AA516" t="str">
            <v/>
          </cell>
          <cell r="AB516" t="str">
            <v/>
          </cell>
          <cell r="AC516" t="str">
            <v>なし</v>
          </cell>
          <cell r="AD516">
            <v>14</v>
          </cell>
          <cell r="AE516" t="str">
            <v>14年以上</v>
          </cell>
          <cell r="AF516">
            <v>12</v>
          </cell>
          <cell r="AG516" t="str">
            <v>適</v>
          </cell>
          <cell r="AH516">
            <v>7</v>
          </cell>
          <cell r="AI516" t="str">
            <v>適</v>
          </cell>
          <cell r="AJ516">
            <v>19</v>
          </cell>
          <cell r="AK516" t="str">
            <v>Ｒ４</v>
          </cell>
        </row>
        <row r="517">
          <cell r="A517">
            <v>1410051014173</v>
          </cell>
          <cell r="C517" t="str">
            <v>保育所</v>
          </cell>
          <cell r="D517" t="str">
            <v>西川島保育園</v>
          </cell>
          <cell r="E517">
            <v>51</v>
          </cell>
          <cell r="F517" t="str">
            <v>旭区</v>
          </cell>
          <cell r="G517" t="str">
            <v>2410012</v>
          </cell>
          <cell r="H517" t="str">
            <v>横浜市旭区西川島町１３４－１１</v>
          </cell>
          <cell r="I517" t="str">
            <v>西川島保育園</v>
          </cell>
          <cell r="J517">
            <v>12</v>
          </cell>
          <cell r="K517" t="str">
            <v>12年以上</v>
          </cell>
          <cell r="L517">
            <v>12</v>
          </cell>
          <cell r="M517" t="str">
            <v>適</v>
          </cell>
          <cell r="N517">
            <v>7</v>
          </cell>
          <cell r="O517" t="str">
            <v>適</v>
          </cell>
          <cell r="P517">
            <v>19</v>
          </cell>
          <cell r="Q517">
            <v>13</v>
          </cell>
          <cell r="R517">
            <v>45128</v>
          </cell>
          <cell r="U517" t="str">
            <v>Ｒ４</v>
          </cell>
          <cell r="V517">
            <v>7</v>
          </cell>
          <cell r="W517">
            <v>0</v>
          </cell>
          <cell r="X517" t="str">
            <v>○</v>
          </cell>
          <cell r="Y517" t="str">
            <v/>
          </cell>
          <cell r="Z517" t="str">
            <v/>
          </cell>
          <cell r="AA517" t="str">
            <v/>
          </cell>
          <cell r="AB517" t="str">
            <v/>
          </cell>
          <cell r="AC517" t="str">
            <v>なし</v>
          </cell>
          <cell r="AD517">
            <v>12</v>
          </cell>
          <cell r="AE517" t="str">
            <v>12年以上</v>
          </cell>
          <cell r="AF517">
            <v>12</v>
          </cell>
          <cell r="AG517" t="str">
            <v>適</v>
          </cell>
          <cell r="AH517">
            <v>7</v>
          </cell>
          <cell r="AI517" t="str">
            <v>適</v>
          </cell>
          <cell r="AJ517">
            <v>19</v>
          </cell>
          <cell r="AK517" t="str">
            <v>Ｒ４</v>
          </cell>
        </row>
        <row r="518">
          <cell r="A518">
            <v>1410051016889</v>
          </cell>
          <cell r="C518" t="str">
            <v>保育所</v>
          </cell>
          <cell r="D518" t="str">
            <v>のぞみ保育園</v>
          </cell>
          <cell r="E518">
            <v>51</v>
          </cell>
          <cell r="F518" t="str">
            <v>旭区</v>
          </cell>
          <cell r="G518" t="str">
            <v>2410835</v>
          </cell>
          <cell r="H518" t="str">
            <v>横浜市旭区柏町１１６－３</v>
          </cell>
          <cell r="I518" t="str">
            <v>のぞみ保育園</v>
          </cell>
          <cell r="J518">
            <v>13</v>
          </cell>
          <cell r="K518" t="str">
            <v>13年以上</v>
          </cell>
          <cell r="L518">
            <v>12</v>
          </cell>
          <cell r="M518" t="str">
            <v>適</v>
          </cell>
          <cell r="N518">
            <v>7</v>
          </cell>
          <cell r="O518" t="str">
            <v>適</v>
          </cell>
          <cell r="P518">
            <v>19</v>
          </cell>
          <cell r="Q518">
            <v>7</v>
          </cell>
          <cell r="R518">
            <v>45113</v>
          </cell>
          <cell r="U518" t="str">
            <v>Ｒ４</v>
          </cell>
          <cell r="V518">
            <v>7</v>
          </cell>
          <cell r="W518">
            <v>0</v>
          </cell>
          <cell r="X518" t="str">
            <v>○</v>
          </cell>
          <cell r="Y518" t="str">
            <v/>
          </cell>
          <cell r="Z518" t="str">
            <v/>
          </cell>
          <cell r="AA518" t="str">
            <v/>
          </cell>
          <cell r="AB518" t="str">
            <v/>
          </cell>
          <cell r="AC518" t="str">
            <v>なし</v>
          </cell>
          <cell r="AD518">
            <v>13</v>
          </cell>
          <cell r="AE518" t="str">
            <v>13年以上</v>
          </cell>
          <cell r="AF518">
            <v>12</v>
          </cell>
          <cell r="AG518" t="str">
            <v>適</v>
          </cell>
          <cell r="AH518">
            <v>7</v>
          </cell>
          <cell r="AI518" t="str">
            <v>適</v>
          </cell>
          <cell r="AJ518">
            <v>19</v>
          </cell>
          <cell r="AK518" t="str">
            <v>Ｒ４</v>
          </cell>
        </row>
        <row r="519">
          <cell r="A519">
            <v>1410051016863</v>
          </cell>
          <cell r="C519" t="str">
            <v>保育所</v>
          </cell>
          <cell r="D519" t="str">
            <v>ひまわり愛児園</v>
          </cell>
          <cell r="E519">
            <v>51</v>
          </cell>
          <cell r="F519" t="str">
            <v>旭区</v>
          </cell>
          <cell r="G519" t="str">
            <v>2410812</v>
          </cell>
          <cell r="H519" t="str">
            <v>横浜市旭区金が谷５２１</v>
          </cell>
          <cell r="I519" t="str">
            <v>社会福祉法人　誠惠会</v>
          </cell>
          <cell r="J519">
            <v>10</v>
          </cell>
          <cell r="K519" t="str">
            <v>10年以上</v>
          </cell>
          <cell r="L519">
            <v>12</v>
          </cell>
          <cell r="M519" t="str">
            <v>適</v>
          </cell>
          <cell r="N519">
            <v>6</v>
          </cell>
          <cell r="O519" t="str">
            <v>適</v>
          </cell>
          <cell r="P519">
            <v>18</v>
          </cell>
          <cell r="Q519">
            <v>18</v>
          </cell>
          <cell r="R519">
            <v>45113</v>
          </cell>
          <cell r="U519" t="str">
            <v>Ｒ４</v>
          </cell>
          <cell r="V519">
            <v>7</v>
          </cell>
          <cell r="W519">
            <v>0</v>
          </cell>
          <cell r="X519" t="str">
            <v>○</v>
          </cell>
          <cell r="Y519" t="str">
            <v/>
          </cell>
          <cell r="Z519" t="str">
            <v/>
          </cell>
          <cell r="AA519" t="str">
            <v/>
          </cell>
          <cell r="AB519" t="str">
            <v/>
          </cell>
          <cell r="AC519" t="str">
            <v>なし</v>
          </cell>
          <cell r="AD519">
            <v>11</v>
          </cell>
          <cell r="AE519" t="str">
            <v>11年以上</v>
          </cell>
          <cell r="AF519">
            <v>12</v>
          </cell>
          <cell r="AG519" t="str">
            <v>適</v>
          </cell>
          <cell r="AH519">
            <v>7</v>
          </cell>
          <cell r="AI519" t="str">
            <v>適</v>
          </cell>
          <cell r="AJ519">
            <v>19</v>
          </cell>
          <cell r="AK519" t="str">
            <v>Ｒ４</v>
          </cell>
        </row>
        <row r="520">
          <cell r="A520">
            <v>1410051026094</v>
          </cell>
          <cell r="C520" t="str">
            <v>保育所</v>
          </cell>
          <cell r="D520" t="str">
            <v>保育園夢未来二俣川園</v>
          </cell>
          <cell r="E520">
            <v>51</v>
          </cell>
          <cell r="F520" t="str">
            <v>旭区</v>
          </cell>
          <cell r="G520" t="str">
            <v>2410822</v>
          </cell>
          <cell r="H520" t="str">
            <v>横浜市旭区さちが丘１３８－２</v>
          </cell>
          <cell r="I520" t="str">
            <v>保育園夢未来二俣川園</v>
          </cell>
          <cell r="J520">
            <v>9</v>
          </cell>
          <cell r="K520" t="str">
            <v>9年以上</v>
          </cell>
          <cell r="L520">
            <v>11</v>
          </cell>
          <cell r="M520" t="str">
            <v>適</v>
          </cell>
          <cell r="N520">
            <v>6</v>
          </cell>
          <cell r="O520" t="str">
            <v>適</v>
          </cell>
          <cell r="P520">
            <v>17</v>
          </cell>
          <cell r="Q520">
            <v>7</v>
          </cell>
          <cell r="R520">
            <v>45100</v>
          </cell>
          <cell r="U520" t="str">
            <v>Ｒ４</v>
          </cell>
          <cell r="V520">
            <v>6</v>
          </cell>
          <cell r="W520">
            <v>0</v>
          </cell>
          <cell r="X520" t="str">
            <v>○</v>
          </cell>
          <cell r="Y520" t="str">
            <v/>
          </cell>
          <cell r="Z520" t="str">
            <v/>
          </cell>
          <cell r="AA520" t="str">
            <v/>
          </cell>
          <cell r="AB520" t="str">
            <v/>
          </cell>
          <cell r="AC520" t="str">
            <v>なし</v>
          </cell>
          <cell r="AD520">
            <v>8</v>
          </cell>
          <cell r="AE520" t="str">
            <v>8年以上</v>
          </cell>
          <cell r="AF520">
            <v>10</v>
          </cell>
          <cell r="AG520" t="str">
            <v>適</v>
          </cell>
          <cell r="AH520">
            <v>6</v>
          </cell>
          <cell r="AI520" t="str">
            <v>適</v>
          </cell>
          <cell r="AJ520">
            <v>16</v>
          </cell>
          <cell r="AK520" t="str">
            <v>Ｒ４</v>
          </cell>
        </row>
        <row r="521">
          <cell r="A521">
            <v>1410051027498</v>
          </cell>
          <cell r="C521" t="str">
            <v>保育所</v>
          </cell>
          <cell r="D521" t="str">
            <v>星の子白根保育園</v>
          </cell>
          <cell r="E521">
            <v>51</v>
          </cell>
          <cell r="F521" t="str">
            <v>旭区</v>
          </cell>
          <cell r="G521" t="str">
            <v>2410005</v>
          </cell>
          <cell r="H521" t="str">
            <v>横浜市旭区白根七丁目３１－３</v>
          </cell>
          <cell r="I521" t="str">
            <v>社会福祉法人篤星会　星の子白根保育園</v>
          </cell>
          <cell r="J521">
            <v>12</v>
          </cell>
          <cell r="K521" t="str">
            <v>12年以上</v>
          </cell>
          <cell r="L521">
            <v>12</v>
          </cell>
          <cell r="M521" t="str">
            <v>適</v>
          </cell>
          <cell r="N521">
            <v>7</v>
          </cell>
          <cell r="O521" t="str">
            <v>適</v>
          </cell>
          <cell r="P521">
            <v>19</v>
          </cell>
          <cell r="Q521">
            <v>15</v>
          </cell>
          <cell r="R521">
            <v>45146</v>
          </cell>
          <cell r="U521" t="str">
            <v>Ｒ４</v>
          </cell>
          <cell r="V521">
            <v>6</v>
          </cell>
          <cell r="W521">
            <v>1</v>
          </cell>
          <cell r="X521" t="str">
            <v>○</v>
          </cell>
          <cell r="Y521" t="str">
            <v>○</v>
          </cell>
          <cell r="Z521" t="str">
            <v/>
          </cell>
          <cell r="AA521" t="str">
            <v/>
          </cell>
          <cell r="AB521" t="str">
            <v/>
          </cell>
          <cell r="AC521" t="str">
            <v>あり</v>
          </cell>
          <cell r="AD521">
            <v>10</v>
          </cell>
          <cell r="AE521" t="str">
            <v>10年以上</v>
          </cell>
          <cell r="AF521">
            <v>12</v>
          </cell>
          <cell r="AG521" t="str">
            <v>適</v>
          </cell>
          <cell r="AH521">
            <v>6</v>
          </cell>
          <cell r="AI521" t="str">
            <v>適</v>
          </cell>
          <cell r="AJ521">
            <v>18</v>
          </cell>
          <cell r="AK521" t="str">
            <v>Ｒ４</v>
          </cell>
        </row>
        <row r="522">
          <cell r="A522">
            <v>1410051020451</v>
          </cell>
          <cell r="C522" t="str">
            <v>保育所</v>
          </cell>
          <cell r="D522" t="str">
            <v>ポプラ第二保育園</v>
          </cell>
          <cell r="E522">
            <v>51</v>
          </cell>
          <cell r="F522" t="str">
            <v>旭区</v>
          </cell>
          <cell r="G522" t="str">
            <v>2410022</v>
          </cell>
          <cell r="H522" t="str">
            <v>横浜市旭区鶴ケ峰二丁目６９－２４</v>
          </cell>
          <cell r="I522" t="str">
            <v>ＮＰＯ法人ポプラの会　ポプラ第二保育園</v>
          </cell>
          <cell r="J522">
            <v>10</v>
          </cell>
          <cell r="K522" t="str">
            <v>10年以上</v>
          </cell>
          <cell r="L522">
            <v>12</v>
          </cell>
          <cell r="M522" t="str">
            <v>適</v>
          </cell>
          <cell r="N522">
            <v>6</v>
          </cell>
          <cell r="O522" t="str">
            <v>適</v>
          </cell>
          <cell r="P522">
            <v>18</v>
          </cell>
          <cell r="Q522">
            <v>5</v>
          </cell>
          <cell r="R522">
            <v>45113</v>
          </cell>
          <cell r="U522" t="str">
            <v>Ｒ４</v>
          </cell>
          <cell r="V522">
            <v>6</v>
          </cell>
          <cell r="W522">
            <v>0</v>
          </cell>
          <cell r="X522" t="str">
            <v>○</v>
          </cell>
          <cell r="Y522" t="str">
            <v/>
          </cell>
          <cell r="Z522" t="str">
            <v/>
          </cell>
          <cell r="AA522" t="str">
            <v/>
          </cell>
          <cell r="AB522" t="str">
            <v/>
          </cell>
          <cell r="AC522" t="str">
            <v>なし</v>
          </cell>
          <cell r="AD522">
            <v>9</v>
          </cell>
          <cell r="AE522" t="str">
            <v>9年以上</v>
          </cell>
          <cell r="AF522">
            <v>11</v>
          </cell>
          <cell r="AG522" t="str">
            <v>適</v>
          </cell>
          <cell r="AH522">
            <v>6</v>
          </cell>
          <cell r="AI522" t="str">
            <v>適</v>
          </cell>
          <cell r="AJ522">
            <v>17</v>
          </cell>
          <cell r="AK522" t="str">
            <v>Ｒ４</v>
          </cell>
        </row>
        <row r="523">
          <cell r="A523">
            <v>1410051015188</v>
          </cell>
          <cell r="B523" t="str">
            <v>〇</v>
          </cell>
          <cell r="C523" t="str">
            <v>保育所</v>
          </cell>
          <cell r="D523" t="str">
            <v>ポプラ保育園</v>
          </cell>
          <cell r="E523">
            <v>51</v>
          </cell>
          <cell r="F523" t="str">
            <v>旭区</v>
          </cell>
          <cell r="G523" t="str">
            <v>2410022</v>
          </cell>
          <cell r="H523" t="str">
            <v>横浜市旭区鶴ケ峰二丁目６９－２４</v>
          </cell>
          <cell r="I523" t="str">
            <v>ＮＰＯ法人ポプラの会　ポプラ第二保育園</v>
          </cell>
          <cell r="J523">
            <v>12</v>
          </cell>
          <cell r="K523" t="str">
            <v>12年以上</v>
          </cell>
          <cell r="L523">
            <v>12</v>
          </cell>
          <cell r="M523" t="str">
            <v>適</v>
          </cell>
          <cell r="N523">
            <v>7</v>
          </cell>
          <cell r="O523" t="str">
            <v>適</v>
          </cell>
          <cell r="P523">
            <v>19</v>
          </cell>
          <cell r="Q523">
            <v>8</v>
          </cell>
          <cell r="R523">
            <v>45113</v>
          </cell>
          <cell r="S523" t="str">
            <v>7/28加算率に変更ない旨連絡済み</v>
          </cell>
          <cell r="T523" t="str">
            <v>-</v>
          </cell>
          <cell r="U523" t="str">
            <v>Ｒ４</v>
          </cell>
          <cell r="V523">
            <v>7</v>
          </cell>
          <cell r="W523">
            <v>0</v>
          </cell>
          <cell r="X523" t="str">
            <v>○</v>
          </cell>
          <cell r="Y523" t="str">
            <v/>
          </cell>
          <cell r="Z523" t="str">
            <v/>
          </cell>
          <cell r="AA523" t="str">
            <v/>
          </cell>
          <cell r="AB523" t="str">
            <v/>
          </cell>
          <cell r="AC523" t="str">
            <v>なし</v>
          </cell>
          <cell r="AD523">
            <v>12</v>
          </cell>
          <cell r="AE523" t="str">
            <v>12年以上</v>
          </cell>
          <cell r="AF523">
            <v>12</v>
          </cell>
          <cell r="AG523" t="str">
            <v>適</v>
          </cell>
          <cell r="AH523">
            <v>7</v>
          </cell>
          <cell r="AI523" t="str">
            <v>適</v>
          </cell>
          <cell r="AJ523">
            <v>19</v>
          </cell>
          <cell r="AK523" t="str">
            <v>Ｒ４</v>
          </cell>
        </row>
        <row r="524">
          <cell r="A524">
            <v>1410051015428</v>
          </cell>
          <cell r="C524" t="str">
            <v>保育所</v>
          </cell>
          <cell r="D524" t="str">
            <v>まきが原愛児園</v>
          </cell>
          <cell r="E524">
            <v>51</v>
          </cell>
          <cell r="F524" t="str">
            <v>旭区</v>
          </cell>
          <cell r="G524" t="str">
            <v>2410836</v>
          </cell>
          <cell r="H524" t="str">
            <v>横浜市旭区万騎が原３番地</v>
          </cell>
          <cell r="I524" t="str">
            <v>社会福祉法人清正会</v>
          </cell>
          <cell r="J524">
            <v>18</v>
          </cell>
          <cell r="K524" t="str">
            <v>16年以上</v>
          </cell>
          <cell r="L524">
            <v>12</v>
          </cell>
          <cell r="M524" t="str">
            <v>適</v>
          </cell>
          <cell r="N524">
            <v>7</v>
          </cell>
          <cell r="O524" t="str">
            <v>適</v>
          </cell>
          <cell r="P524">
            <v>19</v>
          </cell>
          <cell r="Q524">
            <v>21</v>
          </cell>
          <cell r="R524">
            <v>45092</v>
          </cell>
          <cell r="U524" t="str">
            <v>Ｒ４</v>
          </cell>
          <cell r="V524">
            <v>7</v>
          </cell>
          <cell r="W524">
            <v>0</v>
          </cell>
          <cell r="X524" t="str">
            <v>○</v>
          </cell>
          <cell r="Y524" t="str">
            <v/>
          </cell>
          <cell r="Z524" t="str">
            <v/>
          </cell>
          <cell r="AA524" t="str">
            <v/>
          </cell>
          <cell r="AB524" t="str">
            <v/>
          </cell>
          <cell r="AC524" t="str">
            <v>なし</v>
          </cell>
          <cell r="AD524">
            <v>17</v>
          </cell>
          <cell r="AE524" t="str">
            <v>16年以上</v>
          </cell>
          <cell r="AF524">
            <v>12</v>
          </cell>
          <cell r="AG524" t="str">
            <v>適</v>
          </cell>
          <cell r="AH524">
            <v>7</v>
          </cell>
          <cell r="AI524" t="str">
            <v>適</v>
          </cell>
          <cell r="AJ524">
            <v>19</v>
          </cell>
          <cell r="AK524" t="str">
            <v>Ｒ４</v>
          </cell>
        </row>
        <row r="525">
          <cell r="A525">
            <v>1410051015436</v>
          </cell>
          <cell r="C525" t="str">
            <v>保育所</v>
          </cell>
          <cell r="D525" t="str">
            <v>マヤ保育園</v>
          </cell>
          <cell r="E525">
            <v>51</v>
          </cell>
          <cell r="F525" t="str">
            <v>旭区</v>
          </cell>
          <cell r="G525" t="str">
            <v>2410014</v>
          </cell>
          <cell r="H525" t="str">
            <v>横浜市旭区市沢町８７４－４</v>
          </cell>
          <cell r="I525" t="str">
            <v>マハ・マヤ会マヤ保育園</v>
          </cell>
          <cell r="J525">
            <v>17</v>
          </cell>
          <cell r="K525" t="str">
            <v>16年以上</v>
          </cell>
          <cell r="L525">
            <v>12</v>
          </cell>
          <cell r="M525" t="str">
            <v>適</v>
          </cell>
          <cell r="N525">
            <v>7</v>
          </cell>
          <cell r="O525" t="str">
            <v>適</v>
          </cell>
          <cell r="P525">
            <v>19</v>
          </cell>
          <cell r="Q525">
            <v>12</v>
          </cell>
          <cell r="R525">
            <v>45072</v>
          </cell>
          <cell r="U525" t="str">
            <v>Ｒ４</v>
          </cell>
          <cell r="V525">
            <v>7</v>
          </cell>
          <cell r="W525">
            <v>0</v>
          </cell>
          <cell r="X525" t="str">
            <v>○</v>
          </cell>
          <cell r="Y525" t="str">
            <v/>
          </cell>
          <cell r="Z525" t="str">
            <v/>
          </cell>
          <cell r="AA525" t="str">
            <v/>
          </cell>
          <cell r="AB525" t="str">
            <v/>
          </cell>
          <cell r="AC525" t="str">
            <v>なし</v>
          </cell>
          <cell r="AD525">
            <v>17</v>
          </cell>
          <cell r="AE525" t="str">
            <v>16年以上</v>
          </cell>
          <cell r="AF525">
            <v>12</v>
          </cell>
          <cell r="AG525" t="str">
            <v>適</v>
          </cell>
          <cell r="AH525">
            <v>7</v>
          </cell>
          <cell r="AI525" t="str">
            <v>適</v>
          </cell>
          <cell r="AJ525">
            <v>19</v>
          </cell>
          <cell r="AK525" t="str">
            <v>Ｒ４</v>
          </cell>
        </row>
        <row r="526">
          <cell r="A526">
            <v>1410051024636</v>
          </cell>
          <cell r="B526" t="str">
            <v>〇</v>
          </cell>
          <cell r="C526" t="str">
            <v>保育所</v>
          </cell>
          <cell r="D526" t="str">
            <v>三ツ境たんぽぽ保育園</v>
          </cell>
          <cell r="E526">
            <v>51</v>
          </cell>
          <cell r="F526" t="str">
            <v>旭区</v>
          </cell>
          <cell r="G526" t="str">
            <v>2410816</v>
          </cell>
          <cell r="H526" t="str">
            <v>横浜市旭区笹野台２－９－２８</v>
          </cell>
          <cell r="I526" t="str">
            <v>三ツ境たんぽぽ保育園</v>
          </cell>
          <cell r="J526">
            <v>13</v>
          </cell>
          <cell r="K526" t="str">
            <v>13年以上</v>
          </cell>
          <cell r="L526">
            <v>12</v>
          </cell>
          <cell r="M526" t="str">
            <v>適</v>
          </cell>
          <cell r="N526">
            <v>7</v>
          </cell>
          <cell r="O526" t="str">
            <v>適</v>
          </cell>
          <cell r="P526">
            <v>19</v>
          </cell>
          <cell r="Q526">
            <v>9</v>
          </cell>
          <cell r="R526">
            <v>45113</v>
          </cell>
          <cell r="S526" t="str">
            <v>7/25加算率に変更ない旨連絡済み</v>
          </cell>
          <cell r="T526" t="str">
            <v>-</v>
          </cell>
          <cell r="U526" t="str">
            <v>Ｒ４</v>
          </cell>
          <cell r="V526">
            <v>7</v>
          </cell>
          <cell r="W526">
            <v>0</v>
          </cell>
          <cell r="X526" t="str">
            <v>○</v>
          </cell>
          <cell r="Y526" t="str">
            <v/>
          </cell>
          <cell r="Z526" t="str">
            <v/>
          </cell>
          <cell r="AA526" t="str">
            <v/>
          </cell>
          <cell r="AB526" t="str">
            <v/>
          </cell>
          <cell r="AC526" t="str">
            <v>なし</v>
          </cell>
          <cell r="AD526">
            <v>12</v>
          </cell>
          <cell r="AE526" t="str">
            <v>12年以上</v>
          </cell>
          <cell r="AF526">
            <v>12</v>
          </cell>
          <cell r="AG526" t="str">
            <v>適</v>
          </cell>
          <cell r="AH526">
            <v>7</v>
          </cell>
          <cell r="AI526" t="str">
            <v>適</v>
          </cell>
          <cell r="AJ526">
            <v>19</v>
          </cell>
          <cell r="AK526" t="str">
            <v>Ｒ４</v>
          </cell>
        </row>
        <row r="527">
          <cell r="A527">
            <v>1410051014181</v>
          </cell>
          <cell r="C527" t="str">
            <v>保育所</v>
          </cell>
          <cell r="D527" t="str">
            <v>明徳二俣川保育園</v>
          </cell>
          <cell r="E527">
            <v>51</v>
          </cell>
          <cell r="F527" t="str">
            <v>旭区</v>
          </cell>
          <cell r="G527" t="str">
            <v>2410821</v>
          </cell>
          <cell r="H527" t="str">
            <v>横浜市旭区二俣川１丁目６－１二俣川北口ビル６Ｆ</v>
          </cell>
          <cell r="I527" t="str">
            <v>社会福祉法人明徳福祉会　明徳二俣川保育園</v>
          </cell>
          <cell r="J527">
            <v>13</v>
          </cell>
          <cell r="K527" t="str">
            <v>13年以上</v>
          </cell>
          <cell r="L527">
            <v>12</v>
          </cell>
          <cell r="M527" t="str">
            <v>適</v>
          </cell>
          <cell r="N527">
            <v>7</v>
          </cell>
          <cell r="O527" t="str">
            <v>適</v>
          </cell>
          <cell r="P527">
            <v>19</v>
          </cell>
          <cell r="Q527">
            <v>20</v>
          </cell>
          <cell r="R527">
            <v>45120</v>
          </cell>
          <cell r="U527" t="str">
            <v>Ｒ４</v>
          </cell>
          <cell r="V527">
            <v>7</v>
          </cell>
          <cell r="W527">
            <v>0</v>
          </cell>
          <cell r="X527" t="str">
            <v>○</v>
          </cell>
          <cell r="Y527" t="str">
            <v/>
          </cell>
          <cell r="Z527" t="str">
            <v/>
          </cell>
          <cell r="AA527" t="str">
            <v/>
          </cell>
          <cell r="AB527" t="str">
            <v/>
          </cell>
          <cell r="AC527" t="str">
            <v>なし</v>
          </cell>
          <cell r="AD527">
            <v>13</v>
          </cell>
          <cell r="AE527" t="str">
            <v>13年以上</v>
          </cell>
          <cell r="AF527">
            <v>12</v>
          </cell>
          <cell r="AG527" t="str">
            <v>適</v>
          </cell>
          <cell r="AH527">
            <v>7</v>
          </cell>
          <cell r="AI527" t="str">
            <v>適</v>
          </cell>
          <cell r="AJ527">
            <v>19</v>
          </cell>
          <cell r="AK527" t="str">
            <v>Ｒ４</v>
          </cell>
        </row>
        <row r="528">
          <cell r="A528">
            <v>1410051014199</v>
          </cell>
          <cell r="C528" t="str">
            <v>保育所</v>
          </cell>
          <cell r="D528" t="str">
            <v>夢のつぼみ保育園</v>
          </cell>
          <cell r="E528">
            <v>51</v>
          </cell>
          <cell r="F528" t="str">
            <v>旭区</v>
          </cell>
          <cell r="G528" t="str">
            <v>2410826</v>
          </cell>
          <cell r="H528" t="str">
            <v>横浜市旭区東希望が丘２４０－４</v>
          </cell>
          <cell r="I528" t="str">
            <v>夢のつぼみ保育園</v>
          </cell>
          <cell r="J528">
            <v>15</v>
          </cell>
          <cell r="K528" t="str">
            <v>15年以上</v>
          </cell>
          <cell r="L528">
            <v>12</v>
          </cell>
          <cell r="M528" t="str">
            <v>適</v>
          </cell>
          <cell r="N528">
            <v>7</v>
          </cell>
          <cell r="O528" t="str">
            <v>適</v>
          </cell>
          <cell r="P528">
            <v>19</v>
          </cell>
          <cell r="Q528">
            <v>11</v>
          </cell>
          <cell r="R528">
            <v>45113</v>
          </cell>
          <cell r="U528" t="str">
            <v>Ｒ４</v>
          </cell>
          <cell r="V528">
            <v>7</v>
          </cell>
          <cell r="W528">
            <v>0</v>
          </cell>
          <cell r="X528" t="str">
            <v>○</v>
          </cell>
          <cell r="Y528" t="str">
            <v/>
          </cell>
          <cell r="Z528" t="str">
            <v/>
          </cell>
          <cell r="AA528" t="str">
            <v/>
          </cell>
          <cell r="AB528" t="str">
            <v/>
          </cell>
          <cell r="AC528" t="str">
            <v>なし</v>
          </cell>
          <cell r="AD528">
            <v>14</v>
          </cell>
          <cell r="AE528" t="str">
            <v>14年以上</v>
          </cell>
          <cell r="AF528">
            <v>12</v>
          </cell>
          <cell r="AG528" t="str">
            <v>適</v>
          </cell>
          <cell r="AH528">
            <v>7</v>
          </cell>
          <cell r="AI528" t="str">
            <v>適</v>
          </cell>
          <cell r="AJ528">
            <v>19</v>
          </cell>
          <cell r="AK528" t="str">
            <v>Ｒ４</v>
          </cell>
        </row>
        <row r="529">
          <cell r="A529">
            <v>1410051025963</v>
          </cell>
          <cell r="C529" t="str">
            <v>保育所</v>
          </cell>
          <cell r="D529" t="str">
            <v>横浜あさひ中央保育園</v>
          </cell>
          <cell r="E529">
            <v>51</v>
          </cell>
          <cell r="F529" t="str">
            <v>旭区</v>
          </cell>
          <cell r="G529" t="str">
            <v>2410825</v>
          </cell>
          <cell r="H529" t="str">
            <v>横浜市旭区中希望が丘１４１番地６</v>
          </cell>
          <cell r="I529" t="str">
            <v>横浜あさひ中央保育園</v>
          </cell>
          <cell r="J529">
            <v>10</v>
          </cell>
          <cell r="K529" t="str">
            <v>10年以上</v>
          </cell>
          <cell r="L529">
            <v>12</v>
          </cell>
          <cell r="M529" t="str">
            <v>適</v>
          </cell>
          <cell r="N529">
            <v>6</v>
          </cell>
          <cell r="O529" t="str">
            <v>適</v>
          </cell>
          <cell r="P529">
            <v>18</v>
          </cell>
          <cell r="Q529">
            <v>14</v>
          </cell>
          <cell r="R529">
            <v>45072</v>
          </cell>
          <cell r="U529" t="str">
            <v>Ｒ４</v>
          </cell>
          <cell r="V529">
            <v>6</v>
          </cell>
          <cell r="W529">
            <v>0</v>
          </cell>
          <cell r="X529" t="str">
            <v>○</v>
          </cell>
          <cell r="Y529" t="str">
            <v/>
          </cell>
          <cell r="Z529" t="str">
            <v/>
          </cell>
          <cell r="AA529" t="str">
            <v/>
          </cell>
          <cell r="AB529" t="str">
            <v/>
          </cell>
          <cell r="AC529" t="str">
            <v>なし</v>
          </cell>
          <cell r="AD529">
            <v>10</v>
          </cell>
          <cell r="AE529" t="str">
            <v>10年以上</v>
          </cell>
          <cell r="AF529">
            <v>12</v>
          </cell>
          <cell r="AG529" t="str">
            <v>適</v>
          </cell>
          <cell r="AH529">
            <v>6</v>
          </cell>
          <cell r="AI529" t="str">
            <v>適</v>
          </cell>
          <cell r="AJ529">
            <v>18</v>
          </cell>
          <cell r="AK529" t="str">
            <v>Ｒ４</v>
          </cell>
        </row>
        <row r="530">
          <cell r="A530">
            <v>1410051015444</v>
          </cell>
          <cell r="C530" t="str">
            <v>保育所</v>
          </cell>
          <cell r="D530" t="str">
            <v>横濱あんじゅ保育園</v>
          </cell>
          <cell r="E530">
            <v>51</v>
          </cell>
          <cell r="F530" t="str">
            <v>旭区</v>
          </cell>
          <cell r="G530" t="str">
            <v>2410821</v>
          </cell>
          <cell r="H530" t="str">
            <v>横浜市旭区二俣川２丁目５８－８</v>
          </cell>
          <cell r="I530" t="str">
            <v>横濱あんじゅ保育園</v>
          </cell>
          <cell r="J530">
            <v>7</v>
          </cell>
          <cell r="K530" t="str">
            <v>7年以上</v>
          </cell>
          <cell r="L530">
            <v>9</v>
          </cell>
          <cell r="M530" t="str">
            <v>適</v>
          </cell>
          <cell r="N530">
            <v>6</v>
          </cell>
          <cell r="O530" t="str">
            <v>適</v>
          </cell>
          <cell r="P530">
            <v>15</v>
          </cell>
          <cell r="Q530">
            <v>5</v>
          </cell>
          <cell r="R530">
            <v>45113</v>
          </cell>
          <cell r="U530" t="str">
            <v>Ｒ４</v>
          </cell>
          <cell r="V530">
            <v>6</v>
          </cell>
          <cell r="W530">
            <v>0</v>
          </cell>
          <cell r="X530" t="str">
            <v>○</v>
          </cell>
          <cell r="Y530" t="str">
            <v/>
          </cell>
          <cell r="Z530" t="str">
            <v/>
          </cell>
          <cell r="AA530" t="str">
            <v/>
          </cell>
          <cell r="AB530" t="str">
            <v/>
          </cell>
          <cell r="AC530" t="str">
            <v>なし</v>
          </cell>
          <cell r="AD530">
            <v>8</v>
          </cell>
          <cell r="AE530" t="str">
            <v>8年以上</v>
          </cell>
          <cell r="AF530">
            <v>10</v>
          </cell>
          <cell r="AG530" t="str">
            <v>適</v>
          </cell>
          <cell r="AH530">
            <v>6</v>
          </cell>
          <cell r="AI530" t="str">
            <v>適</v>
          </cell>
          <cell r="AJ530">
            <v>16</v>
          </cell>
          <cell r="AK530" t="str">
            <v>Ｒ４</v>
          </cell>
        </row>
        <row r="531">
          <cell r="A531">
            <v>1410051014835</v>
          </cell>
          <cell r="C531" t="str">
            <v>保育所</v>
          </cell>
          <cell r="D531" t="str">
            <v>横浜小谷かなりや保育園</v>
          </cell>
          <cell r="E531">
            <v>51</v>
          </cell>
          <cell r="F531" t="str">
            <v>旭区</v>
          </cell>
          <cell r="G531" t="str">
            <v>2410833</v>
          </cell>
          <cell r="H531" t="str">
            <v>横浜市旭区南本宿町２６－５</v>
          </cell>
          <cell r="I531" t="str">
            <v>（福）倉敷福徳会横浜小谷かなりや保育園</v>
          </cell>
          <cell r="J531">
            <v>9</v>
          </cell>
          <cell r="K531" t="str">
            <v>9年以上</v>
          </cell>
          <cell r="L531">
            <v>11</v>
          </cell>
          <cell r="M531" t="str">
            <v>適</v>
          </cell>
          <cell r="N531">
            <v>6</v>
          </cell>
          <cell r="O531" t="str">
            <v>適</v>
          </cell>
          <cell r="P531">
            <v>17</v>
          </cell>
          <cell r="Q531">
            <v>8</v>
          </cell>
          <cell r="R531">
            <v>45100</v>
          </cell>
          <cell r="U531" t="str">
            <v>Ｒ４</v>
          </cell>
          <cell r="V531">
            <v>6</v>
          </cell>
          <cell r="W531">
            <v>0</v>
          </cell>
          <cell r="X531" t="str">
            <v>○</v>
          </cell>
          <cell r="Y531" t="str">
            <v/>
          </cell>
          <cell r="Z531" t="str">
            <v/>
          </cell>
          <cell r="AA531" t="str">
            <v/>
          </cell>
          <cell r="AB531" t="str">
            <v/>
          </cell>
          <cell r="AC531" t="str">
            <v>なし</v>
          </cell>
          <cell r="AD531">
            <v>8</v>
          </cell>
          <cell r="AE531" t="str">
            <v>8年以上</v>
          </cell>
          <cell r="AF531">
            <v>10</v>
          </cell>
          <cell r="AG531" t="str">
            <v>適</v>
          </cell>
          <cell r="AH531">
            <v>6</v>
          </cell>
          <cell r="AI531" t="str">
            <v>適</v>
          </cell>
          <cell r="AJ531">
            <v>16</v>
          </cell>
          <cell r="AK531" t="str">
            <v>Ｒ４</v>
          </cell>
        </row>
        <row r="532">
          <cell r="A532">
            <v>1410052005378</v>
          </cell>
          <cell r="C532" t="str">
            <v>家庭的保育事業</v>
          </cell>
          <cell r="D532" t="str">
            <v>ひより保育室</v>
          </cell>
          <cell r="E532">
            <v>51</v>
          </cell>
          <cell r="F532" t="str">
            <v>旭区</v>
          </cell>
          <cell r="G532" t="str">
            <v>2410814</v>
          </cell>
          <cell r="H532" t="str">
            <v>横浜市旭区中沢一丁目３５－１１</v>
          </cell>
          <cell r="I532" t="str">
            <v>ひより保育室</v>
          </cell>
          <cell r="J532">
            <v>10</v>
          </cell>
          <cell r="K532" t="str">
            <v>10年以上</v>
          </cell>
          <cell r="L532">
            <v>12</v>
          </cell>
          <cell r="M532" t="str">
            <v>適</v>
          </cell>
          <cell r="N532">
            <v>6</v>
          </cell>
          <cell r="O532" t="str">
            <v>適</v>
          </cell>
          <cell r="P532">
            <v>18</v>
          </cell>
          <cell r="Q532">
            <v>2</v>
          </cell>
          <cell r="R532">
            <v>45072</v>
          </cell>
          <cell r="U532" t="str">
            <v>Ｒ４</v>
          </cell>
          <cell r="V532">
            <v>6</v>
          </cell>
          <cell r="W532">
            <v>0</v>
          </cell>
          <cell r="X532" t="str">
            <v>○</v>
          </cell>
          <cell r="Y532" t="str">
            <v/>
          </cell>
          <cell r="Z532" t="str">
            <v/>
          </cell>
          <cell r="AA532" t="str">
            <v/>
          </cell>
          <cell r="AB532" t="str">
            <v/>
          </cell>
          <cell r="AC532" t="str">
            <v>なし</v>
          </cell>
          <cell r="AD532">
            <v>9</v>
          </cell>
          <cell r="AE532" t="str">
            <v>9年以上</v>
          </cell>
          <cell r="AF532">
            <v>11</v>
          </cell>
          <cell r="AG532" t="str">
            <v>適</v>
          </cell>
          <cell r="AH532">
            <v>6</v>
          </cell>
          <cell r="AI532" t="str">
            <v>適</v>
          </cell>
          <cell r="AJ532">
            <v>17</v>
          </cell>
          <cell r="AK532" t="str">
            <v>Ｒ４</v>
          </cell>
        </row>
        <row r="533">
          <cell r="A533">
            <v>1410052004793</v>
          </cell>
          <cell r="C533" t="str">
            <v>小規模保育事業（A型）</v>
          </cell>
          <cell r="D533" t="str">
            <v>あさひすまいる保育園</v>
          </cell>
          <cell r="E533">
            <v>51</v>
          </cell>
          <cell r="F533" t="str">
            <v>旭区</v>
          </cell>
          <cell r="G533" t="str">
            <v>2410021</v>
          </cell>
          <cell r="H533" t="str">
            <v>横浜市旭区鶴ケ峰本町２－４６－１　ＢＦハイツ２０２</v>
          </cell>
          <cell r="I533" t="str">
            <v>あさひすまいる保育園　</v>
          </cell>
          <cell r="J533">
            <v>8</v>
          </cell>
          <cell r="K533" t="str">
            <v>8年以上</v>
          </cell>
          <cell r="L533">
            <v>10</v>
          </cell>
          <cell r="M533" t="str">
            <v>適</v>
          </cell>
          <cell r="N533">
            <v>6</v>
          </cell>
          <cell r="O533" t="str">
            <v>適</v>
          </cell>
          <cell r="P533">
            <v>16</v>
          </cell>
          <cell r="Q533">
            <v>3</v>
          </cell>
          <cell r="R533">
            <v>45084</v>
          </cell>
          <cell r="U533" t="str">
            <v>Ｒ４</v>
          </cell>
          <cell r="V533">
            <v>6</v>
          </cell>
          <cell r="W533">
            <v>0</v>
          </cell>
          <cell r="X533" t="str">
            <v>○</v>
          </cell>
          <cell r="Y533" t="str">
            <v/>
          </cell>
          <cell r="Z533" t="str">
            <v/>
          </cell>
          <cell r="AA533" t="str">
            <v/>
          </cell>
          <cell r="AB533" t="str">
            <v/>
          </cell>
          <cell r="AC533" t="str">
            <v>なし</v>
          </cell>
          <cell r="AD533">
            <v>7</v>
          </cell>
          <cell r="AE533" t="str">
            <v>7年以上</v>
          </cell>
          <cell r="AF533">
            <v>9</v>
          </cell>
          <cell r="AG533" t="str">
            <v>適</v>
          </cell>
          <cell r="AH533">
            <v>6</v>
          </cell>
          <cell r="AI533" t="str">
            <v>適</v>
          </cell>
          <cell r="AJ533">
            <v>15</v>
          </cell>
          <cell r="AK533" t="str">
            <v>Ｒ４</v>
          </cell>
        </row>
        <row r="534">
          <cell r="A534">
            <v>1410052003209</v>
          </cell>
          <cell r="C534" t="str">
            <v>小規模保育事業（A型）</v>
          </cell>
          <cell r="D534" t="str">
            <v>旭ローズ保育園</v>
          </cell>
          <cell r="E534">
            <v>51</v>
          </cell>
          <cell r="F534" t="str">
            <v>旭区</v>
          </cell>
          <cell r="G534" t="str">
            <v>2410803</v>
          </cell>
          <cell r="H534" t="str">
            <v>横浜市旭区川井本町１５４－６</v>
          </cell>
          <cell r="I534" t="str">
            <v>社会福祉法人　漆原清和会</v>
          </cell>
          <cell r="J534">
            <v>8</v>
          </cell>
          <cell r="K534" t="str">
            <v>8年以上</v>
          </cell>
          <cell r="L534">
            <v>10</v>
          </cell>
          <cell r="M534" t="str">
            <v>適</v>
          </cell>
          <cell r="N534">
            <v>6</v>
          </cell>
          <cell r="O534" t="str">
            <v>適</v>
          </cell>
          <cell r="P534">
            <v>16</v>
          </cell>
          <cell r="Q534">
            <v>4</v>
          </cell>
          <cell r="R534">
            <v>45072</v>
          </cell>
          <cell r="U534" t="str">
            <v>Ｒ４</v>
          </cell>
          <cell r="V534">
            <v>6</v>
          </cell>
          <cell r="W534">
            <v>0</v>
          </cell>
          <cell r="X534" t="str">
            <v>○</v>
          </cell>
          <cell r="Y534" t="str">
            <v/>
          </cell>
          <cell r="Z534" t="str">
            <v/>
          </cell>
          <cell r="AA534" t="str">
            <v/>
          </cell>
          <cell r="AB534" t="str">
            <v/>
          </cell>
          <cell r="AC534" t="str">
            <v>なし</v>
          </cell>
          <cell r="AD534">
            <v>7</v>
          </cell>
          <cell r="AE534" t="str">
            <v>7年以上</v>
          </cell>
          <cell r="AF534">
            <v>9</v>
          </cell>
          <cell r="AG534" t="str">
            <v>適</v>
          </cell>
          <cell r="AH534">
            <v>6</v>
          </cell>
          <cell r="AI534" t="str">
            <v>適</v>
          </cell>
          <cell r="AJ534">
            <v>15</v>
          </cell>
          <cell r="AK534" t="str">
            <v>Ｒ４</v>
          </cell>
        </row>
        <row r="535">
          <cell r="A535">
            <v>1410052002888</v>
          </cell>
          <cell r="C535" t="str">
            <v>小規模保育事業（A型）</v>
          </cell>
          <cell r="D535" t="str">
            <v>おれんじハウス二俣川保育園</v>
          </cell>
          <cell r="E535">
            <v>51</v>
          </cell>
          <cell r="F535" t="str">
            <v>旭区</v>
          </cell>
          <cell r="G535" t="str">
            <v>2410024</v>
          </cell>
          <cell r="H535" t="str">
            <v>横浜市旭区本村町３８－３　宮の杜パーク１０６号室</v>
          </cell>
          <cell r="I535" t="str">
            <v>おれんじハウス二俣川保育園</v>
          </cell>
          <cell r="J535">
            <v>10</v>
          </cell>
          <cell r="K535" t="str">
            <v>10年以上</v>
          </cell>
          <cell r="L535">
            <v>12</v>
          </cell>
          <cell r="M535" t="str">
            <v>適</v>
          </cell>
          <cell r="N535">
            <v>6</v>
          </cell>
          <cell r="O535" t="str">
            <v>適</v>
          </cell>
          <cell r="P535">
            <v>18</v>
          </cell>
          <cell r="Q535">
            <v>2</v>
          </cell>
          <cell r="R535">
            <v>45084</v>
          </cell>
          <cell r="U535" t="str">
            <v>Ｒ４</v>
          </cell>
          <cell r="V535">
            <v>7</v>
          </cell>
          <cell r="W535">
            <v>0</v>
          </cell>
          <cell r="X535" t="str">
            <v>○</v>
          </cell>
          <cell r="Y535" t="str">
            <v/>
          </cell>
          <cell r="Z535" t="str">
            <v/>
          </cell>
          <cell r="AA535" t="str">
            <v/>
          </cell>
          <cell r="AB535" t="str">
            <v/>
          </cell>
          <cell r="AC535" t="str">
            <v>なし</v>
          </cell>
          <cell r="AD535">
            <v>16</v>
          </cell>
          <cell r="AE535" t="str">
            <v>16年以上</v>
          </cell>
          <cell r="AF535">
            <v>12</v>
          </cell>
          <cell r="AG535" t="str">
            <v>適</v>
          </cell>
          <cell r="AH535">
            <v>7</v>
          </cell>
          <cell r="AI535" t="str">
            <v>適</v>
          </cell>
          <cell r="AJ535">
            <v>19</v>
          </cell>
          <cell r="AK535" t="str">
            <v>Ｒ４</v>
          </cell>
        </row>
        <row r="536">
          <cell r="A536">
            <v>1410052005873</v>
          </cell>
          <cell r="C536" t="str">
            <v>小規模保育事業（A型）</v>
          </cell>
          <cell r="D536" t="str">
            <v>サクラフェリーチェ保育園　二俣川</v>
          </cell>
          <cell r="E536">
            <v>51</v>
          </cell>
          <cell r="F536" t="str">
            <v>旭区</v>
          </cell>
          <cell r="G536" t="str">
            <v>2410821</v>
          </cell>
          <cell r="H536" t="str">
            <v>横浜市旭区二俣川１丁目４１－３　二俣川第５ビル２階</v>
          </cell>
          <cell r="I536" t="str">
            <v>サクラフェリーチェ保育園　二俣川</v>
          </cell>
          <cell r="J536">
            <v>13</v>
          </cell>
          <cell r="K536" t="str">
            <v>13年以上</v>
          </cell>
          <cell r="L536">
            <v>12</v>
          </cell>
          <cell r="M536" t="str">
            <v>適</v>
          </cell>
          <cell r="N536">
            <v>7</v>
          </cell>
          <cell r="O536" t="str">
            <v>適</v>
          </cell>
          <cell r="P536">
            <v>19</v>
          </cell>
          <cell r="Q536">
            <v>3</v>
          </cell>
          <cell r="R536">
            <v>45163</v>
          </cell>
          <cell r="U536" t="str">
            <v>履歴なし</v>
          </cell>
          <cell r="V536">
            <v>0</v>
          </cell>
          <cell r="W536">
            <v>7</v>
          </cell>
          <cell r="X536" t="e">
            <v>#N/A</v>
          </cell>
          <cell r="Y536" t="str">
            <v/>
          </cell>
          <cell r="Z536" t="str">
            <v/>
          </cell>
          <cell r="AA536" t="str">
            <v/>
          </cell>
          <cell r="AB536" t="str">
            <v>○</v>
          </cell>
          <cell r="AC536" t="str">
            <v>あり</v>
          </cell>
          <cell r="AD536" t="str">
            <v/>
          </cell>
          <cell r="AE536" t="str">
            <v/>
          </cell>
          <cell r="AF536" t="str">
            <v/>
          </cell>
          <cell r="AG536" t="str">
            <v/>
          </cell>
          <cell r="AH536" t="str">
            <v/>
          </cell>
          <cell r="AI536" t="str">
            <v/>
          </cell>
          <cell r="AJ536" t="str">
            <v/>
          </cell>
          <cell r="AK536" t="str">
            <v>Ｒ４</v>
          </cell>
        </row>
        <row r="537">
          <cell r="A537">
            <v>1410052004777</v>
          </cell>
          <cell r="C537" t="str">
            <v>小規模保育事業（A型）</v>
          </cell>
          <cell r="D537" t="str">
            <v>ＳＡＦＡＲＩ　ＫＩＤ保育園</v>
          </cell>
          <cell r="E537">
            <v>51</v>
          </cell>
          <cell r="F537" t="str">
            <v>旭区</v>
          </cell>
          <cell r="G537" t="str">
            <v>2410025</v>
          </cell>
          <cell r="H537" t="str">
            <v>横浜市旭区四季美台７２－１</v>
          </cell>
          <cell r="I537" t="str">
            <v>ＳＡＦＡＲＩ　ＫＩＤ保育園</v>
          </cell>
          <cell r="J537">
            <v>10</v>
          </cell>
          <cell r="K537" t="str">
            <v>10年以上</v>
          </cell>
          <cell r="L537">
            <v>12</v>
          </cell>
          <cell r="M537" t="str">
            <v>適</v>
          </cell>
          <cell r="N537">
            <v>6</v>
          </cell>
          <cell r="O537" t="str">
            <v>適</v>
          </cell>
          <cell r="P537">
            <v>18</v>
          </cell>
          <cell r="Q537">
            <v>2</v>
          </cell>
          <cell r="R537">
            <v>45146</v>
          </cell>
          <cell r="U537" t="str">
            <v>Ｒ４</v>
          </cell>
          <cell r="V537">
            <v>6</v>
          </cell>
          <cell r="W537">
            <v>0</v>
          </cell>
          <cell r="X537" t="str">
            <v>○</v>
          </cell>
          <cell r="Y537" t="str">
            <v/>
          </cell>
          <cell r="Z537" t="str">
            <v/>
          </cell>
          <cell r="AA537" t="str">
            <v/>
          </cell>
          <cell r="AB537" t="str">
            <v/>
          </cell>
          <cell r="AC537" t="str">
            <v>なし</v>
          </cell>
          <cell r="AD537">
            <v>10</v>
          </cell>
          <cell r="AE537" t="str">
            <v>10年以上</v>
          </cell>
          <cell r="AF537">
            <v>12</v>
          </cell>
          <cell r="AG537" t="str">
            <v>適</v>
          </cell>
          <cell r="AH537">
            <v>6</v>
          </cell>
          <cell r="AI537" t="str">
            <v>適</v>
          </cell>
          <cell r="AJ537">
            <v>18</v>
          </cell>
          <cell r="AK537" t="str">
            <v>Ｒ４</v>
          </cell>
        </row>
        <row r="538">
          <cell r="A538">
            <v>1410052005907</v>
          </cell>
          <cell r="C538" t="str">
            <v>小規模保育事業（A型）</v>
          </cell>
          <cell r="D538" t="str">
            <v>SEASON KID保育園</v>
          </cell>
          <cell r="E538">
            <v>51</v>
          </cell>
          <cell r="F538" t="str">
            <v>旭区</v>
          </cell>
          <cell r="G538" t="str">
            <v>2300078</v>
          </cell>
          <cell r="H538" t="str">
            <v>横浜市鶴見区岸谷一丁目２４－１１</v>
          </cell>
          <cell r="I538" t="str">
            <v>一般社団法人ＫＩＤ－Ｇ</v>
          </cell>
          <cell r="J538">
            <v>9</v>
          </cell>
          <cell r="K538" t="str">
            <v>9年以上</v>
          </cell>
          <cell r="L538">
            <v>11</v>
          </cell>
          <cell r="M538" t="str">
            <v>適</v>
          </cell>
          <cell r="N538">
            <v>6</v>
          </cell>
          <cell r="O538" t="str">
            <v>適</v>
          </cell>
          <cell r="P538">
            <v>17</v>
          </cell>
          <cell r="Q538">
            <v>3</v>
          </cell>
          <cell r="R538">
            <v>45120</v>
          </cell>
          <cell r="U538" t="str">
            <v>履歴なし</v>
          </cell>
          <cell r="V538">
            <v>0</v>
          </cell>
          <cell r="W538">
            <v>6</v>
          </cell>
          <cell r="X538" t="e">
            <v>#N/A</v>
          </cell>
          <cell r="Y538" t="str">
            <v/>
          </cell>
          <cell r="Z538" t="str">
            <v/>
          </cell>
          <cell r="AA538" t="str">
            <v/>
          </cell>
          <cell r="AB538" t="str">
            <v>○</v>
          </cell>
          <cell r="AC538" t="str">
            <v>あり</v>
          </cell>
          <cell r="AD538" t="str">
            <v/>
          </cell>
          <cell r="AE538" t="str">
            <v/>
          </cell>
          <cell r="AF538" t="str">
            <v/>
          </cell>
          <cell r="AG538" t="str">
            <v/>
          </cell>
          <cell r="AH538" t="str">
            <v/>
          </cell>
          <cell r="AI538" t="str">
            <v/>
          </cell>
          <cell r="AJ538" t="str">
            <v/>
          </cell>
          <cell r="AK538" t="str">
            <v>Ｒ４</v>
          </cell>
        </row>
        <row r="539">
          <cell r="A539">
            <v>1410052004579</v>
          </cell>
          <cell r="C539" t="str">
            <v>小規模保育事業（A型）</v>
          </cell>
          <cell r="D539" t="str">
            <v>すずらん二俣川保育園</v>
          </cell>
          <cell r="E539">
            <v>51</v>
          </cell>
          <cell r="F539" t="str">
            <v>旭区</v>
          </cell>
          <cell r="G539" t="str">
            <v>2410822</v>
          </cell>
          <cell r="H539" t="str">
            <v>横浜市旭区さちが丘３－４　北上ビル１階</v>
          </cell>
          <cell r="I539" t="str">
            <v>すずらん二俣川保育園</v>
          </cell>
          <cell r="J539">
            <v>6</v>
          </cell>
          <cell r="K539" t="str">
            <v>6年以上</v>
          </cell>
          <cell r="L539">
            <v>8</v>
          </cell>
          <cell r="M539" t="str">
            <v>適</v>
          </cell>
          <cell r="N539">
            <v>6</v>
          </cell>
          <cell r="O539" t="str">
            <v>適</v>
          </cell>
          <cell r="P539">
            <v>14</v>
          </cell>
          <cell r="Q539">
            <v>2</v>
          </cell>
          <cell r="R539">
            <v>45191</v>
          </cell>
          <cell r="U539" t="str">
            <v>Ｒ４</v>
          </cell>
          <cell r="V539">
            <v>6</v>
          </cell>
          <cell r="W539">
            <v>0</v>
          </cell>
          <cell r="X539" t="str">
            <v>○</v>
          </cell>
          <cell r="Y539" t="str">
            <v/>
          </cell>
          <cell r="Z539" t="str">
            <v/>
          </cell>
          <cell r="AA539" t="str">
            <v/>
          </cell>
          <cell r="AB539" t="str">
            <v/>
          </cell>
          <cell r="AC539" t="str">
            <v>なし</v>
          </cell>
          <cell r="AD539">
            <v>5</v>
          </cell>
          <cell r="AE539" t="str">
            <v>5年以上</v>
          </cell>
          <cell r="AF539">
            <v>7</v>
          </cell>
          <cell r="AG539" t="str">
            <v>適</v>
          </cell>
          <cell r="AH539">
            <v>6</v>
          </cell>
          <cell r="AI539" t="str">
            <v>適</v>
          </cell>
          <cell r="AJ539">
            <v>13</v>
          </cell>
          <cell r="AK539" t="str">
            <v>Ｒ４</v>
          </cell>
        </row>
        <row r="540">
          <cell r="A540">
            <v>1410052005717</v>
          </cell>
          <cell r="C540" t="str">
            <v>小規模保育事業（A型）</v>
          </cell>
          <cell r="D540" t="str">
            <v>スマイルビー保育園</v>
          </cell>
          <cell r="E540">
            <v>51</v>
          </cell>
          <cell r="F540" t="str">
            <v>旭区</v>
          </cell>
          <cell r="G540" t="str">
            <v>2410825</v>
          </cell>
          <cell r="H540" t="str">
            <v>横浜市旭区中希望が丘１９６</v>
          </cell>
          <cell r="I540" t="str">
            <v>学校法人八ッ橋学園</v>
          </cell>
          <cell r="J540">
            <v>12</v>
          </cell>
          <cell r="K540" t="str">
            <v>12年以上</v>
          </cell>
          <cell r="L540">
            <v>12</v>
          </cell>
          <cell r="M540" t="str">
            <v>適</v>
          </cell>
          <cell r="N540">
            <v>7</v>
          </cell>
          <cell r="O540" t="str">
            <v>適</v>
          </cell>
          <cell r="P540">
            <v>19</v>
          </cell>
          <cell r="Q540">
            <v>4</v>
          </cell>
          <cell r="R540">
            <v>45146</v>
          </cell>
          <cell r="U540" t="str">
            <v>Ｒ４</v>
          </cell>
          <cell r="V540">
            <v>7</v>
          </cell>
          <cell r="W540">
            <v>0</v>
          </cell>
          <cell r="X540" t="str">
            <v>○</v>
          </cell>
          <cell r="Y540" t="str">
            <v/>
          </cell>
          <cell r="Z540" t="str">
            <v/>
          </cell>
          <cell r="AA540" t="str">
            <v/>
          </cell>
          <cell r="AB540" t="str">
            <v/>
          </cell>
          <cell r="AC540" t="str">
            <v>なし</v>
          </cell>
          <cell r="AD540">
            <v>11</v>
          </cell>
          <cell r="AE540" t="str">
            <v>11年以上</v>
          </cell>
          <cell r="AF540">
            <v>12</v>
          </cell>
          <cell r="AG540" t="str">
            <v>適</v>
          </cell>
          <cell r="AH540">
            <v>7</v>
          </cell>
          <cell r="AI540" t="str">
            <v>適</v>
          </cell>
          <cell r="AJ540">
            <v>19</v>
          </cell>
          <cell r="AK540" t="str">
            <v>Ｒ４</v>
          </cell>
        </row>
        <row r="541">
          <cell r="A541">
            <v>1410052003308</v>
          </cell>
          <cell r="C541" t="str">
            <v>小規模保育事業（A型）</v>
          </cell>
          <cell r="D541" t="str">
            <v>ちゃいれっく　上白根保育室</v>
          </cell>
          <cell r="E541">
            <v>51</v>
          </cell>
          <cell r="F541" t="str">
            <v>旭区</v>
          </cell>
          <cell r="G541" t="str">
            <v>1690075</v>
          </cell>
          <cell r="H541" t="str">
            <v>東京都新宿区高田馬場１丁目３０－４　３０山京ビル３階</v>
          </cell>
          <cell r="I541" t="str">
            <v>株式会社プロケア</v>
          </cell>
          <cell r="J541">
            <v>10</v>
          </cell>
          <cell r="K541" t="str">
            <v>10年以上</v>
          </cell>
          <cell r="L541">
            <v>12</v>
          </cell>
          <cell r="M541" t="str">
            <v>適</v>
          </cell>
          <cell r="N541">
            <v>6</v>
          </cell>
          <cell r="O541" t="str">
            <v>適</v>
          </cell>
          <cell r="P541">
            <v>18</v>
          </cell>
          <cell r="Q541">
            <v>5</v>
          </cell>
          <cell r="R541">
            <v>45146</v>
          </cell>
          <cell r="U541" t="str">
            <v>Ｒ４</v>
          </cell>
          <cell r="V541">
            <v>6</v>
          </cell>
          <cell r="W541">
            <v>0</v>
          </cell>
          <cell r="X541" t="str">
            <v>○</v>
          </cell>
          <cell r="Y541" t="str">
            <v/>
          </cell>
          <cell r="Z541" t="str">
            <v/>
          </cell>
          <cell r="AA541" t="str">
            <v/>
          </cell>
          <cell r="AB541" t="str">
            <v/>
          </cell>
          <cell r="AC541" t="str">
            <v>なし</v>
          </cell>
          <cell r="AD541">
            <v>10</v>
          </cell>
          <cell r="AE541" t="str">
            <v>10年以上</v>
          </cell>
          <cell r="AF541">
            <v>12</v>
          </cell>
          <cell r="AG541" t="str">
            <v>適</v>
          </cell>
          <cell r="AH541">
            <v>6</v>
          </cell>
          <cell r="AI541" t="str">
            <v>適</v>
          </cell>
          <cell r="AJ541">
            <v>18</v>
          </cell>
          <cell r="AK541" t="str">
            <v>Ｒ４</v>
          </cell>
        </row>
        <row r="542">
          <cell r="A542">
            <v>1410052004728</v>
          </cell>
          <cell r="C542" t="str">
            <v>小規模保育事業（A型）</v>
          </cell>
          <cell r="D542" t="str">
            <v>とこちゃん☆みっつ保育園</v>
          </cell>
          <cell r="E542">
            <v>51</v>
          </cell>
          <cell r="F542" t="str">
            <v>旭区</v>
          </cell>
          <cell r="G542" t="str">
            <v>2420021</v>
          </cell>
          <cell r="H542" t="str">
            <v>神奈川県大和市中央１－３－８エトワールヤマト２０３</v>
          </cell>
          <cell r="I542" t="str">
            <v>株式会社Ｂａｌａｎｃｅ　とこちゃん保育園</v>
          </cell>
          <cell r="J542">
            <v>7</v>
          </cell>
          <cell r="K542" t="str">
            <v>7年以上</v>
          </cell>
          <cell r="L542">
            <v>9</v>
          </cell>
          <cell r="M542" t="str">
            <v>適</v>
          </cell>
          <cell r="N542">
            <v>6</v>
          </cell>
          <cell r="O542" t="str">
            <v>適</v>
          </cell>
          <cell r="P542">
            <v>15</v>
          </cell>
          <cell r="Q542">
            <v>1</v>
          </cell>
          <cell r="R542">
            <v>45113</v>
          </cell>
          <cell r="U542" t="str">
            <v>Ｒ４</v>
          </cell>
          <cell r="V542">
            <v>6</v>
          </cell>
          <cell r="W542">
            <v>0</v>
          </cell>
          <cell r="X542" t="str">
            <v>○</v>
          </cell>
          <cell r="Y542" t="str">
            <v/>
          </cell>
          <cell r="Z542" t="str">
            <v/>
          </cell>
          <cell r="AA542" t="str">
            <v/>
          </cell>
          <cell r="AB542" t="str">
            <v/>
          </cell>
          <cell r="AC542" t="str">
            <v>なし</v>
          </cell>
          <cell r="AD542">
            <v>8</v>
          </cell>
          <cell r="AE542" t="str">
            <v>8年以上</v>
          </cell>
          <cell r="AF542">
            <v>10</v>
          </cell>
          <cell r="AG542" t="str">
            <v>適</v>
          </cell>
          <cell r="AH542">
            <v>6</v>
          </cell>
          <cell r="AI542" t="str">
            <v>適</v>
          </cell>
          <cell r="AJ542">
            <v>16</v>
          </cell>
          <cell r="AK542" t="str">
            <v>Ｒ４</v>
          </cell>
        </row>
        <row r="543">
          <cell r="A543">
            <v>1410052004801</v>
          </cell>
          <cell r="C543" t="str">
            <v>小規模保育事業（A型）</v>
          </cell>
          <cell r="D543" t="str">
            <v>ハニービー保育園</v>
          </cell>
          <cell r="E543">
            <v>51</v>
          </cell>
          <cell r="F543" t="str">
            <v>旭区</v>
          </cell>
          <cell r="G543" t="str">
            <v>2410825</v>
          </cell>
          <cell r="H543" t="str">
            <v>横浜市旭区中希望が丘１９６</v>
          </cell>
          <cell r="I543" t="str">
            <v>学校法人　八ツ橋学園　小規模保育ハニービ</v>
          </cell>
          <cell r="J543">
            <v>15</v>
          </cell>
          <cell r="K543" t="str">
            <v>15年以上</v>
          </cell>
          <cell r="L543">
            <v>12</v>
          </cell>
          <cell r="M543" t="str">
            <v>適</v>
          </cell>
          <cell r="N543">
            <v>7</v>
          </cell>
          <cell r="O543" t="str">
            <v>適</v>
          </cell>
          <cell r="P543">
            <v>19</v>
          </cell>
          <cell r="Q543">
            <v>4</v>
          </cell>
          <cell r="R543">
            <v>45072</v>
          </cell>
          <cell r="U543" t="str">
            <v>Ｒ４</v>
          </cell>
          <cell r="V543">
            <v>7</v>
          </cell>
          <cell r="W543">
            <v>0</v>
          </cell>
          <cell r="X543" t="str">
            <v>○</v>
          </cell>
          <cell r="Y543" t="str">
            <v/>
          </cell>
          <cell r="Z543" t="str">
            <v/>
          </cell>
          <cell r="AA543" t="str">
            <v/>
          </cell>
          <cell r="AB543" t="str">
            <v/>
          </cell>
          <cell r="AC543" t="str">
            <v>なし</v>
          </cell>
          <cell r="AD543">
            <v>13</v>
          </cell>
          <cell r="AE543" t="str">
            <v>13年以上</v>
          </cell>
          <cell r="AF543">
            <v>12</v>
          </cell>
          <cell r="AG543" t="str">
            <v>適</v>
          </cell>
          <cell r="AH543">
            <v>7</v>
          </cell>
          <cell r="AI543" t="str">
            <v>適</v>
          </cell>
          <cell r="AJ543">
            <v>19</v>
          </cell>
          <cell r="AK543" t="str">
            <v>Ｒ４</v>
          </cell>
        </row>
        <row r="544">
          <cell r="A544">
            <v>1410052005709</v>
          </cell>
          <cell r="C544" t="str">
            <v>小規模保育事業（A型）</v>
          </cell>
          <cell r="D544" t="str">
            <v>ぱぷりか保育園　鶴ヶ峰</v>
          </cell>
          <cell r="E544">
            <v>51</v>
          </cell>
          <cell r="F544" t="str">
            <v>旭区</v>
          </cell>
          <cell r="G544" t="str">
            <v>2220033</v>
          </cell>
          <cell r="H544" t="str">
            <v>横浜市港北区新横浜２丁目６番地１３　新横浜ステーションビル７階</v>
          </cell>
          <cell r="I544" t="str">
            <v>アンダンテ株式会社</v>
          </cell>
          <cell r="J544">
            <v>11</v>
          </cell>
          <cell r="K544" t="str">
            <v>11年以上</v>
          </cell>
          <cell r="L544">
            <v>12</v>
          </cell>
          <cell r="M544" t="str">
            <v>適</v>
          </cell>
          <cell r="N544">
            <v>7</v>
          </cell>
          <cell r="O544" t="str">
            <v>適</v>
          </cell>
          <cell r="P544">
            <v>19</v>
          </cell>
          <cell r="Q544">
            <v>2</v>
          </cell>
          <cell r="R544">
            <v>45120</v>
          </cell>
          <cell r="U544" t="str">
            <v>Ｒ４</v>
          </cell>
          <cell r="V544">
            <v>6</v>
          </cell>
          <cell r="W544">
            <v>1</v>
          </cell>
          <cell r="X544" t="str">
            <v>○</v>
          </cell>
          <cell r="Y544" t="str">
            <v>○</v>
          </cell>
          <cell r="Z544" t="str">
            <v/>
          </cell>
          <cell r="AA544" t="str">
            <v/>
          </cell>
          <cell r="AB544" t="str">
            <v/>
          </cell>
          <cell r="AC544" t="str">
            <v>あり</v>
          </cell>
          <cell r="AD544">
            <v>8</v>
          </cell>
          <cell r="AE544" t="str">
            <v>8年以上</v>
          </cell>
          <cell r="AF544">
            <v>10</v>
          </cell>
          <cell r="AG544" t="str">
            <v>適</v>
          </cell>
          <cell r="AH544">
            <v>6</v>
          </cell>
          <cell r="AI544" t="str">
            <v>適</v>
          </cell>
          <cell r="AJ544">
            <v>16</v>
          </cell>
          <cell r="AK544" t="str">
            <v>Ｒ４</v>
          </cell>
        </row>
        <row r="545">
          <cell r="A545">
            <v>1410052005238</v>
          </cell>
          <cell r="C545" t="str">
            <v>小規模保育事業（A型）</v>
          </cell>
          <cell r="D545" t="str">
            <v>保育園スマイルキッズ二俣川駅前</v>
          </cell>
          <cell r="E545">
            <v>51</v>
          </cell>
          <cell r="F545" t="str">
            <v>旭区</v>
          </cell>
          <cell r="G545" t="str">
            <v>2410821</v>
          </cell>
          <cell r="H545" t="str">
            <v>横浜市旭区二俣川１丁目２－１　ライオンズステーションプラザ１０２</v>
          </cell>
          <cell r="I545" t="str">
            <v>保育園スマイルキッズ二俣川駅前</v>
          </cell>
          <cell r="J545">
            <v>7</v>
          </cell>
          <cell r="K545" t="str">
            <v>7年以上</v>
          </cell>
          <cell r="L545">
            <v>9</v>
          </cell>
          <cell r="M545" t="str">
            <v>適</v>
          </cell>
          <cell r="N545">
            <v>6</v>
          </cell>
          <cell r="O545" t="str">
            <v>適</v>
          </cell>
          <cell r="P545">
            <v>15</v>
          </cell>
          <cell r="Q545">
            <v>3</v>
          </cell>
          <cell r="R545">
            <v>45146</v>
          </cell>
          <cell r="U545" t="str">
            <v>Ｒ４</v>
          </cell>
          <cell r="V545">
            <v>6</v>
          </cell>
          <cell r="W545">
            <v>0</v>
          </cell>
          <cell r="X545" t="str">
            <v>○</v>
          </cell>
          <cell r="Y545" t="str">
            <v/>
          </cell>
          <cell r="Z545" t="str">
            <v/>
          </cell>
          <cell r="AA545" t="str">
            <v/>
          </cell>
          <cell r="AB545" t="str">
            <v/>
          </cell>
          <cell r="AC545" t="str">
            <v>なし</v>
          </cell>
          <cell r="AD545">
            <v>7</v>
          </cell>
          <cell r="AE545" t="str">
            <v>7年以上</v>
          </cell>
          <cell r="AF545">
            <v>9</v>
          </cell>
          <cell r="AG545" t="str">
            <v>適</v>
          </cell>
          <cell r="AH545">
            <v>6</v>
          </cell>
          <cell r="AI545" t="str">
            <v>適</v>
          </cell>
          <cell r="AJ545">
            <v>15</v>
          </cell>
          <cell r="AK545" t="str">
            <v>Ｒ４</v>
          </cell>
        </row>
        <row r="546">
          <cell r="A546">
            <v>1410052003340</v>
          </cell>
          <cell r="B546" t="str">
            <v>〇</v>
          </cell>
          <cell r="C546" t="str">
            <v>小規模保育事業（A型）</v>
          </cell>
          <cell r="D546" t="str">
            <v>保育室　ひかり</v>
          </cell>
          <cell r="E546">
            <v>51</v>
          </cell>
          <cell r="F546" t="str">
            <v>旭区</v>
          </cell>
          <cell r="G546" t="str">
            <v>2410014</v>
          </cell>
          <cell r="H546" t="str">
            <v>横浜市旭区市沢町５６１－１－１０３</v>
          </cell>
          <cell r="I546" t="str">
            <v>保育室ひかり</v>
          </cell>
          <cell r="J546">
            <v>14</v>
          </cell>
          <cell r="K546" t="str">
            <v>14年以上</v>
          </cell>
          <cell r="L546">
            <v>12</v>
          </cell>
          <cell r="M546" t="str">
            <v>適</v>
          </cell>
          <cell r="N546">
            <v>7</v>
          </cell>
          <cell r="O546" t="str">
            <v>適</v>
          </cell>
          <cell r="P546">
            <v>19</v>
          </cell>
          <cell r="Q546">
            <v>3</v>
          </cell>
          <cell r="R546">
            <v>45113</v>
          </cell>
          <cell r="T546">
            <v>45163</v>
          </cell>
          <cell r="U546" t="str">
            <v>Ｒ４</v>
          </cell>
          <cell r="V546">
            <v>7</v>
          </cell>
          <cell r="W546">
            <v>0</v>
          </cell>
          <cell r="X546" t="str">
            <v>○</v>
          </cell>
          <cell r="Y546" t="str">
            <v/>
          </cell>
          <cell r="Z546" t="str">
            <v/>
          </cell>
          <cell r="AA546" t="str">
            <v/>
          </cell>
          <cell r="AB546" t="str">
            <v/>
          </cell>
          <cell r="AC546" t="str">
            <v>なし</v>
          </cell>
          <cell r="AD546">
            <v>16</v>
          </cell>
          <cell r="AE546" t="str">
            <v>16年以上</v>
          </cell>
          <cell r="AF546">
            <v>12</v>
          </cell>
          <cell r="AG546" t="str">
            <v>適</v>
          </cell>
          <cell r="AH546">
            <v>7</v>
          </cell>
          <cell r="AI546" t="str">
            <v>適</v>
          </cell>
          <cell r="AJ546">
            <v>19</v>
          </cell>
          <cell r="AK546" t="str">
            <v>Ｒ４</v>
          </cell>
        </row>
        <row r="547">
          <cell r="A547">
            <v>1410052005972</v>
          </cell>
          <cell r="C547" t="str">
            <v>小規模保育事業（A型）</v>
          </cell>
          <cell r="D547" t="str">
            <v>前島保育園</v>
          </cell>
          <cell r="E547">
            <v>51</v>
          </cell>
          <cell r="F547" t="str">
            <v>旭区</v>
          </cell>
          <cell r="G547" t="str">
            <v>2510037</v>
          </cell>
          <cell r="H547" t="str">
            <v>神奈川県藤沢市沼海岸７丁目１９－３　沼海岸７丁目マンション２階</v>
          </cell>
          <cell r="I547" t="str">
            <v>前島保育株式会社　前島保育園</v>
          </cell>
          <cell r="J547">
            <v>16</v>
          </cell>
          <cell r="K547" t="str">
            <v>16年以上</v>
          </cell>
          <cell r="L547">
            <v>12</v>
          </cell>
          <cell r="M547" t="str">
            <v>適</v>
          </cell>
          <cell r="N547">
            <v>7</v>
          </cell>
          <cell r="O547" t="str">
            <v>適</v>
          </cell>
          <cell r="P547">
            <v>19</v>
          </cell>
          <cell r="Q547">
            <v>1</v>
          </cell>
          <cell r="R547">
            <v>45120</v>
          </cell>
          <cell r="U547" t="str">
            <v>履歴なし</v>
          </cell>
          <cell r="V547">
            <v>0</v>
          </cell>
          <cell r="W547">
            <v>7</v>
          </cell>
          <cell r="X547" t="e">
            <v>#N/A</v>
          </cell>
          <cell r="Y547" t="str">
            <v/>
          </cell>
          <cell r="Z547" t="str">
            <v/>
          </cell>
          <cell r="AA547" t="str">
            <v/>
          </cell>
          <cell r="AB547" t="str">
            <v>○</v>
          </cell>
          <cell r="AC547" t="str">
            <v>あり</v>
          </cell>
          <cell r="AD547" t="str">
            <v/>
          </cell>
          <cell r="AE547" t="str">
            <v/>
          </cell>
          <cell r="AF547" t="str">
            <v/>
          </cell>
          <cell r="AG547" t="str">
            <v/>
          </cell>
          <cell r="AH547" t="str">
            <v/>
          </cell>
          <cell r="AI547" t="str">
            <v/>
          </cell>
          <cell r="AJ547" t="str">
            <v/>
          </cell>
          <cell r="AK547" t="str">
            <v>Ｒ４</v>
          </cell>
        </row>
        <row r="548">
          <cell r="A548">
            <v>1410052004710</v>
          </cell>
          <cell r="C548" t="str">
            <v>小規模保育事業（A型）</v>
          </cell>
          <cell r="D548" t="str">
            <v>マミー保育園二俣川</v>
          </cell>
          <cell r="E548">
            <v>51</v>
          </cell>
          <cell r="F548" t="str">
            <v>旭区</v>
          </cell>
          <cell r="G548" t="str">
            <v>2310062</v>
          </cell>
          <cell r="H548" t="str">
            <v>横浜市中区桜木町１－１　グランビュービル５階</v>
          </cell>
          <cell r="I548" t="str">
            <v>株式会社　マミー・インターナショナル</v>
          </cell>
          <cell r="J548">
            <v>9</v>
          </cell>
          <cell r="K548" t="str">
            <v>9年以上</v>
          </cell>
          <cell r="L548">
            <v>11</v>
          </cell>
          <cell r="M548" t="str">
            <v>適</v>
          </cell>
          <cell r="N548">
            <v>6</v>
          </cell>
          <cell r="O548" t="str">
            <v>適</v>
          </cell>
          <cell r="P548">
            <v>17</v>
          </cell>
          <cell r="Q548">
            <v>4</v>
          </cell>
          <cell r="R548">
            <v>45113</v>
          </cell>
          <cell r="U548" t="str">
            <v>Ｒ４</v>
          </cell>
          <cell r="V548">
            <v>6</v>
          </cell>
          <cell r="W548">
            <v>0</v>
          </cell>
          <cell r="X548" t="str">
            <v>○</v>
          </cell>
          <cell r="Y548" t="str">
            <v/>
          </cell>
          <cell r="Z548" t="str">
            <v/>
          </cell>
          <cell r="AA548" t="str">
            <v/>
          </cell>
          <cell r="AB548" t="str">
            <v/>
          </cell>
          <cell r="AC548" t="str">
            <v>なし</v>
          </cell>
          <cell r="AD548">
            <v>9</v>
          </cell>
          <cell r="AE548" t="str">
            <v>9年以上</v>
          </cell>
          <cell r="AF548">
            <v>11</v>
          </cell>
          <cell r="AG548" t="str">
            <v>適</v>
          </cell>
          <cell r="AH548">
            <v>6</v>
          </cell>
          <cell r="AI548" t="str">
            <v>適</v>
          </cell>
          <cell r="AJ548">
            <v>17</v>
          </cell>
          <cell r="AK548" t="str">
            <v>Ｒ４</v>
          </cell>
        </row>
        <row r="549">
          <cell r="A549">
            <v>1410052005527</v>
          </cell>
          <cell r="C549" t="str">
            <v>小規模保育事業（A型）</v>
          </cell>
          <cell r="D549" t="str">
            <v>横濱あんじゅ小規模保育園</v>
          </cell>
          <cell r="E549">
            <v>51</v>
          </cell>
          <cell r="F549" t="str">
            <v>旭区</v>
          </cell>
          <cell r="G549" t="str">
            <v>2410821</v>
          </cell>
          <cell r="H549" t="str">
            <v>横浜市旭区二俣川２丁目８５－３　二俣川ＮＫビル１階</v>
          </cell>
          <cell r="I549" t="str">
            <v>横濱あんじゅ小規模保育園</v>
          </cell>
          <cell r="J549">
            <v>12</v>
          </cell>
          <cell r="K549" t="str">
            <v>12年以上</v>
          </cell>
          <cell r="L549">
            <v>12</v>
          </cell>
          <cell r="M549" t="str">
            <v>適</v>
          </cell>
          <cell r="N549">
            <v>7</v>
          </cell>
          <cell r="O549" t="str">
            <v>適</v>
          </cell>
          <cell r="P549">
            <v>19</v>
          </cell>
          <cell r="Q549">
            <v>4</v>
          </cell>
          <cell r="R549">
            <v>45120</v>
          </cell>
          <cell r="U549" t="str">
            <v>Ｒ４</v>
          </cell>
          <cell r="V549">
            <v>7</v>
          </cell>
          <cell r="W549">
            <v>0</v>
          </cell>
          <cell r="X549" t="str">
            <v>○</v>
          </cell>
          <cell r="Y549" t="str">
            <v/>
          </cell>
          <cell r="Z549" t="str">
            <v/>
          </cell>
          <cell r="AA549" t="str">
            <v/>
          </cell>
          <cell r="AB549" t="str">
            <v/>
          </cell>
          <cell r="AC549" t="str">
            <v>なし</v>
          </cell>
          <cell r="AD549">
            <v>11</v>
          </cell>
          <cell r="AE549" t="str">
            <v>11年以上</v>
          </cell>
          <cell r="AF549">
            <v>12</v>
          </cell>
          <cell r="AG549" t="str">
            <v>適</v>
          </cell>
          <cell r="AH549">
            <v>7</v>
          </cell>
          <cell r="AI549" t="str">
            <v>適</v>
          </cell>
          <cell r="AJ549">
            <v>19</v>
          </cell>
          <cell r="AK549" t="str">
            <v>Ｒ４</v>
          </cell>
        </row>
        <row r="550">
          <cell r="A550">
            <v>1410052004066</v>
          </cell>
          <cell r="C550" t="str">
            <v>事業所内保育事業－小規模Ａ型基準</v>
          </cell>
          <cell r="D550" t="str">
            <v>タドラーキッズ</v>
          </cell>
          <cell r="E550">
            <v>51</v>
          </cell>
          <cell r="F550" t="str">
            <v>旭区</v>
          </cell>
          <cell r="G550" t="str">
            <v>2410825</v>
          </cell>
          <cell r="H550" t="str">
            <v>横浜市旭区中希望が丘１９６</v>
          </cell>
          <cell r="I550" t="str">
            <v>八ツ橋学園　</v>
          </cell>
          <cell r="J550">
            <v>15</v>
          </cell>
          <cell r="K550" t="str">
            <v>15年以上</v>
          </cell>
          <cell r="L550">
            <v>12</v>
          </cell>
          <cell r="M550" t="str">
            <v>適</v>
          </cell>
          <cell r="N550">
            <v>7</v>
          </cell>
          <cell r="O550" t="str">
            <v>適</v>
          </cell>
          <cell r="P550">
            <v>19</v>
          </cell>
          <cell r="Q550">
            <v>3</v>
          </cell>
          <cell r="R550">
            <v>45113</v>
          </cell>
          <cell r="U550" t="str">
            <v>Ｒ４</v>
          </cell>
          <cell r="V550">
            <v>7</v>
          </cell>
          <cell r="W550">
            <v>0</v>
          </cell>
          <cell r="X550" t="str">
            <v>○</v>
          </cell>
          <cell r="Y550" t="str">
            <v/>
          </cell>
          <cell r="Z550" t="str">
            <v/>
          </cell>
          <cell r="AA550" t="str">
            <v/>
          </cell>
          <cell r="AB550" t="str">
            <v/>
          </cell>
          <cell r="AC550" t="str">
            <v>なし</v>
          </cell>
          <cell r="AD550">
            <v>14</v>
          </cell>
          <cell r="AE550" t="str">
            <v>14年以上</v>
          </cell>
          <cell r="AF550">
            <v>12</v>
          </cell>
          <cell r="AG550" t="str">
            <v>適</v>
          </cell>
          <cell r="AH550">
            <v>7</v>
          </cell>
          <cell r="AI550" t="str">
            <v>適</v>
          </cell>
          <cell r="AJ550">
            <v>19</v>
          </cell>
          <cell r="AK550" t="str">
            <v>Ｒ４</v>
          </cell>
        </row>
        <row r="551">
          <cell r="A551">
            <v>1410051026896</v>
          </cell>
          <cell r="C551" t="str">
            <v>幼稚園</v>
          </cell>
          <cell r="D551" t="str">
            <v>かおり幼稚園</v>
          </cell>
          <cell r="E551">
            <v>60</v>
          </cell>
          <cell r="F551" t="str">
            <v>磯子区</v>
          </cell>
          <cell r="G551" t="str">
            <v>2350045</v>
          </cell>
          <cell r="H551" t="str">
            <v>横浜市磯子区洋光台四丁目１２</v>
          </cell>
          <cell r="I551" t="str">
            <v>かおり幼稚園</v>
          </cell>
          <cell r="J551">
            <v>6</v>
          </cell>
          <cell r="K551" t="str">
            <v>6年以上</v>
          </cell>
          <cell r="L551">
            <v>8</v>
          </cell>
          <cell r="M551" t="str">
            <v>適</v>
          </cell>
          <cell r="N551">
            <v>6</v>
          </cell>
          <cell r="O551" t="str">
            <v>適</v>
          </cell>
          <cell r="P551">
            <v>14</v>
          </cell>
          <cell r="Q551">
            <v>3</v>
          </cell>
          <cell r="R551">
            <v>45154</v>
          </cell>
          <cell r="U551" t="str">
            <v>Ｒ４</v>
          </cell>
          <cell r="V551">
            <v>6</v>
          </cell>
          <cell r="W551">
            <v>0</v>
          </cell>
          <cell r="X551" t="str">
            <v>○</v>
          </cell>
          <cell r="Y551" t="str">
            <v/>
          </cell>
          <cell r="Z551" t="str">
            <v/>
          </cell>
          <cell r="AA551" t="str">
            <v/>
          </cell>
          <cell r="AB551" t="str">
            <v/>
          </cell>
          <cell r="AC551" t="str">
            <v>なし</v>
          </cell>
          <cell r="AD551">
            <v>6</v>
          </cell>
          <cell r="AE551" t="str">
            <v>6年以上</v>
          </cell>
          <cell r="AF551">
            <v>8</v>
          </cell>
          <cell r="AG551" t="str">
            <v>適</v>
          </cell>
          <cell r="AH551">
            <v>6</v>
          </cell>
          <cell r="AI551" t="str">
            <v>適</v>
          </cell>
          <cell r="AJ551">
            <v>14</v>
          </cell>
          <cell r="AK551" t="str">
            <v>Ｒ４</v>
          </cell>
        </row>
        <row r="552">
          <cell r="A552">
            <v>1410051026904</v>
          </cell>
          <cell r="C552" t="str">
            <v>幼稚園</v>
          </cell>
          <cell r="D552" t="str">
            <v>汐見台中央幼稚園</v>
          </cell>
          <cell r="E552">
            <v>60</v>
          </cell>
          <cell r="F552" t="str">
            <v>磯子区</v>
          </cell>
          <cell r="G552" t="str">
            <v>2350022</v>
          </cell>
          <cell r="H552" t="str">
            <v>横浜市磯子区汐見台１丁目６</v>
          </cell>
          <cell r="I552" t="str">
            <v>学校法人　神奈川県住宅福祉学園</v>
          </cell>
          <cell r="J552">
            <v>10</v>
          </cell>
          <cell r="K552" t="str">
            <v>10年以上</v>
          </cell>
          <cell r="L552">
            <v>12</v>
          </cell>
          <cell r="M552" t="str">
            <v>適</v>
          </cell>
          <cell r="N552">
            <v>6</v>
          </cell>
          <cell r="O552" t="str">
            <v>適</v>
          </cell>
          <cell r="P552">
            <v>18</v>
          </cell>
          <cell r="Q552">
            <v>12</v>
          </cell>
          <cell r="R552">
            <v>45092</v>
          </cell>
          <cell r="U552" t="str">
            <v>Ｒ４</v>
          </cell>
          <cell r="V552">
            <v>6</v>
          </cell>
          <cell r="W552">
            <v>0</v>
          </cell>
          <cell r="X552" t="str">
            <v>○</v>
          </cell>
          <cell r="Y552" t="str">
            <v/>
          </cell>
          <cell r="Z552" t="str">
            <v/>
          </cell>
          <cell r="AA552" t="str">
            <v/>
          </cell>
          <cell r="AB552" t="str">
            <v/>
          </cell>
          <cell r="AC552" t="str">
            <v>なし</v>
          </cell>
          <cell r="AD552">
            <v>9</v>
          </cell>
          <cell r="AE552" t="str">
            <v>9年以上</v>
          </cell>
          <cell r="AF552">
            <v>11</v>
          </cell>
          <cell r="AG552" t="str">
            <v>適</v>
          </cell>
          <cell r="AH552">
            <v>6</v>
          </cell>
          <cell r="AI552" t="str">
            <v>適</v>
          </cell>
          <cell r="AJ552">
            <v>17</v>
          </cell>
          <cell r="AK552" t="str">
            <v>Ｒ４</v>
          </cell>
        </row>
        <row r="553">
          <cell r="A553">
            <v>1410051027712</v>
          </cell>
          <cell r="C553" t="str">
            <v>幼稚園</v>
          </cell>
          <cell r="D553" t="str">
            <v>汐見台西幼稚園</v>
          </cell>
          <cell r="E553">
            <v>60</v>
          </cell>
          <cell r="F553" t="str">
            <v>磯子区</v>
          </cell>
          <cell r="G553" t="str">
            <v>2350022</v>
          </cell>
          <cell r="H553" t="str">
            <v>横浜市磯子区汐見台１丁目６</v>
          </cell>
          <cell r="I553" t="str">
            <v>学校法人神奈川県住宅福祉学園</v>
          </cell>
          <cell r="J553">
            <v>10</v>
          </cell>
          <cell r="K553" t="str">
            <v>10年以上</v>
          </cell>
          <cell r="L553">
            <v>12</v>
          </cell>
          <cell r="M553" t="str">
            <v>適</v>
          </cell>
          <cell r="N553">
            <v>6</v>
          </cell>
          <cell r="O553" t="str">
            <v>適</v>
          </cell>
          <cell r="P553">
            <v>18</v>
          </cell>
          <cell r="Q553">
            <v>9</v>
          </cell>
          <cell r="R553">
            <v>45092</v>
          </cell>
          <cell r="U553" t="str">
            <v>履歴なし</v>
          </cell>
          <cell r="V553">
            <v>0</v>
          </cell>
          <cell r="W553">
            <v>6</v>
          </cell>
          <cell r="X553" t="e">
            <v>#N/A</v>
          </cell>
          <cell r="Y553" t="str">
            <v/>
          </cell>
          <cell r="Z553" t="str">
            <v/>
          </cell>
          <cell r="AA553" t="str">
            <v/>
          </cell>
          <cell r="AB553" t="str">
            <v>○</v>
          </cell>
          <cell r="AC553" t="str">
            <v>あり</v>
          </cell>
          <cell r="AD553" t="str">
            <v/>
          </cell>
          <cell r="AE553" t="str">
            <v/>
          </cell>
          <cell r="AF553" t="str">
            <v/>
          </cell>
          <cell r="AG553" t="str">
            <v/>
          </cell>
          <cell r="AH553" t="str">
            <v/>
          </cell>
          <cell r="AI553" t="str">
            <v/>
          </cell>
          <cell r="AJ553" t="str">
            <v/>
          </cell>
          <cell r="AK553" t="str">
            <v>Ｒ４</v>
          </cell>
        </row>
        <row r="554">
          <cell r="A554">
            <v>1410051026912</v>
          </cell>
          <cell r="C554" t="str">
            <v>幼稚園</v>
          </cell>
          <cell r="D554" t="str">
            <v>汐見台東幼稚園</v>
          </cell>
          <cell r="E554">
            <v>60</v>
          </cell>
          <cell r="F554" t="str">
            <v>磯子区</v>
          </cell>
          <cell r="G554" t="str">
            <v>2350022</v>
          </cell>
          <cell r="H554" t="str">
            <v>横浜市磯子区汐見台１丁目６</v>
          </cell>
          <cell r="I554" t="str">
            <v>学校法人　神奈川県住宅福祉学園</v>
          </cell>
          <cell r="J554">
            <v>10</v>
          </cell>
          <cell r="K554" t="str">
            <v>10年以上</v>
          </cell>
          <cell r="L554">
            <v>12</v>
          </cell>
          <cell r="M554" t="str">
            <v>適</v>
          </cell>
          <cell r="N554">
            <v>6</v>
          </cell>
          <cell r="O554" t="str">
            <v>適</v>
          </cell>
          <cell r="P554">
            <v>18</v>
          </cell>
          <cell r="Q554">
            <v>8</v>
          </cell>
          <cell r="R554">
            <v>45113</v>
          </cell>
          <cell r="U554" t="str">
            <v>Ｒ４</v>
          </cell>
          <cell r="V554">
            <v>6</v>
          </cell>
          <cell r="W554">
            <v>0</v>
          </cell>
          <cell r="X554" t="str">
            <v>○</v>
          </cell>
          <cell r="Y554" t="str">
            <v/>
          </cell>
          <cell r="Z554" t="str">
            <v/>
          </cell>
          <cell r="AA554" t="str">
            <v/>
          </cell>
          <cell r="AB554" t="str">
            <v/>
          </cell>
          <cell r="AC554" t="str">
            <v>なし</v>
          </cell>
          <cell r="AD554">
            <v>10</v>
          </cell>
          <cell r="AE554" t="str">
            <v>10年以上</v>
          </cell>
          <cell r="AF554">
            <v>12</v>
          </cell>
          <cell r="AG554" t="str">
            <v>適</v>
          </cell>
          <cell r="AH554">
            <v>6</v>
          </cell>
          <cell r="AI554" t="str">
            <v>適</v>
          </cell>
          <cell r="AJ554">
            <v>18</v>
          </cell>
          <cell r="AK554" t="str">
            <v>Ｒ４</v>
          </cell>
        </row>
        <row r="555">
          <cell r="A555">
            <v>1410051021517</v>
          </cell>
          <cell r="C555" t="str">
            <v>幼稚園</v>
          </cell>
          <cell r="D555" t="str">
            <v>八幡橋幼稚園</v>
          </cell>
          <cell r="E555">
            <v>60</v>
          </cell>
          <cell r="F555" t="str">
            <v>磯子区</v>
          </cell>
          <cell r="G555" t="str">
            <v>2400067</v>
          </cell>
          <cell r="H555" t="str">
            <v>横浜市保土ケ谷区常盤台６６番１８号</v>
          </cell>
          <cell r="I555" t="str">
            <v>学校法人　聖ヶ丘学園</v>
          </cell>
          <cell r="J555">
            <v>13</v>
          </cell>
          <cell r="K555" t="str">
            <v>13年以上</v>
          </cell>
          <cell r="L555">
            <v>12</v>
          </cell>
          <cell r="M555" t="str">
            <v>適</v>
          </cell>
          <cell r="N555">
            <v>7</v>
          </cell>
          <cell r="O555" t="str">
            <v>適</v>
          </cell>
          <cell r="P555">
            <v>19</v>
          </cell>
          <cell r="Q555">
            <v>7</v>
          </cell>
          <cell r="R555">
            <v>45092</v>
          </cell>
          <cell r="U555" t="str">
            <v>Ｒ４</v>
          </cell>
          <cell r="V555">
            <v>7</v>
          </cell>
          <cell r="W555">
            <v>0</v>
          </cell>
          <cell r="X555" t="str">
            <v>○</v>
          </cell>
          <cell r="Y555" t="str">
            <v/>
          </cell>
          <cell r="Z555" t="str">
            <v/>
          </cell>
          <cell r="AA555" t="str">
            <v/>
          </cell>
          <cell r="AB555" t="str">
            <v/>
          </cell>
          <cell r="AC555" t="str">
            <v>なし</v>
          </cell>
          <cell r="AD555">
            <v>13</v>
          </cell>
          <cell r="AE555" t="str">
            <v>13年以上</v>
          </cell>
          <cell r="AF555">
            <v>12</v>
          </cell>
          <cell r="AG555" t="str">
            <v>適</v>
          </cell>
          <cell r="AH555">
            <v>7</v>
          </cell>
          <cell r="AI555" t="str">
            <v>適</v>
          </cell>
          <cell r="AJ555">
            <v>19</v>
          </cell>
          <cell r="AK555" t="str">
            <v>Ｒ４</v>
          </cell>
        </row>
        <row r="556">
          <cell r="A556">
            <v>1410051019610</v>
          </cell>
          <cell r="C556" t="str">
            <v>保育所</v>
          </cell>
          <cell r="D556" t="str">
            <v>アスク新杉田駅前保育園</v>
          </cell>
          <cell r="E556">
            <v>60</v>
          </cell>
          <cell r="F556" t="str">
            <v>磯子区</v>
          </cell>
          <cell r="G556" t="str">
            <v>1080075</v>
          </cell>
          <cell r="H556" t="str">
            <v>東京都港区港南１－２－７０　品川シーズンテラス５Ｆ</v>
          </cell>
          <cell r="I556" t="str">
            <v>株式会社　日本保育総合研究所</v>
          </cell>
          <cell r="J556">
            <v>8</v>
          </cell>
          <cell r="K556" t="str">
            <v>8年以上</v>
          </cell>
          <cell r="L556">
            <v>10</v>
          </cell>
          <cell r="M556" t="str">
            <v>適</v>
          </cell>
          <cell r="N556">
            <v>6</v>
          </cell>
          <cell r="O556" t="str">
            <v>適</v>
          </cell>
          <cell r="P556">
            <v>16</v>
          </cell>
          <cell r="Q556">
            <v>6</v>
          </cell>
          <cell r="R556">
            <v>45120</v>
          </cell>
          <cell r="U556" t="str">
            <v>Ｒ４</v>
          </cell>
          <cell r="V556">
            <v>6</v>
          </cell>
          <cell r="W556">
            <v>0</v>
          </cell>
          <cell r="X556" t="str">
            <v>○</v>
          </cell>
          <cell r="Y556" t="str">
            <v/>
          </cell>
          <cell r="Z556" t="str">
            <v/>
          </cell>
          <cell r="AA556" t="str">
            <v/>
          </cell>
          <cell r="AB556" t="str">
            <v/>
          </cell>
          <cell r="AC556" t="str">
            <v>なし</v>
          </cell>
          <cell r="AD556">
            <v>7</v>
          </cell>
          <cell r="AE556" t="str">
            <v>7年以上</v>
          </cell>
          <cell r="AF556">
            <v>9</v>
          </cell>
          <cell r="AG556" t="str">
            <v>適</v>
          </cell>
          <cell r="AH556">
            <v>6</v>
          </cell>
          <cell r="AI556" t="str">
            <v>適</v>
          </cell>
          <cell r="AJ556">
            <v>15</v>
          </cell>
          <cell r="AK556" t="str">
            <v>Ｒ４</v>
          </cell>
        </row>
        <row r="557">
          <cell r="A557">
            <v>1410051015196</v>
          </cell>
          <cell r="C557" t="str">
            <v>保育所</v>
          </cell>
          <cell r="D557" t="str">
            <v>アスク新杉田保育園</v>
          </cell>
          <cell r="E557">
            <v>60</v>
          </cell>
          <cell r="F557" t="str">
            <v>磯子区</v>
          </cell>
          <cell r="G557" t="str">
            <v>1080075</v>
          </cell>
          <cell r="H557" t="str">
            <v>東京都港区港南１丁目２－７０品川シーズンテラス５Ｆ</v>
          </cell>
          <cell r="I557" t="str">
            <v>株式会社　日本保育総合研究所</v>
          </cell>
          <cell r="J557">
            <v>9</v>
          </cell>
          <cell r="K557" t="str">
            <v>9年以上</v>
          </cell>
          <cell r="L557">
            <v>11</v>
          </cell>
          <cell r="M557" t="str">
            <v>適</v>
          </cell>
          <cell r="N557">
            <v>6</v>
          </cell>
          <cell r="O557" t="str">
            <v>適</v>
          </cell>
          <cell r="P557">
            <v>17</v>
          </cell>
          <cell r="Q557">
            <v>6</v>
          </cell>
          <cell r="R557">
            <v>45154</v>
          </cell>
          <cell r="U557" t="str">
            <v>Ｒ４</v>
          </cell>
          <cell r="V557">
            <v>6</v>
          </cell>
          <cell r="W557">
            <v>0</v>
          </cell>
          <cell r="X557" t="str">
            <v>○</v>
          </cell>
          <cell r="Y557" t="str">
            <v/>
          </cell>
          <cell r="Z557" t="str">
            <v/>
          </cell>
          <cell r="AA557" t="str">
            <v/>
          </cell>
          <cell r="AB557" t="str">
            <v/>
          </cell>
          <cell r="AC557" t="str">
            <v>なし</v>
          </cell>
          <cell r="AD557">
            <v>9</v>
          </cell>
          <cell r="AE557" t="str">
            <v>9年以上</v>
          </cell>
          <cell r="AF557">
            <v>11</v>
          </cell>
          <cell r="AG557" t="str">
            <v>適</v>
          </cell>
          <cell r="AH557">
            <v>6</v>
          </cell>
          <cell r="AI557" t="str">
            <v>適</v>
          </cell>
          <cell r="AJ557">
            <v>17</v>
          </cell>
          <cell r="AK557" t="str">
            <v>Ｒ４</v>
          </cell>
        </row>
        <row r="558">
          <cell r="A558">
            <v>1410051026987</v>
          </cell>
          <cell r="C558" t="str">
            <v>保育所</v>
          </cell>
          <cell r="D558" t="str">
            <v>あっぷる滝頭保育園</v>
          </cell>
          <cell r="E558">
            <v>60</v>
          </cell>
          <cell r="F558" t="str">
            <v>磯子区</v>
          </cell>
          <cell r="G558" t="str">
            <v>2350012</v>
          </cell>
          <cell r="H558" t="str">
            <v>横浜市磯子区滝頭一丁目２番１７</v>
          </cell>
          <cell r="I558" t="str">
            <v>あっぷる滝頭保育園</v>
          </cell>
          <cell r="J558">
            <v>14</v>
          </cell>
          <cell r="K558" t="str">
            <v>14年以上</v>
          </cell>
          <cell r="L558">
            <v>12</v>
          </cell>
          <cell r="M558" t="str">
            <v>適</v>
          </cell>
          <cell r="N558">
            <v>7</v>
          </cell>
          <cell r="O558" t="str">
            <v>適</v>
          </cell>
          <cell r="P558">
            <v>19</v>
          </cell>
          <cell r="Q558">
            <v>12</v>
          </cell>
          <cell r="R558">
            <v>45092</v>
          </cell>
          <cell r="U558" t="str">
            <v>Ｒ４</v>
          </cell>
          <cell r="V558">
            <v>7</v>
          </cell>
          <cell r="W558">
            <v>0</v>
          </cell>
          <cell r="X558" t="str">
            <v>○</v>
          </cell>
          <cell r="Y558" t="str">
            <v/>
          </cell>
          <cell r="Z558" t="str">
            <v/>
          </cell>
          <cell r="AA558" t="str">
            <v/>
          </cell>
          <cell r="AB558" t="str">
            <v/>
          </cell>
          <cell r="AC558" t="str">
            <v>なし</v>
          </cell>
          <cell r="AD558">
            <v>12</v>
          </cell>
          <cell r="AE558" t="str">
            <v>12年以上</v>
          </cell>
          <cell r="AF558">
            <v>12</v>
          </cell>
          <cell r="AG558" t="str">
            <v>適</v>
          </cell>
          <cell r="AH558">
            <v>7</v>
          </cell>
          <cell r="AI558" t="str">
            <v>適</v>
          </cell>
          <cell r="AJ558">
            <v>19</v>
          </cell>
          <cell r="AK558" t="str">
            <v>Ｒ４</v>
          </cell>
        </row>
        <row r="559">
          <cell r="A559">
            <v>1410051016988</v>
          </cell>
          <cell r="C559" t="str">
            <v>保育所</v>
          </cell>
          <cell r="D559" t="str">
            <v>磯子おひさま保育園</v>
          </cell>
          <cell r="E559">
            <v>60</v>
          </cell>
          <cell r="F559" t="str">
            <v>磯子区</v>
          </cell>
          <cell r="G559" t="str">
            <v>2350016</v>
          </cell>
          <cell r="H559" t="str">
            <v>横浜市磯子区磯子三丁目１０－８</v>
          </cell>
          <cell r="I559" t="str">
            <v>有限会社おひさま　磯子おひさま保育園</v>
          </cell>
          <cell r="J559">
            <v>10</v>
          </cell>
          <cell r="K559" t="str">
            <v>10年以上</v>
          </cell>
          <cell r="L559">
            <v>12</v>
          </cell>
          <cell r="M559" t="str">
            <v>適</v>
          </cell>
          <cell r="N559">
            <v>6</v>
          </cell>
          <cell r="O559" t="str">
            <v>適</v>
          </cell>
          <cell r="P559">
            <v>18</v>
          </cell>
          <cell r="Q559">
            <v>10</v>
          </cell>
          <cell r="R559">
            <v>45120</v>
          </cell>
          <cell r="U559" t="str">
            <v>Ｒ４</v>
          </cell>
          <cell r="V559">
            <v>6</v>
          </cell>
          <cell r="W559">
            <v>0</v>
          </cell>
          <cell r="X559" t="str">
            <v>○</v>
          </cell>
          <cell r="Y559" t="str">
            <v/>
          </cell>
          <cell r="Z559" t="str">
            <v/>
          </cell>
          <cell r="AA559" t="str">
            <v/>
          </cell>
          <cell r="AB559" t="str">
            <v/>
          </cell>
          <cell r="AC559" t="str">
            <v>なし</v>
          </cell>
          <cell r="AD559">
            <v>9</v>
          </cell>
          <cell r="AE559" t="str">
            <v>9年以上</v>
          </cell>
          <cell r="AF559">
            <v>11</v>
          </cell>
          <cell r="AG559" t="str">
            <v>適</v>
          </cell>
          <cell r="AH559">
            <v>6</v>
          </cell>
          <cell r="AI559" t="str">
            <v>適</v>
          </cell>
          <cell r="AJ559">
            <v>17</v>
          </cell>
          <cell r="AK559" t="str">
            <v>Ｒ４</v>
          </cell>
        </row>
        <row r="560">
          <cell r="A560">
            <v>1410051023893</v>
          </cell>
          <cell r="C560" t="str">
            <v>保育所</v>
          </cell>
          <cell r="D560" t="str">
            <v>岡村幼児園</v>
          </cell>
          <cell r="E560">
            <v>60</v>
          </cell>
          <cell r="F560" t="str">
            <v>磯子区</v>
          </cell>
          <cell r="G560" t="str">
            <v>2350021</v>
          </cell>
          <cell r="H560" t="str">
            <v>横浜市磯子区岡村二丁目１３－１１</v>
          </cell>
          <cell r="I560" t="str">
            <v>岡村幼児園</v>
          </cell>
          <cell r="J560">
            <v>16</v>
          </cell>
          <cell r="K560" t="str">
            <v>16年以上</v>
          </cell>
          <cell r="L560">
            <v>12</v>
          </cell>
          <cell r="M560" t="str">
            <v>適</v>
          </cell>
          <cell r="N560">
            <v>7</v>
          </cell>
          <cell r="O560" t="str">
            <v>適</v>
          </cell>
          <cell r="P560">
            <v>19</v>
          </cell>
          <cell r="Q560">
            <v>8</v>
          </cell>
          <cell r="R560">
            <v>45092</v>
          </cell>
          <cell r="U560" t="str">
            <v>Ｒ４</v>
          </cell>
          <cell r="V560">
            <v>7</v>
          </cell>
          <cell r="W560">
            <v>0</v>
          </cell>
          <cell r="X560" t="str">
            <v>○</v>
          </cell>
          <cell r="Y560" t="str">
            <v/>
          </cell>
          <cell r="Z560" t="str">
            <v/>
          </cell>
          <cell r="AA560" t="str">
            <v/>
          </cell>
          <cell r="AB560" t="str">
            <v/>
          </cell>
          <cell r="AC560" t="str">
            <v>なし</v>
          </cell>
          <cell r="AD560">
            <v>13</v>
          </cell>
          <cell r="AE560" t="str">
            <v>13年以上</v>
          </cell>
          <cell r="AF560">
            <v>12</v>
          </cell>
          <cell r="AG560" t="str">
            <v>適</v>
          </cell>
          <cell r="AH560">
            <v>7</v>
          </cell>
          <cell r="AI560" t="str">
            <v>適</v>
          </cell>
          <cell r="AJ560">
            <v>19</v>
          </cell>
          <cell r="AK560" t="str">
            <v>Ｒ４</v>
          </cell>
        </row>
        <row r="561">
          <cell r="A561">
            <v>1410051024818</v>
          </cell>
          <cell r="C561" t="str">
            <v>保育所</v>
          </cell>
          <cell r="D561" t="str">
            <v>キッズガーデン横浜磯子</v>
          </cell>
          <cell r="E561">
            <v>60</v>
          </cell>
          <cell r="F561" t="str">
            <v>磯子区</v>
          </cell>
          <cell r="G561" t="str">
            <v>1410031</v>
          </cell>
          <cell r="H561" t="str">
            <v>東京都品川区西五反田１－３－８　五反田御幸ビル７階</v>
          </cell>
          <cell r="I561" t="str">
            <v>株式会社　ＫｉｄｓＳｍｉｌｅＰｒｏｊｅｃ</v>
          </cell>
          <cell r="J561">
            <v>7</v>
          </cell>
          <cell r="K561" t="str">
            <v>7年以上</v>
          </cell>
          <cell r="L561">
            <v>9</v>
          </cell>
          <cell r="M561" t="str">
            <v>適</v>
          </cell>
          <cell r="N561">
            <v>6</v>
          </cell>
          <cell r="O561" t="str">
            <v>適</v>
          </cell>
          <cell r="P561">
            <v>15</v>
          </cell>
          <cell r="Q561">
            <v>10</v>
          </cell>
          <cell r="R561">
            <v>45113</v>
          </cell>
          <cell r="U561" t="str">
            <v>Ｒ４</v>
          </cell>
          <cell r="V561">
            <v>6</v>
          </cell>
          <cell r="W561">
            <v>0</v>
          </cell>
          <cell r="X561" t="str">
            <v>○</v>
          </cell>
          <cell r="Y561" t="str">
            <v/>
          </cell>
          <cell r="Z561" t="str">
            <v/>
          </cell>
          <cell r="AA561" t="str">
            <v/>
          </cell>
          <cell r="AB561" t="str">
            <v/>
          </cell>
          <cell r="AC561" t="str">
            <v>なし</v>
          </cell>
          <cell r="AD561">
            <v>6</v>
          </cell>
          <cell r="AE561" t="str">
            <v>6年以上</v>
          </cell>
          <cell r="AF561">
            <v>8</v>
          </cell>
          <cell r="AG561" t="str">
            <v>適</v>
          </cell>
          <cell r="AH561">
            <v>6</v>
          </cell>
          <cell r="AI561" t="str">
            <v>適</v>
          </cell>
          <cell r="AJ561">
            <v>14</v>
          </cell>
          <cell r="AK561" t="str">
            <v>Ｒ４</v>
          </cell>
        </row>
        <row r="562">
          <cell r="A562">
            <v>1410051025625</v>
          </cell>
          <cell r="C562" t="str">
            <v>保育所</v>
          </cell>
          <cell r="D562" t="str">
            <v>キッズパートナー磯子中原</v>
          </cell>
          <cell r="E562">
            <v>60</v>
          </cell>
          <cell r="F562" t="str">
            <v>磯子区</v>
          </cell>
          <cell r="G562" t="str">
            <v>1400013</v>
          </cell>
          <cell r="H562" t="str">
            <v>東京都品川区南大井６丁目２０－１４</v>
          </cell>
          <cell r="I562" t="str">
            <v>ケアパートナー株式会社</v>
          </cell>
          <cell r="J562">
            <v>9</v>
          </cell>
          <cell r="K562" t="str">
            <v>9年以上</v>
          </cell>
          <cell r="L562">
            <v>11</v>
          </cell>
          <cell r="M562" t="str">
            <v>適</v>
          </cell>
          <cell r="N562">
            <v>6</v>
          </cell>
          <cell r="O562" t="str">
            <v>適</v>
          </cell>
          <cell r="P562">
            <v>17</v>
          </cell>
          <cell r="Q562">
            <v>10</v>
          </cell>
          <cell r="R562">
            <v>45146</v>
          </cell>
          <cell r="U562" t="str">
            <v>Ｒ４</v>
          </cell>
          <cell r="V562">
            <v>6</v>
          </cell>
          <cell r="W562">
            <v>0</v>
          </cell>
          <cell r="X562" t="str">
            <v>○</v>
          </cell>
          <cell r="Y562" t="str">
            <v/>
          </cell>
          <cell r="Z562" t="str">
            <v/>
          </cell>
          <cell r="AA562" t="str">
            <v/>
          </cell>
          <cell r="AB562" t="str">
            <v/>
          </cell>
          <cell r="AC562" t="str">
            <v>なし</v>
          </cell>
          <cell r="AD562">
            <v>8</v>
          </cell>
          <cell r="AE562" t="str">
            <v>8年以上</v>
          </cell>
          <cell r="AF562">
            <v>10</v>
          </cell>
          <cell r="AG562" t="str">
            <v>適</v>
          </cell>
          <cell r="AH562">
            <v>6</v>
          </cell>
          <cell r="AI562" t="str">
            <v>適</v>
          </cell>
          <cell r="AJ562">
            <v>16</v>
          </cell>
          <cell r="AK562" t="str">
            <v>Ｒ４</v>
          </cell>
        </row>
        <row r="563">
          <cell r="A563">
            <v>1410051025575</v>
          </cell>
          <cell r="C563" t="str">
            <v>保育所</v>
          </cell>
          <cell r="D563" t="str">
            <v>グローバルキッズ磯子保育園</v>
          </cell>
          <cell r="E563">
            <v>60</v>
          </cell>
          <cell r="F563" t="str">
            <v>磯子区</v>
          </cell>
          <cell r="G563" t="str">
            <v>1020071</v>
          </cell>
          <cell r="H563" t="str">
            <v>東京都千代田区富士見二丁目１４番３６号</v>
          </cell>
          <cell r="I563" t="str">
            <v>株式会社グローバルキッズ</v>
          </cell>
          <cell r="J563">
            <v>8</v>
          </cell>
          <cell r="K563" t="str">
            <v>8年以上</v>
          </cell>
          <cell r="L563">
            <v>10</v>
          </cell>
          <cell r="M563" t="str">
            <v>適</v>
          </cell>
          <cell r="N563">
            <v>6</v>
          </cell>
          <cell r="O563" t="str">
            <v>適</v>
          </cell>
          <cell r="P563">
            <v>16</v>
          </cell>
          <cell r="Q563">
            <v>8</v>
          </cell>
          <cell r="R563">
            <v>45092</v>
          </cell>
          <cell r="U563" t="str">
            <v>Ｒ４</v>
          </cell>
          <cell r="V563">
            <v>6</v>
          </cell>
          <cell r="W563">
            <v>0</v>
          </cell>
          <cell r="X563" t="str">
            <v>○</v>
          </cell>
          <cell r="Y563" t="str">
            <v/>
          </cell>
          <cell r="Z563" t="str">
            <v/>
          </cell>
          <cell r="AA563" t="str">
            <v/>
          </cell>
          <cell r="AB563" t="str">
            <v/>
          </cell>
          <cell r="AC563" t="str">
            <v>なし</v>
          </cell>
          <cell r="AD563">
            <v>7</v>
          </cell>
          <cell r="AE563" t="str">
            <v>7年以上</v>
          </cell>
          <cell r="AF563">
            <v>9</v>
          </cell>
          <cell r="AG563" t="str">
            <v>適</v>
          </cell>
          <cell r="AH563">
            <v>6</v>
          </cell>
          <cell r="AI563" t="str">
            <v>適</v>
          </cell>
          <cell r="AJ563">
            <v>15</v>
          </cell>
          <cell r="AK563" t="str">
            <v>Ｒ４</v>
          </cell>
        </row>
        <row r="564">
          <cell r="A564">
            <v>1410051016913</v>
          </cell>
          <cell r="C564" t="str">
            <v>保育所</v>
          </cell>
          <cell r="D564" t="str">
            <v>金剛保育園</v>
          </cell>
          <cell r="E564">
            <v>60</v>
          </cell>
          <cell r="F564" t="str">
            <v>磯子区</v>
          </cell>
          <cell r="G564" t="str">
            <v>2350021</v>
          </cell>
          <cell r="H564" t="str">
            <v>横浜市磯子区岡村五丁目３－２０</v>
          </cell>
          <cell r="I564" t="str">
            <v>社会福祉法人　育祐会　金剛保育園</v>
          </cell>
          <cell r="J564">
            <v>11</v>
          </cell>
          <cell r="K564" t="str">
            <v>11年以上</v>
          </cell>
          <cell r="L564">
            <v>12</v>
          </cell>
          <cell r="M564" t="str">
            <v>適</v>
          </cell>
          <cell r="N564">
            <v>7</v>
          </cell>
          <cell r="O564" t="str">
            <v>適</v>
          </cell>
          <cell r="P564">
            <v>19</v>
          </cell>
          <cell r="Q564">
            <v>10</v>
          </cell>
          <cell r="R564">
            <v>45146</v>
          </cell>
          <cell r="U564" t="str">
            <v>Ｒ４</v>
          </cell>
          <cell r="V564">
            <v>6</v>
          </cell>
          <cell r="W564">
            <v>1</v>
          </cell>
          <cell r="X564" t="str">
            <v>○</v>
          </cell>
          <cell r="Y564" t="str">
            <v>○</v>
          </cell>
          <cell r="Z564" t="str">
            <v/>
          </cell>
          <cell r="AA564" t="str">
            <v/>
          </cell>
          <cell r="AB564" t="str">
            <v/>
          </cell>
          <cell r="AC564" t="str">
            <v>あり</v>
          </cell>
          <cell r="AD564">
            <v>10</v>
          </cell>
          <cell r="AE564" t="str">
            <v>10年以上</v>
          </cell>
          <cell r="AF564">
            <v>12</v>
          </cell>
          <cell r="AG564" t="str">
            <v>適</v>
          </cell>
          <cell r="AH564">
            <v>6</v>
          </cell>
          <cell r="AI564" t="str">
            <v>適</v>
          </cell>
          <cell r="AJ564">
            <v>18</v>
          </cell>
          <cell r="AK564" t="str">
            <v>Ｒ４</v>
          </cell>
        </row>
        <row r="565">
          <cell r="A565">
            <v>1410051015469</v>
          </cell>
          <cell r="C565" t="str">
            <v>保育所</v>
          </cell>
          <cell r="D565" t="str">
            <v>汐見台愛育園</v>
          </cell>
          <cell r="E565">
            <v>60</v>
          </cell>
          <cell r="F565" t="str">
            <v>磯子区</v>
          </cell>
          <cell r="G565" t="str">
            <v>2350022</v>
          </cell>
          <cell r="H565" t="str">
            <v>横浜市磯子区汐見台２丁目２－１</v>
          </cell>
          <cell r="I565" t="str">
            <v>汐見台愛育園</v>
          </cell>
          <cell r="J565">
            <v>15</v>
          </cell>
          <cell r="K565" t="str">
            <v>15年以上</v>
          </cell>
          <cell r="L565">
            <v>12</v>
          </cell>
          <cell r="M565" t="str">
            <v>適</v>
          </cell>
          <cell r="N565">
            <v>7</v>
          </cell>
          <cell r="O565" t="str">
            <v>適</v>
          </cell>
          <cell r="P565">
            <v>19</v>
          </cell>
          <cell r="Q565">
            <v>8</v>
          </cell>
          <cell r="R565">
            <v>45092</v>
          </cell>
          <cell r="U565" t="str">
            <v>Ｒ４</v>
          </cell>
          <cell r="V565">
            <v>7</v>
          </cell>
          <cell r="W565">
            <v>0</v>
          </cell>
          <cell r="X565" t="str">
            <v>○</v>
          </cell>
          <cell r="Y565" t="str">
            <v/>
          </cell>
          <cell r="Z565" t="str">
            <v/>
          </cell>
          <cell r="AA565" t="str">
            <v/>
          </cell>
          <cell r="AB565" t="str">
            <v/>
          </cell>
          <cell r="AC565" t="str">
            <v>なし</v>
          </cell>
          <cell r="AD565">
            <v>16</v>
          </cell>
          <cell r="AE565" t="str">
            <v>16年以上</v>
          </cell>
          <cell r="AF565">
            <v>12</v>
          </cell>
          <cell r="AG565" t="str">
            <v>適</v>
          </cell>
          <cell r="AH565">
            <v>7</v>
          </cell>
          <cell r="AI565" t="str">
            <v>適</v>
          </cell>
          <cell r="AJ565">
            <v>19</v>
          </cell>
          <cell r="AK565" t="str">
            <v>Ｒ４</v>
          </cell>
        </row>
        <row r="566">
          <cell r="A566">
            <v>1410051016921</v>
          </cell>
          <cell r="C566" t="str">
            <v>保育所</v>
          </cell>
          <cell r="D566" t="str">
            <v>新杉田のびのび保育園</v>
          </cell>
          <cell r="E566">
            <v>60</v>
          </cell>
          <cell r="F566" t="str">
            <v>磯子区</v>
          </cell>
          <cell r="G566" t="str">
            <v>2350033</v>
          </cell>
          <cell r="H566" t="str">
            <v>横浜市磯子区杉田１－１－１　らびすた新杉田４～５階</v>
          </cell>
          <cell r="I566" t="str">
            <v>新杉田のびのび保育園</v>
          </cell>
          <cell r="J566">
            <v>9</v>
          </cell>
          <cell r="K566" t="str">
            <v>9年以上</v>
          </cell>
          <cell r="L566">
            <v>11</v>
          </cell>
          <cell r="M566" t="str">
            <v>適</v>
          </cell>
          <cell r="N566">
            <v>6</v>
          </cell>
          <cell r="O566" t="str">
            <v>適</v>
          </cell>
          <cell r="P566">
            <v>17</v>
          </cell>
          <cell r="Q566">
            <v>9</v>
          </cell>
          <cell r="R566">
            <v>45113</v>
          </cell>
          <cell r="U566" t="str">
            <v>Ｒ４</v>
          </cell>
          <cell r="V566">
            <v>7</v>
          </cell>
          <cell r="W566">
            <v>0</v>
          </cell>
          <cell r="X566" t="str">
            <v>○</v>
          </cell>
          <cell r="Y566" t="str">
            <v/>
          </cell>
          <cell r="Z566" t="str">
            <v/>
          </cell>
          <cell r="AA566" t="str">
            <v/>
          </cell>
          <cell r="AB566" t="str">
            <v/>
          </cell>
          <cell r="AC566" t="str">
            <v>なし</v>
          </cell>
          <cell r="AD566">
            <v>11</v>
          </cell>
          <cell r="AE566" t="str">
            <v>11年以上</v>
          </cell>
          <cell r="AF566">
            <v>12</v>
          </cell>
          <cell r="AG566" t="str">
            <v>適</v>
          </cell>
          <cell r="AH566">
            <v>7</v>
          </cell>
          <cell r="AI566" t="str">
            <v>適</v>
          </cell>
          <cell r="AJ566">
            <v>19</v>
          </cell>
          <cell r="AK566" t="str">
            <v>Ｒ４</v>
          </cell>
        </row>
        <row r="567">
          <cell r="A567">
            <v>1410051025815</v>
          </cell>
          <cell r="C567" t="str">
            <v>保育所</v>
          </cell>
          <cell r="D567" t="str">
            <v>杉田保育園</v>
          </cell>
          <cell r="E567">
            <v>60</v>
          </cell>
          <cell r="F567" t="str">
            <v>磯子区</v>
          </cell>
          <cell r="G567" t="str">
            <v>2350033</v>
          </cell>
          <cell r="H567" t="str">
            <v>横浜市磯子区杉田７－２－１</v>
          </cell>
          <cell r="I567" t="str">
            <v>杉田保育園</v>
          </cell>
          <cell r="J567">
            <v>9</v>
          </cell>
          <cell r="K567" t="str">
            <v>9年以上</v>
          </cell>
          <cell r="L567">
            <v>11</v>
          </cell>
          <cell r="M567" t="str">
            <v>適</v>
          </cell>
          <cell r="N567">
            <v>6</v>
          </cell>
          <cell r="O567" t="str">
            <v>適</v>
          </cell>
          <cell r="P567">
            <v>17</v>
          </cell>
          <cell r="Q567">
            <v>8</v>
          </cell>
          <cell r="R567">
            <v>45072</v>
          </cell>
          <cell r="U567" t="str">
            <v>Ｒ４</v>
          </cell>
          <cell r="V567">
            <v>6</v>
          </cell>
          <cell r="W567">
            <v>0</v>
          </cell>
          <cell r="X567" t="str">
            <v>○</v>
          </cell>
          <cell r="Y567" t="str">
            <v/>
          </cell>
          <cell r="Z567" t="str">
            <v/>
          </cell>
          <cell r="AA567" t="str">
            <v/>
          </cell>
          <cell r="AB567" t="str">
            <v/>
          </cell>
          <cell r="AC567" t="str">
            <v>なし</v>
          </cell>
          <cell r="AD567">
            <v>10</v>
          </cell>
          <cell r="AE567" t="str">
            <v>10年以上</v>
          </cell>
          <cell r="AF567">
            <v>12</v>
          </cell>
          <cell r="AG567" t="str">
            <v>適</v>
          </cell>
          <cell r="AH567">
            <v>6</v>
          </cell>
          <cell r="AI567" t="str">
            <v>適</v>
          </cell>
          <cell r="AJ567">
            <v>18</v>
          </cell>
          <cell r="AK567" t="str">
            <v>Ｒ４</v>
          </cell>
        </row>
        <row r="568">
          <cell r="A568">
            <v>1410051016939</v>
          </cell>
          <cell r="C568" t="str">
            <v>保育所</v>
          </cell>
          <cell r="D568" t="str">
            <v>杉田幼児園</v>
          </cell>
          <cell r="E568">
            <v>60</v>
          </cell>
          <cell r="F568" t="str">
            <v>磯子区</v>
          </cell>
          <cell r="G568" t="str">
            <v>2350033</v>
          </cell>
          <cell r="H568" t="str">
            <v>横浜市磯子区杉田四丁目６－３１</v>
          </cell>
          <cell r="I568" t="str">
            <v>杉田幼児園</v>
          </cell>
          <cell r="J568">
            <v>13</v>
          </cell>
          <cell r="K568" t="str">
            <v>13年以上</v>
          </cell>
          <cell r="L568">
            <v>12</v>
          </cell>
          <cell r="M568" t="str">
            <v>適</v>
          </cell>
          <cell r="N568">
            <v>7</v>
          </cell>
          <cell r="O568" t="str">
            <v>適</v>
          </cell>
          <cell r="P568">
            <v>19</v>
          </cell>
          <cell r="Q568">
            <v>12</v>
          </cell>
          <cell r="R568">
            <v>45146</v>
          </cell>
          <cell r="U568" t="str">
            <v>Ｒ４</v>
          </cell>
          <cell r="V568">
            <v>7</v>
          </cell>
          <cell r="W568">
            <v>0</v>
          </cell>
          <cell r="X568" t="str">
            <v>○</v>
          </cell>
          <cell r="Y568" t="str">
            <v/>
          </cell>
          <cell r="Z568" t="str">
            <v/>
          </cell>
          <cell r="AA568" t="str">
            <v/>
          </cell>
          <cell r="AB568" t="str">
            <v/>
          </cell>
          <cell r="AC568" t="str">
            <v>なし</v>
          </cell>
          <cell r="AD568">
            <v>13</v>
          </cell>
          <cell r="AE568" t="str">
            <v>13年以上</v>
          </cell>
          <cell r="AF568">
            <v>12</v>
          </cell>
          <cell r="AG568" t="str">
            <v>適</v>
          </cell>
          <cell r="AH568">
            <v>7</v>
          </cell>
          <cell r="AI568" t="str">
            <v>適</v>
          </cell>
          <cell r="AJ568">
            <v>19</v>
          </cell>
          <cell r="AK568" t="str">
            <v>Ｒ４</v>
          </cell>
        </row>
        <row r="569">
          <cell r="A569">
            <v>1410051025609</v>
          </cell>
          <cell r="C569" t="str">
            <v>保育所</v>
          </cell>
          <cell r="D569" t="str">
            <v>スターチャイルド≪洋光台ナーサリー≫</v>
          </cell>
          <cell r="E569">
            <v>60</v>
          </cell>
          <cell r="F569" t="str">
            <v>磯子区</v>
          </cell>
          <cell r="G569" t="str">
            <v>2210835</v>
          </cell>
          <cell r="H569" t="str">
            <v>横浜市神奈川区鶴屋町３－２９－１　第６安田ビル５階</v>
          </cell>
          <cell r="I569" t="str">
            <v>ヒューマンスターチャイルド株式会社</v>
          </cell>
          <cell r="J569">
            <v>9</v>
          </cell>
          <cell r="K569" t="str">
            <v>9年以上</v>
          </cell>
          <cell r="L569">
            <v>11</v>
          </cell>
          <cell r="M569" t="str">
            <v>適</v>
          </cell>
          <cell r="N569">
            <v>6</v>
          </cell>
          <cell r="O569" t="str">
            <v>適</v>
          </cell>
          <cell r="P569">
            <v>17</v>
          </cell>
          <cell r="Q569">
            <v>6</v>
          </cell>
          <cell r="R569">
            <v>45092</v>
          </cell>
          <cell r="U569" t="str">
            <v>Ｒ４</v>
          </cell>
          <cell r="V569">
            <v>6</v>
          </cell>
          <cell r="W569">
            <v>0</v>
          </cell>
          <cell r="X569" t="str">
            <v>○</v>
          </cell>
          <cell r="Y569" t="str">
            <v/>
          </cell>
          <cell r="Z569" t="str">
            <v/>
          </cell>
          <cell r="AA569" t="str">
            <v/>
          </cell>
          <cell r="AB569" t="str">
            <v/>
          </cell>
          <cell r="AC569" t="str">
            <v>なし</v>
          </cell>
          <cell r="AD569">
            <v>9</v>
          </cell>
          <cell r="AE569" t="str">
            <v>9年以上</v>
          </cell>
          <cell r="AF569">
            <v>11</v>
          </cell>
          <cell r="AG569" t="str">
            <v>適</v>
          </cell>
          <cell r="AH569">
            <v>6</v>
          </cell>
          <cell r="AI569" t="str">
            <v>適</v>
          </cell>
          <cell r="AJ569">
            <v>17</v>
          </cell>
          <cell r="AK569" t="str">
            <v>Ｒ４</v>
          </cell>
        </row>
        <row r="570">
          <cell r="A570">
            <v>1410051016947</v>
          </cell>
          <cell r="B570" t="str">
            <v>施設事由</v>
          </cell>
          <cell r="C570" t="str">
            <v>保育所</v>
          </cell>
          <cell r="D570" t="str">
            <v>太陽の子　磯子保育園</v>
          </cell>
          <cell r="E570">
            <v>60</v>
          </cell>
          <cell r="F570" t="str">
            <v>磯子区</v>
          </cell>
          <cell r="G570" t="str">
            <v>1086215</v>
          </cell>
          <cell r="H570" t="str">
            <v>東京都港区港南二丁目１５番３号　品川インターシティＣ棟１５階</v>
          </cell>
          <cell r="I570" t="str">
            <v>ＨＩＴＯＷＡキッズライフ株式会社</v>
          </cell>
          <cell r="J570">
            <v>8</v>
          </cell>
          <cell r="K570" t="str">
            <v>8年以上</v>
          </cell>
          <cell r="L570">
            <v>10</v>
          </cell>
          <cell r="M570" t="str">
            <v>適</v>
          </cell>
          <cell r="N570">
            <v>6</v>
          </cell>
          <cell r="O570" t="str">
            <v>適</v>
          </cell>
          <cell r="P570">
            <v>16</v>
          </cell>
          <cell r="Q570">
            <v>12</v>
          </cell>
          <cell r="R570">
            <v>45175</v>
          </cell>
          <cell r="T570">
            <v>45191</v>
          </cell>
          <cell r="U570" t="str">
            <v>Ｒ４</v>
          </cell>
          <cell r="V570">
            <v>6</v>
          </cell>
          <cell r="W570">
            <v>0</v>
          </cell>
          <cell r="X570" t="str">
            <v>○</v>
          </cell>
          <cell r="Y570" t="str">
            <v/>
          </cell>
          <cell r="Z570" t="str">
            <v/>
          </cell>
          <cell r="AA570" t="str">
            <v/>
          </cell>
          <cell r="AB570" t="str">
            <v/>
          </cell>
          <cell r="AC570" t="str">
            <v>なし</v>
          </cell>
          <cell r="AD570">
            <v>8</v>
          </cell>
          <cell r="AE570" t="str">
            <v>8年以上</v>
          </cell>
          <cell r="AF570">
            <v>10</v>
          </cell>
          <cell r="AG570" t="str">
            <v>適</v>
          </cell>
          <cell r="AH570">
            <v>6</v>
          </cell>
          <cell r="AI570" t="str">
            <v>適</v>
          </cell>
          <cell r="AJ570">
            <v>16</v>
          </cell>
          <cell r="AK570" t="str">
            <v>Ｒ４</v>
          </cell>
        </row>
        <row r="571">
          <cell r="A571">
            <v>1410051024073</v>
          </cell>
          <cell r="B571" t="str">
            <v>施設事由</v>
          </cell>
          <cell r="C571" t="str">
            <v>保育所</v>
          </cell>
          <cell r="D571" t="str">
            <v>太陽の子　磯子第二保育園</v>
          </cell>
          <cell r="E571">
            <v>60</v>
          </cell>
          <cell r="F571" t="str">
            <v>磯子区</v>
          </cell>
          <cell r="G571" t="str">
            <v>1086215</v>
          </cell>
          <cell r="H571" t="str">
            <v>東京都港区港南二丁目１５番３号　品川インターシティＣ棟１５階</v>
          </cell>
          <cell r="I571" t="str">
            <v>ＨＩＴＯＷＡキッズライフ株式会社</v>
          </cell>
          <cell r="J571">
            <v>8</v>
          </cell>
          <cell r="K571" t="str">
            <v>8年以上</v>
          </cell>
          <cell r="L571">
            <v>10</v>
          </cell>
          <cell r="M571" t="str">
            <v>適</v>
          </cell>
          <cell r="N571">
            <v>6</v>
          </cell>
          <cell r="O571" t="str">
            <v>適</v>
          </cell>
          <cell r="P571">
            <v>16</v>
          </cell>
          <cell r="Q571">
            <v>7</v>
          </cell>
          <cell r="R571">
            <v>45092</v>
          </cell>
          <cell r="T571" t="str">
            <v>9/6,22</v>
          </cell>
          <cell r="U571" t="str">
            <v>Ｒ４</v>
          </cell>
          <cell r="V571">
            <v>6</v>
          </cell>
          <cell r="W571">
            <v>0</v>
          </cell>
          <cell r="X571" t="str">
            <v>○</v>
          </cell>
          <cell r="Y571" t="str">
            <v/>
          </cell>
          <cell r="Z571" t="str">
            <v/>
          </cell>
          <cell r="AA571" t="str">
            <v/>
          </cell>
          <cell r="AB571" t="str">
            <v/>
          </cell>
          <cell r="AC571" t="str">
            <v>なし</v>
          </cell>
          <cell r="AD571">
            <v>8</v>
          </cell>
          <cell r="AE571" t="str">
            <v>8年以上</v>
          </cell>
          <cell r="AF571">
            <v>10</v>
          </cell>
          <cell r="AG571" t="str">
            <v>適</v>
          </cell>
          <cell r="AH571">
            <v>6</v>
          </cell>
          <cell r="AI571" t="str">
            <v>適</v>
          </cell>
          <cell r="AJ571">
            <v>16</v>
          </cell>
          <cell r="AK571" t="str">
            <v>Ｒ４</v>
          </cell>
        </row>
        <row r="572">
          <cell r="A572">
            <v>1410051016954</v>
          </cell>
          <cell r="C572" t="str">
            <v>保育所</v>
          </cell>
          <cell r="D572" t="str">
            <v>つくしんぼ保育園</v>
          </cell>
          <cell r="E572">
            <v>60</v>
          </cell>
          <cell r="F572" t="str">
            <v>磯子区</v>
          </cell>
          <cell r="G572" t="str">
            <v>2330003</v>
          </cell>
          <cell r="H572" t="str">
            <v>横浜市港南区港南四丁目２－６</v>
          </cell>
          <cell r="I572" t="str">
            <v>社会福祉法人つくしんぼの会</v>
          </cell>
          <cell r="J572">
            <v>9</v>
          </cell>
          <cell r="K572" t="str">
            <v>9年以上</v>
          </cell>
          <cell r="L572">
            <v>11</v>
          </cell>
          <cell r="M572" t="str">
            <v>適</v>
          </cell>
          <cell r="N572">
            <v>6</v>
          </cell>
          <cell r="O572" t="str">
            <v>適</v>
          </cell>
          <cell r="P572">
            <v>17</v>
          </cell>
          <cell r="Q572">
            <v>3</v>
          </cell>
          <cell r="R572">
            <v>45113</v>
          </cell>
          <cell r="U572" t="str">
            <v>Ｒ４</v>
          </cell>
          <cell r="V572">
            <v>6</v>
          </cell>
          <cell r="W572">
            <v>0</v>
          </cell>
          <cell r="X572" t="str">
            <v>○</v>
          </cell>
          <cell r="Y572" t="str">
            <v/>
          </cell>
          <cell r="Z572" t="str">
            <v/>
          </cell>
          <cell r="AA572" t="str">
            <v/>
          </cell>
          <cell r="AB572" t="str">
            <v/>
          </cell>
          <cell r="AC572" t="str">
            <v>なし</v>
          </cell>
          <cell r="AD572">
            <v>8</v>
          </cell>
          <cell r="AE572" t="str">
            <v>8年以上</v>
          </cell>
          <cell r="AF572">
            <v>10</v>
          </cell>
          <cell r="AG572" t="str">
            <v>適</v>
          </cell>
          <cell r="AH572">
            <v>6</v>
          </cell>
          <cell r="AI572" t="str">
            <v>適</v>
          </cell>
          <cell r="AJ572">
            <v>16</v>
          </cell>
          <cell r="AK572" t="str">
            <v>Ｒ４</v>
          </cell>
        </row>
        <row r="573">
          <cell r="A573">
            <v>1410051015519</v>
          </cell>
          <cell r="C573" t="str">
            <v>保育所</v>
          </cell>
          <cell r="D573" t="str">
            <v>にじいろ保育園磯子</v>
          </cell>
          <cell r="E573">
            <v>60</v>
          </cell>
          <cell r="F573" t="str">
            <v>磯子区</v>
          </cell>
          <cell r="G573" t="str">
            <v>1500043</v>
          </cell>
          <cell r="H573" t="str">
            <v>東京都渋谷区道玄坂１丁目１２－１　渋谷マークシティ　ウェスト１７階</v>
          </cell>
          <cell r="I573" t="str">
            <v>ライクキッズ株式会社</v>
          </cell>
          <cell r="J573">
            <v>7</v>
          </cell>
          <cell r="K573" t="str">
            <v>7年以上</v>
          </cell>
          <cell r="L573">
            <v>9</v>
          </cell>
          <cell r="M573" t="str">
            <v>適</v>
          </cell>
          <cell r="N573">
            <v>6</v>
          </cell>
          <cell r="O573" t="str">
            <v>適</v>
          </cell>
          <cell r="P573">
            <v>15</v>
          </cell>
          <cell r="Q573">
            <v>9</v>
          </cell>
          <cell r="R573">
            <v>45146</v>
          </cell>
          <cell r="U573" t="str">
            <v>Ｒ４</v>
          </cell>
          <cell r="V573">
            <v>6</v>
          </cell>
          <cell r="W573">
            <v>0</v>
          </cell>
          <cell r="X573" t="str">
            <v>○</v>
          </cell>
          <cell r="Y573" t="str">
            <v/>
          </cell>
          <cell r="Z573" t="str">
            <v/>
          </cell>
          <cell r="AA573" t="str">
            <v/>
          </cell>
          <cell r="AB573" t="str">
            <v/>
          </cell>
          <cell r="AC573" t="str">
            <v>なし</v>
          </cell>
          <cell r="AD573">
            <v>6</v>
          </cell>
          <cell r="AE573" t="str">
            <v>6年以上</v>
          </cell>
          <cell r="AF573">
            <v>8</v>
          </cell>
          <cell r="AG573" t="str">
            <v>適</v>
          </cell>
          <cell r="AH573">
            <v>6</v>
          </cell>
          <cell r="AI573" t="str">
            <v>適</v>
          </cell>
          <cell r="AJ573">
            <v>14</v>
          </cell>
          <cell r="AK573" t="str">
            <v>Ｒ４</v>
          </cell>
        </row>
        <row r="574">
          <cell r="A574">
            <v>1410051015477</v>
          </cell>
          <cell r="C574" t="str">
            <v>保育所</v>
          </cell>
          <cell r="D574" t="str">
            <v>にじいろ保育園新杉田</v>
          </cell>
          <cell r="E574">
            <v>60</v>
          </cell>
          <cell r="F574" t="str">
            <v>磯子区</v>
          </cell>
          <cell r="G574" t="str">
            <v>1500043</v>
          </cell>
          <cell r="H574" t="str">
            <v>東京都渋谷区道玄坂１丁目１２－１　渋谷マークシティ　ウェスト１７階</v>
          </cell>
          <cell r="I574" t="str">
            <v>ライクキッズ株式会社</v>
          </cell>
          <cell r="J574">
            <v>9</v>
          </cell>
          <cell r="K574" t="str">
            <v>9年以上</v>
          </cell>
          <cell r="L574">
            <v>11</v>
          </cell>
          <cell r="M574" t="str">
            <v>適</v>
          </cell>
          <cell r="N574">
            <v>6</v>
          </cell>
          <cell r="O574" t="str">
            <v>適</v>
          </cell>
          <cell r="P574">
            <v>17</v>
          </cell>
          <cell r="Q574">
            <v>10</v>
          </cell>
          <cell r="R574">
            <v>45146</v>
          </cell>
          <cell r="U574" t="str">
            <v>Ｒ４</v>
          </cell>
          <cell r="V574">
            <v>6</v>
          </cell>
          <cell r="W574">
            <v>0</v>
          </cell>
          <cell r="X574" t="str">
            <v>○</v>
          </cell>
          <cell r="Y574" t="str">
            <v/>
          </cell>
          <cell r="Z574" t="str">
            <v/>
          </cell>
          <cell r="AA574" t="str">
            <v/>
          </cell>
          <cell r="AB574" t="str">
            <v/>
          </cell>
          <cell r="AC574" t="str">
            <v>なし</v>
          </cell>
          <cell r="AD574">
            <v>9</v>
          </cell>
          <cell r="AE574" t="str">
            <v>9年以上</v>
          </cell>
          <cell r="AF574">
            <v>11</v>
          </cell>
          <cell r="AG574" t="str">
            <v>適</v>
          </cell>
          <cell r="AH574">
            <v>6</v>
          </cell>
          <cell r="AI574" t="str">
            <v>適</v>
          </cell>
          <cell r="AJ574">
            <v>17</v>
          </cell>
          <cell r="AK574" t="str">
            <v>Ｒ４</v>
          </cell>
        </row>
        <row r="575">
          <cell r="A575">
            <v>1410051015485</v>
          </cell>
          <cell r="C575" t="str">
            <v>保育所</v>
          </cell>
          <cell r="D575" t="str">
            <v>にじいろ保育園洋光台</v>
          </cell>
          <cell r="E575">
            <v>60</v>
          </cell>
          <cell r="F575" t="str">
            <v>磯子区</v>
          </cell>
          <cell r="G575" t="str">
            <v>1500043</v>
          </cell>
          <cell r="H575" t="str">
            <v>東京都渋谷区道玄坂１丁目１２－１　渋谷マークシティ　ウェスト１７階</v>
          </cell>
          <cell r="I575" t="str">
            <v>ライクキッズ株式会社</v>
          </cell>
          <cell r="J575">
            <v>7</v>
          </cell>
          <cell r="K575" t="str">
            <v>7年以上</v>
          </cell>
          <cell r="L575">
            <v>9</v>
          </cell>
          <cell r="M575" t="str">
            <v>適</v>
          </cell>
          <cell r="N575">
            <v>6</v>
          </cell>
          <cell r="O575" t="str">
            <v>適</v>
          </cell>
          <cell r="P575">
            <v>15</v>
          </cell>
          <cell r="Q575">
            <v>8</v>
          </cell>
          <cell r="R575">
            <v>45154</v>
          </cell>
          <cell r="U575" t="str">
            <v>Ｒ４</v>
          </cell>
          <cell r="V575">
            <v>6</v>
          </cell>
          <cell r="W575">
            <v>0</v>
          </cell>
          <cell r="X575" t="str">
            <v>○</v>
          </cell>
          <cell r="Y575" t="str">
            <v/>
          </cell>
          <cell r="Z575" t="str">
            <v/>
          </cell>
          <cell r="AA575" t="str">
            <v/>
          </cell>
          <cell r="AB575" t="str">
            <v/>
          </cell>
          <cell r="AC575" t="str">
            <v>なし</v>
          </cell>
          <cell r="AD575">
            <v>7</v>
          </cell>
          <cell r="AE575" t="str">
            <v>7年以上</v>
          </cell>
          <cell r="AF575">
            <v>9</v>
          </cell>
          <cell r="AG575" t="str">
            <v>適</v>
          </cell>
          <cell r="AH575">
            <v>6</v>
          </cell>
          <cell r="AI575" t="str">
            <v>適</v>
          </cell>
          <cell r="AJ575">
            <v>15</v>
          </cell>
          <cell r="AK575" t="str">
            <v>Ｒ４</v>
          </cell>
        </row>
        <row r="576">
          <cell r="A576">
            <v>1410051024560</v>
          </cell>
          <cell r="C576" t="str">
            <v>保育所</v>
          </cell>
          <cell r="D576" t="str">
            <v>西町星の子保育園</v>
          </cell>
          <cell r="E576">
            <v>60</v>
          </cell>
          <cell r="F576" t="str">
            <v>磯子区</v>
          </cell>
          <cell r="G576" t="str">
            <v>2350005</v>
          </cell>
          <cell r="H576" t="str">
            <v>横浜市磯子区東町１９番３３号</v>
          </cell>
          <cell r="I576" t="str">
            <v>根岸星の子保育園</v>
          </cell>
          <cell r="J576">
            <v>11</v>
          </cell>
          <cell r="K576" t="str">
            <v>11年以上</v>
          </cell>
          <cell r="L576">
            <v>12</v>
          </cell>
          <cell r="M576" t="str">
            <v>適</v>
          </cell>
          <cell r="N576">
            <v>7</v>
          </cell>
          <cell r="O576" t="str">
            <v>適</v>
          </cell>
          <cell r="P576">
            <v>19</v>
          </cell>
          <cell r="Q576">
            <v>5</v>
          </cell>
          <cell r="R576">
            <v>45084</v>
          </cell>
          <cell r="U576" t="str">
            <v>Ｒ４</v>
          </cell>
          <cell r="V576">
            <v>7</v>
          </cell>
          <cell r="W576">
            <v>0</v>
          </cell>
          <cell r="X576" t="str">
            <v>○</v>
          </cell>
          <cell r="Y576" t="str">
            <v/>
          </cell>
          <cell r="Z576" t="str">
            <v/>
          </cell>
          <cell r="AA576" t="str">
            <v/>
          </cell>
          <cell r="AB576" t="str">
            <v/>
          </cell>
          <cell r="AC576" t="str">
            <v>なし</v>
          </cell>
          <cell r="AD576">
            <v>11</v>
          </cell>
          <cell r="AE576" t="str">
            <v>11年以上</v>
          </cell>
          <cell r="AF576">
            <v>12</v>
          </cell>
          <cell r="AG576" t="str">
            <v>適</v>
          </cell>
          <cell r="AH576">
            <v>7</v>
          </cell>
          <cell r="AI576" t="str">
            <v>適</v>
          </cell>
          <cell r="AJ576">
            <v>19</v>
          </cell>
          <cell r="AK576" t="str">
            <v>Ｒ４</v>
          </cell>
        </row>
        <row r="577">
          <cell r="A577">
            <v>1410051015493</v>
          </cell>
          <cell r="C577" t="str">
            <v>保育所</v>
          </cell>
          <cell r="D577" t="str">
            <v>根岸星の子保育園</v>
          </cell>
          <cell r="E577">
            <v>60</v>
          </cell>
          <cell r="F577" t="str">
            <v>磯子区</v>
          </cell>
          <cell r="G577" t="str">
            <v>2350005</v>
          </cell>
          <cell r="H577" t="str">
            <v>横浜市磯子区東町１９番３３号</v>
          </cell>
          <cell r="I577" t="str">
            <v>根岸星の子保育園</v>
          </cell>
          <cell r="J577">
            <v>12</v>
          </cell>
          <cell r="K577" t="str">
            <v>12年以上</v>
          </cell>
          <cell r="L577">
            <v>12</v>
          </cell>
          <cell r="M577" t="str">
            <v>適</v>
          </cell>
          <cell r="N577">
            <v>7</v>
          </cell>
          <cell r="O577" t="str">
            <v>適</v>
          </cell>
          <cell r="P577">
            <v>19</v>
          </cell>
          <cell r="Q577">
            <v>14</v>
          </cell>
          <cell r="R577">
            <v>45163</v>
          </cell>
          <cell r="U577" t="str">
            <v>Ｒ４</v>
          </cell>
          <cell r="V577">
            <v>7</v>
          </cell>
          <cell r="W577">
            <v>0</v>
          </cell>
          <cell r="X577" t="str">
            <v>○</v>
          </cell>
          <cell r="Y577" t="str">
            <v/>
          </cell>
          <cell r="Z577" t="str">
            <v/>
          </cell>
          <cell r="AA577" t="str">
            <v/>
          </cell>
          <cell r="AB577" t="str">
            <v/>
          </cell>
          <cell r="AC577" t="str">
            <v>なし</v>
          </cell>
          <cell r="AD577">
            <v>12</v>
          </cell>
          <cell r="AE577" t="str">
            <v>12年以上</v>
          </cell>
          <cell r="AF577">
            <v>12</v>
          </cell>
          <cell r="AG577" t="str">
            <v>適</v>
          </cell>
          <cell r="AH577">
            <v>7</v>
          </cell>
          <cell r="AI577" t="str">
            <v>適</v>
          </cell>
          <cell r="AJ577">
            <v>19</v>
          </cell>
          <cell r="AK577" t="str">
            <v>Ｒ４</v>
          </cell>
        </row>
        <row r="578">
          <cell r="A578">
            <v>1410051014223</v>
          </cell>
          <cell r="C578" t="str">
            <v>保育所</v>
          </cell>
          <cell r="D578" t="str">
            <v>日枝幼児園</v>
          </cell>
          <cell r="E578">
            <v>60</v>
          </cell>
          <cell r="F578" t="str">
            <v>磯子区</v>
          </cell>
          <cell r="G578" t="str">
            <v>2350016</v>
          </cell>
          <cell r="H578" t="str">
            <v>横浜市磯子区磯子四丁目３番１１号</v>
          </cell>
          <cell r="I578" t="str">
            <v>宗教法人日枝大神　日枝幼児園</v>
          </cell>
          <cell r="J578">
            <v>9</v>
          </cell>
          <cell r="K578" t="str">
            <v>9年以上</v>
          </cell>
          <cell r="L578">
            <v>11</v>
          </cell>
          <cell r="M578" t="str">
            <v>適</v>
          </cell>
          <cell r="N578">
            <v>6</v>
          </cell>
          <cell r="O578" t="str">
            <v>適</v>
          </cell>
          <cell r="P578">
            <v>17</v>
          </cell>
          <cell r="Q578">
            <v>5</v>
          </cell>
          <cell r="R578">
            <v>45092</v>
          </cell>
          <cell r="U578" t="str">
            <v>Ｒ４</v>
          </cell>
          <cell r="V578">
            <v>6</v>
          </cell>
          <cell r="W578">
            <v>0</v>
          </cell>
          <cell r="X578" t="str">
            <v>○</v>
          </cell>
          <cell r="Y578" t="str">
            <v/>
          </cell>
          <cell r="Z578" t="str">
            <v/>
          </cell>
          <cell r="AA578" t="str">
            <v/>
          </cell>
          <cell r="AB578" t="str">
            <v/>
          </cell>
          <cell r="AC578" t="str">
            <v>なし</v>
          </cell>
          <cell r="AD578">
            <v>8</v>
          </cell>
          <cell r="AE578" t="str">
            <v>8年以上</v>
          </cell>
          <cell r="AF578">
            <v>10</v>
          </cell>
          <cell r="AG578" t="str">
            <v>適</v>
          </cell>
          <cell r="AH578">
            <v>6</v>
          </cell>
          <cell r="AI578" t="str">
            <v>適</v>
          </cell>
          <cell r="AJ578">
            <v>16</v>
          </cell>
          <cell r="AK578" t="str">
            <v>Ｒ４</v>
          </cell>
        </row>
        <row r="579">
          <cell r="A579">
            <v>1410051014843</v>
          </cell>
          <cell r="C579" t="str">
            <v>保育所</v>
          </cell>
          <cell r="D579" t="str">
            <v>屏風ヶ浦はるかぜ保育園</v>
          </cell>
          <cell r="E579">
            <v>60</v>
          </cell>
          <cell r="F579" t="str">
            <v>磯子区</v>
          </cell>
          <cell r="G579" t="str">
            <v>2350023</v>
          </cell>
          <cell r="H579" t="str">
            <v>横浜市磯子区森四丁目６－２１</v>
          </cell>
          <cell r="I579" t="str">
            <v>屏風ヶ浦はるかぜ保育園</v>
          </cell>
          <cell r="J579">
            <v>10</v>
          </cell>
          <cell r="K579" t="str">
            <v>10年以上</v>
          </cell>
          <cell r="L579">
            <v>12</v>
          </cell>
          <cell r="M579" t="str">
            <v>適</v>
          </cell>
          <cell r="N579">
            <v>6</v>
          </cell>
          <cell r="O579" t="str">
            <v>適</v>
          </cell>
          <cell r="P579">
            <v>18</v>
          </cell>
          <cell r="Q579">
            <v>9</v>
          </cell>
          <cell r="R579">
            <v>45146</v>
          </cell>
          <cell r="U579" t="str">
            <v>Ｒ４</v>
          </cell>
          <cell r="V579">
            <v>7</v>
          </cell>
          <cell r="W579">
            <v>0</v>
          </cell>
          <cell r="X579" t="str">
            <v>○</v>
          </cell>
          <cell r="Y579" t="str">
            <v/>
          </cell>
          <cell r="Z579" t="str">
            <v/>
          </cell>
          <cell r="AA579" t="str">
            <v/>
          </cell>
          <cell r="AB579" t="str">
            <v/>
          </cell>
          <cell r="AC579" t="str">
            <v>なし</v>
          </cell>
          <cell r="AD579">
            <v>11</v>
          </cell>
          <cell r="AE579" t="str">
            <v>11年以上</v>
          </cell>
          <cell r="AF579">
            <v>12</v>
          </cell>
          <cell r="AG579" t="str">
            <v>適</v>
          </cell>
          <cell r="AH579">
            <v>7</v>
          </cell>
          <cell r="AI579" t="str">
            <v>適</v>
          </cell>
          <cell r="AJ579">
            <v>19</v>
          </cell>
          <cell r="AK579" t="str">
            <v>Ｒ４</v>
          </cell>
        </row>
        <row r="580">
          <cell r="A580">
            <v>1410051016962</v>
          </cell>
          <cell r="C580" t="str">
            <v>保育所</v>
          </cell>
          <cell r="D580" t="str">
            <v>屏風ヶ浦保育園</v>
          </cell>
          <cell r="E580">
            <v>60</v>
          </cell>
          <cell r="F580" t="str">
            <v>磯子区</v>
          </cell>
          <cell r="G580" t="str">
            <v>2350023</v>
          </cell>
          <cell r="H580" t="str">
            <v>横浜市磯子区森六丁目３－３３</v>
          </cell>
          <cell r="I580" t="str">
            <v>屏風ヶ浦保育園</v>
          </cell>
          <cell r="J580">
            <v>13</v>
          </cell>
          <cell r="K580" t="str">
            <v>13年以上</v>
          </cell>
          <cell r="L580">
            <v>12</v>
          </cell>
          <cell r="M580" t="str">
            <v>適</v>
          </cell>
          <cell r="N580">
            <v>7</v>
          </cell>
          <cell r="O580" t="str">
            <v>適</v>
          </cell>
          <cell r="P580">
            <v>19</v>
          </cell>
          <cell r="Q580">
            <v>16</v>
          </cell>
          <cell r="R580">
            <v>45146</v>
          </cell>
          <cell r="U580" t="str">
            <v>Ｒ４</v>
          </cell>
          <cell r="V580">
            <v>7</v>
          </cell>
          <cell r="W580">
            <v>0</v>
          </cell>
          <cell r="X580" t="str">
            <v>○</v>
          </cell>
          <cell r="Y580" t="str">
            <v/>
          </cell>
          <cell r="Z580" t="str">
            <v/>
          </cell>
          <cell r="AA580" t="str">
            <v/>
          </cell>
          <cell r="AB580" t="str">
            <v/>
          </cell>
          <cell r="AC580" t="str">
            <v>なし</v>
          </cell>
          <cell r="AD580">
            <v>11</v>
          </cell>
          <cell r="AE580" t="str">
            <v>11年以上</v>
          </cell>
          <cell r="AF580">
            <v>12</v>
          </cell>
          <cell r="AG580" t="str">
            <v>適</v>
          </cell>
          <cell r="AH580">
            <v>7</v>
          </cell>
          <cell r="AI580" t="str">
            <v>適</v>
          </cell>
          <cell r="AJ580">
            <v>19</v>
          </cell>
          <cell r="AK580" t="str">
            <v>Ｒ４</v>
          </cell>
        </row>
        <row r="581">
          <cell r="A581">
            <v>1410051023596</v>
          </cell>
          <cell r="C581" t="str">
            <v>保育所</v>
          </cell>
          <cell r="D581" t="str">
            <v>屏風ゆめの森保育園</v>
          </cell>
          <cell r="E581">
            <v>60</v>
          </cell>
          <cell r="F581" t="str">
            <v>磯子区</v>
          </cell>
          <cell r="G581" t="str">
            <v>2350023</v>
          </cell>
          <cell r="H581" t="str">
            <v>横浜市磯子区森５－２－２８</v>
          </cell>
          <cell r="I581" t="str">
            <v>屏風ゆめの森保育園</v>
          </cell>
          <cell r="J581">
            <v>10</v>
          </cell>
          <cell r="K581" t="str">
            <v>10年以上</v>
          </cell>
          <cell r="L581">
            <v>12</v>
          </cell>
          <cell r="M581" t="str">
            <v>適</v>
          </cell>
          <cell r="N581">
            <v>6</v>
          </cell>
          <cell r="O581" t="str">
            <v>適</v>
          </cell>
          <cell r="P581">
            <v>18</v>
          </cell>
          <cell r="Q581">
            <v>11</v>
          </cell>
          <cell r="R581">
            <v>45113</v>
          </cell>
          <cell r="U581" t="str">
            <v>Ｒ４</v>
          </cell>
          <cell r="V581">
            <v>6</v>
          </cell>
          <cell r="W581">
            <v>0</v>
          </cell>
          <cell r="X581" t="str">
            <v>○</v>
          </cell>
          <cell r="Y581" t="str">
            <v/>
          </cell>
          <cell r="Z581" t="str">
            <v/>
          </cell>
          <cell r="AA581" t="str">
            <v/>
          </cell>
          <cell r="AB581" t="str">
            <v/>
          </cell>
          <cell r="AC581" t="str">
            <v>なし</v>
          </cell>
          <cell r="AD581">
            <v>10</v>
          </cell>
          <cell r="AE581" t="str">
            <v>10年以上</v>
          </cell>
          <cell r="AF581">
            <v>12</v>
          </cell>
          <cell r="AG581" t="str">
            <v>適</v>
          </cell>
          <cell r="AH581">
            <v>6</v>
          </cell>
          <cell r="AI581" t="str">
            <v>適</v>
          </cell>
          <cell r="AJ581">
            <v>18</v>
          </cell>
          <cell r="AK581" t="str">
            <v>Ｒ４</v>
          </cell>
        </row>
        <row r="582">
          <cell r="A582">
            <v>1410051015204</v>
          </cell>
          <cell r="C582" t="str">
            <v>保育所</v>
          </cell>
          <cell r="D582" t="str">
            <v>ペガサスわくわくランド</v>
          </cell>
          <cell r="E582">
            <v>60</v>
          </cell>
          <cell r="F582" t="str">
            <v>磯子区</v>
          </cell>
          <cell r="G582" t="str">
            <v>2350023</v>
          </cell>
          <cell r="H582" t="str">
            <v>横浜市磯子区森二丁目１３－１６</v>
          </cell>
          <cell r="I582" t="str">
            <v>（有）ウェルテックサンワ</v>
          </cell>
          <cell r="J582">
            <v>15</v>
          </cell>
          <cell r="K582" t="str">
            <v>15年以上</v>
          </cell>
          <cell r="L582">
            <v>12</v>
          </cell>
          <cell r="M582" t="str">
            <v>適</v>
          </cell>
          <cell r="N582">
            <v>7</v>
          </cell>
          <cell r="O582" t="str">
            <v>適</v>
          </cell>
          <cell r="P582">
            <v>19</v>
          </cell>
          <cell r="Q582">
            <v>11</v>
          </cell>
          <cell r="R582">
            <v>45146</v>
          </cell>
          <cell r="U582" t="str">
            <v>Ｒ４</v>
          </cell>
          <cell r="V582">
            <v>7</v>
          </cell>
          <cell r="W582">
            <v>0</v>
          </cell>
          <cell r="X582" t="str">
            <v>○</v>
          </cell>
          <cell r="Y582" t="str">
            <v/>
          </cell>
          <cell r="Z582" t="str">
            <v/>
          </cell>
          <cell r="AA582" t="str">
            <v/>
          </cell>
          <cell r="AB582" t="str">
            <v/>
          </cell>
          <cell r="AC582" t="str">
            <v>なし</v>
          </cell>
          <cell r="AD582">
            <v>15</v>
          </cell>
          <cell r="AE582" t="str">
            <v>15年以上</v>
          </cell>
          <cell r="AF582">
            <v>12</v>
          </cell>
          <cell r="AG582" t="str">
            <v>適</v>
          </cell>
          <cell r="AH582">
            <v>7</v>
          </cell>
          <cell r="AI582" t="str">
            <v>適</v>
          </cell>
          <cell r="AJ582">
            <v>19</v>
          </cell>
          <cell r="AK582" t="str">
            <v>Ｒ４</v>
          </cell>
        </row>
        <row r="583">
          <cell r="A583">
            <v>1410051019917</v>
          </cell>
          <cell r="C583" t="str">
            <v>保育所</v>
          </cell>
          <cell r="D583" t="str">
            <v>森幼児園</v>
          </cell>
          <cell r="E583">
            <v>60</v>
          </cell>
          <cell r="F583" t="str">
            <v>磯子区</v>
          </cell>
          <cell r="G583" t="str">
            <v>2350023</v>
          </cell>
          <cell r="H583" t="str">
            <v>横浜市磯子区森二丁目１５－４６</v>
          </cell>
          <cell r="I583" t="str">
            <v>森幼児園</v>
          </cell>
          <cell r="J583">
            <v>11</v>
          </cell>
          <cell r="K583" t="str">
            <v>11年以上</v>
          </cell>
          <cell r="L583">
            <v>12</v>
          </cell>
          <cell r="M583" t="str">
            <v>適</v>
          </cell>
          <cell r="N583">
            <v>7</v>
          </cell>
          <cell r="O583" t="str">
            <v>適</v>
          </cell>
          <cell r="P583">
            <v>19</v>
          </cell>
          <cell r="Q583">
            <v>8</v>
          </cell>
          <cell r="R583">
            <v>45146</v>
          </cell>
          <cell r="U583" t="str">
            <v>Ｒ４</v>
          </cell>
          <cell r="V583">
            <v>7</v>
          </cell>
          <cell r="W583">
            <v>0</v>
          </cell>
          <cell r="X583" t="str">
            <v>○</v>
          </cell>
          <cell r="Y583" t="str">
            <v/>
          </cell>
          <cell r="Z583" t="str">
            <v/>
          </cell>
          <cell r="AA583" t="str">
            <v/>
          </cell>
          <cell r="AB583" t="str">
            <v/>
          </cell>
          <cell r="AC583" t="str">
            <v>なし</v>
          </cell>
          <cell r="AD583">
            <v>11</v>
          </cell>
          <cell r="AE583" t="str">
            <v>11年以上</v>
          </cell>
          <cell r="AF583">
            <v>12</v>
          </cell>
          <cell r="AG583" t="str">
            <v>適</v>
          </cell>
          <cell r="AH583">
            <v>7</v>
          </cell>
          <cell r="AI583" t="str">
            <v>適</v>
          </cell>
          <cell r="AJ583">
            <v>19</v>
          </cell>
          <cell r="AK583" t="str">
            <v>Ｒ４</v>
          </cell>
        </row>
        <row r="584">
          <cell r="A584">
            <v>1410051023463</v>
          </cell>
          <cell r="C584" t="str">
            <v>保育所</v>
          </cell>
          <cell r="D584" t="str">
            <v>やべのファミリールーム</v>
          </cell>
          <cell r="E584">
            <v>60</v>
          </cell>
          <cell r="F584" t="str">
            <v>磯子区</v>
          </cell>
          <cell r="G584" t="str">
            <v>2350045</v>
          </cell>
          <cell r="H584" t="str">
            <v>横浜市磯子区洋光台三丁目２８番地２７</v>
          </cell>
          <cell r="I584" t="str">
            <v>やべのファミリールーム</v>
          </cell>
          <cell r="J584">
            <v>12</v>
          </cell>
          <cell r="K584" t="str">
            <v>12年以上</v>
          </cell>
          <cell r="L584">
            <v>12</v>
          </cell>
          <cell r="M584" t="str">
            <v>適</v>
          </cell>
          <cell r="N584">
            <v>7</v>
          </cell>
          <cell r="O584" t="str">
            <v>適</v>
          </cell>
          <cell r="P584">
            <v>19</v>
          </cell>
          <cell r="Q584">
            <v>11</v>
          </cell>
          <cell r="R584">
            <v>45072</v>
          </cell>
          <cell r="U584" t="str">
            <v>Ｒ４</v>
          </cell>
          <cell r="V584">
            <v>7</v>
          </cell>
          <cell r="W584">
            <v>0</v>
          </cell>
          <cell r="X584" t="str">
            <v>○</v>
          </cell>
          <cell r="Y584" t="str">
            <v/>
          </cell>
          <cell r="Z584" t="str">
            <v/>
          </cell>
          <cell r="AA584" t="str">
            <v/>
          </cell>
          <cell r="AB584" t="str">
            <v/>
          </cell>
          <cell r="AC584" t="str">
            <v>なし</v>
          </cell>
          <cell r="AD584">
            <v>12</v>
          </cell>
          <cell r="AE584" t="str">
            <v>12年以上</v>
          </cell>
          <cell r="AF584">
            <v>12</v>
          </cell>
          <cell r="AG584" t="str">
            <v>適</v>
          </cell>
          <cell r="AH584">
            <v>7</v>
          </cell>
          <cell r="AI584" t="str">
            <v>適</v>
          </cell>
          <cell r="AJ584">
            <v>19</v>
          </cell>
          <cell r="AK584" t="str">
            <v>Ｒ４</v>
          </cell>
        </row>
        <row r="585">
          <cell r="A585">
            <v>1410051016970</v>
          </cell>
          <cell r="C585" t="str">
            <v>保育所</v>
          </cell>
          <cell r="D585" t="str">
            <v>洋光台中央福澤保育センター</v>
          </cell>
          <cell r="E585">
            <v>60</v>
          </cell>
          <cell r="F585" t="str">
            <v>磯子区</v>
          </cell>
          <cell r="G585" t="str">
            <v>2350045</v>
          </cell>
          <cell r="H585" t="str">
            <v>横浜市磯子区洋光台五丁目３－１８</v>
          </cell>
          <cell r="I585" t="str">
            <v>洋光台中央福澤保育センター</v>
          </cell>
          <cell r="J585">
            <v>12</v>
          </cell>
          <cell r="K585" t="str">
            <v>12年以上</v>
          </cell>
          <cell r="L585">
            <v>12</v>
          </cell>
          <cell r="M585" t="str">
            <v>適</v>
          </cell>
          <cell r="N585">
            <v>7</v>
          </cell>
          <cell r="O585" t="str">
            <v>適</v>
          </cell>
          <cell r="P585">
            <v>19</v>
          </cell>
          <cell r="Q585">
            <v>17</v>
          </cell>
          <cell r="R585">
            <v>45146</v>
          </cell>
          <cell r="U585" t="str">
            <v>Ｒ４</v>
          </cell>
          <cell r="V585">
            <v>7</v>
          </cell>
          <cell r="W585">
            <v>0</v>
          </cell>
          <cell r="X585" t="str">
            <v>○</v>
          </cell>
          <cell r="Y585" t="str">
            <v/>
          </cell>
          <cell r="Z585" t="str">
            <v/>
          </cell>
          <cell r="AA585" t="str">
            <v/>
          </cell>
          <cell r="AB585" t="str">
            <v/>
          </cell>
          <cell r="AC585" t="str">
            <v>なし</v>
          </cell>
          <cell r="AD585">
            <v>12</v>
          </cell>
          <cell r="AE585" t="str">
            <v>12年以上</v>
          </cell>
          <cell r="AF585">
            <v>12</v>
          </cell>
          <cell r="AG585" t="str">
            <v>適</v>
          </cell>
          <cell r="AH585">
            <v>7</v>
          </cell>
          <cell r="AI585" t="str">
            <v>適</v>
          </cell>
          <cell r="AJ585">
            <v>19</v>
          </cell>
          <cell r="AK585" t="str">
            <v>Ｒ４</v>
          </cell>
        </row>
        <row r="586">
          <cell r="A586">
            <v>1410051014231</v>
          </cell>
          <cell r="C586" t="str">
            <v>保育所</v>
          </cell>
          <cell r="D586" t="str">
            <v>洋光台保育園</v>
          </cell>
          <cell r="E586">
            <v>60</v>
          </cell>
          <cell r="F586" t="str">
            <v>磯子区</v>
          </cell>
          <cell r="G586" t="str">
            <v>2350045</v>
          </cell>
          <cell r="H586" t="str">
            <v>横浜市磯子区洋光台三丁目１８－２６</v>
          </cell>
          <cell r="I586" t="str">
            <v>社会福祉法人横浜悠久会洋光台保育園</v>
          </cell>
          <cell r="J586">
            <v>11</v>
          </cell>
          <cell r="K586" t="str">
            <v>11年以上</v>
          </cell>
          <cell r="L586">
            <v>12</v>
          </cell>
          <cell r="M586" t="str">
            <v>適</v>
          </cell>
          <cell r="N586">
            <v>7</v>
          </cell>
          <cell r="O586" t="str">
            <v>適</v>
          </cell>
          <cell r="P586">
            <v>19</v>
          </cell>
          <cell r="Q586">
            <v>7</v>
          </cell>
          <cell r="R586">
            <v>45113</v>
          </cell>
          <cell r="U586" t="str">
            <v>Ｒ４</v>
          </cell>
          <cell r="V586">
            <v>6</v>
          </cell>
          <cell r="W586">
            <v>1</v>
          </cell>
          <cell r="X586" t="str">
            <v>○</v>
          </cell>
          <cell r="Y586" t="str">
            <v>○</v>
          </cell>
          <cell r="Z586" t="str">
            <v/>
          </cell>
          <cell r="AA586" t="str">
            <v/>
          </cell>
          <cell r="AB586" t="str">
            <v/>
          </cell>
          <cell r="AC586" t="str">
            <v>あり</v>
          </cell>
          <cell r="AD586">
            <v>10</v>
          </cell>
          <cell r="AE586" t="str">
            <v>10年以上</v>
          </cell>
          <cell r="AF586">
            <v>12</v>
          </cell>
          <cell r="AG586" t="str">
            <v>適</v>
          </cell>
          <cell r="AH586">
            <v>6</v>
          </cell>
          <cell r="AI586" t="str">
            <v>適</v>
          </cell>
          <cell r="AJ586">
            <v>18</v>
          </cell>
          <cell r="AK586" t="str">
            <v>Ｒ４</v>
          </cell>
        </row>
        <row r="587">
          <cell r="A587">
            <v>1410051024826</v>
          </cell>
          <cell r="C587" t="str">
            <v>保育所</v>
          </cell>
          <cell r="D587" t="str">
            <v>横浜おひさま保育園</v>
          </cell>
          <cell r="E587">
            <v>60</v>
          </cell>
          <cell r="F587" t="str">
            <v>磯子区</v>
          </cell>
          <cell r="G587" t="str">
            <v>2350016</v>
          </cell>
          <cell r="H587" t="str">
            <v>横浜市磯子区磯子３－１１－２０</v>
          </cell>
          <cell r="I587" t="str">
            <v>横浜おひさま保育園</v>
          </cell>
          <cell r="J587">
            <v>11</v>
          </cell>
          <cell r="K587" t="str">
            <v>11年以上</v>
          </cell>
          <cell r="L587">
            <v>12</v>
          </cell>
          <cell r="M587" t="str">
            <v>適</v>
          </cell>
          <cell r="N587">
            <v>7</v>
          </cell>
          <cell r="O587" t="str">
            <v>適</v>
          </cell>
          <cell r="P587">
            <v>19</v>
          </cell>
          <cell r="Q587">
            <v>9</v>
          </cell>
          <cell r="R587">
            <v>45092</v>
          </cell>
          <cell r="U587" t="str">
            <v>Ｒ４</v>
          </cell>
          <cell r="V587">
            <v>7</v>
          </cell>
          <cell r="W587">
            <v>0</v>
          </cell>
          <cell r="X587" t="str">
            <v>○</v>
          </cell>
          <cell r="Y587" t="str">
            <v/>
          </cell>
          <cell r="Z587" t="str">
            <v/>
          </cell>
          <cell r="AA587" t="str">
            <v/>
          </cell>
          <cell r="AB587" t="str">
            <v/>
          </cell>
          <cell r="AC587" t="str">
            <v>なし</v>
          </cell>
          <cell r="AD587">
            <v>11</v>
          </cell>
          <cell r="AE587" t="str">
            <v>11年以上</v>
          </cell>
          <cell r="AF587">
            <v>12</v>
          </cell>
          <cell r="AG587" t="str">
            <v>適</v>
          </cell>
          <cell r="AH587">
            <v>7</v>
          </cell>
          <cell r="AI587" t="str">
            <v>適</v>
          </cell>
          <cell r="AJ587">
            <v>19</v>
          </cell>
          <cell r="AK587" t="str">
            <v>Ｒ４</v>
          </cell>
        </row>
        <row r="588">
          <cell r="A588">
            <v>1410051015501</v>
          </cell>
          <cell r="C588" t="str">
            <v>保育所</v>
          </cell>
          <cell r="D588" t="str">
            <v>横浜ナーサリー</v>
          </cell>
          <cell r="E588">
            <v>60</v>
          </cell>
          <cell r="F588" t="str">
            <v>磯子区</v>
          </cell>
          <cell r="G588" t="str">
            <v>2350011</v>
          </cell>
          <cell r="H588" t="str">
            <v>横浜市磯子区丸山一丁目１７－１７</v>
          </cell>
          <cell r="I588" t="str">
            <v>横浜婦人クラブ愛児園　横浜ナーサリー</v>
          </cell>
          <cell r="J588">
            <v>10</v>
          </cell>
          <cell r="K588" t="str">
            <v>10年以上</v>
          </cell>
          <cell r="L588">
            <v>12</v>
          </cell>
          <cell r="M588" t="str">
            <v>適</v>
          </cell>
          <cell r="N588">
            <v>6</v>
          </cell>
          <cell r="O588" t="str">
            <v>適</v>
          </cell>
          <cell r="P588">
            <v>18</v>
          </cell>
          <cell r="Q588">
            <v>15</v>
          </cell>
          <cell r="R588">
            <v>45154</v>
          </cell>
          <cell r="U588" t="str">
            <v>Ｒ４</v>
          </cell>
          <cell r="V588">
            <v>6</v>
          </cell>
          <cell r="W588">
            <v>0</v>
          </cell>
          <cell r="X588" t="str">
            <v>○</v>
          </cell>
          <cell r="Y588" t="str">
            <v/>
          </cell>
          <cell r="Z588" t="str">
            <v/>
          </cell>
          <cell r="AA588" t="str">
            <v/>
          </cell>
          <cell r="AB588" t="str">
            <v/>
          </cell>
          <cell r="AC588" t="str">
            <v>なし</v>
          </cell>
          <cell r="AD588">
            <v>9</v>
          </cell>
          <cell r="AE588" t="str">
            <v>9年以上</v>
          </cell>
          <cell r="AF588">
            <v>11</v>
          </cell>
          <cell r="AG588" t="str">
            <v>適</v>
          </cell>
          <cell r="AH588">
            <v>6</v>
          </cell>
          <cell r="AI588" t="str">
            <v>適</v>
          </cell>
          <cell r="AJ588">
            <v>17</v>
          </cell>
          <cell r="AK588" t="str">
            <v>Ｒ４</v>
          </cell>
        </row>
        <row r="589">
          <cell r="A589">
            <v>1410051023547</v>
          </cell>
          <cell r="C589" t="str">
            <v>保育所</v>
          </cell>
          <cell r="D589" t="str">
            <v>ヨコハマみらい保育園</v>
          </cell>
          <cell r="E589">
            <v>60</v>
          </cell>
          <cell r="F589" t="str">
            <v>磯子区</v>
          </cell>
          <cell r="G589" t="str">
            <v>2350016</v>
          </cell>
          <cell r="H589" t="str">
            <v>横浜市磯子区磯子３－３－２１　江戸徳ビル４Ｆ</v>
          </cell>
          <cell r="I589" t="str">
            <v>ヨコハマみらい保育園</v>
          </cell>
          <cell r="J589">
            <v>9</v>
          </cell>
          <cell r="K589" t="str">
            <v>9年以上</v>
          </cell>
          <cell r="L589">
            <v>11</v>
          </cell>
          <cell r="M589" t="str">
            <v>適</v>
          </cell>
          <cell r="N589">
            <v>6</v>
          </cell>
          <cell r="O589" t="str">
            <v>適</v>
          </cell>
          <cell r="P589">
            <v>17</v>
          </cell>
          <cell r="Q589">
            <v>9</v>
          </cell>
          <cell r="R589">
            <v>45072</v>
          </cell>
          <cell r="U589" t="str">
            <v>Ｒ４</v>
          </cell>
          <cell r="V589">
            <v>6</v>
          </cell>
          <cell r="W589">
            <v>0</v>
          </cell>
          <cell r="X589" t="str">
            <v>○</v>
          </cell>
          <cell r="Y589" t="str">
            <v/>
          </cell>
          <cell r="Z589" t="str">
            <v/>
          </cell>
          <cell r="AA589" t="str">
            <v/>
          </cell>
          <cell r="AB589" t="str">
            <v/>
          </cell>
          <cell r="AC589" t="str">
            <v>なし</v>
          </cell>
          <cell r="AD589">
            <v>9</v>
          </cell>
          <cell r="AE589" t="str">
            <v>9年以上</v>
          </cell>
          <cell r="AF589">
            <v>11</v>
          </cell>
          <cell r="AG589" t="str">
            <v>適</v>
          </cell>
          <cell r="AH589">
            <v>6</v>
          </cell>
          <cell r="AI589" t="str">
            <v>適</v>
          </cell>
          <cell r="AJ589">
            <v>17</v>
          </cell>
          <cell r="AK589" t="str">
            <v>Ｒ４</v>
          </cell>
        </row>
        <row r="590">
          <cell r="A590">
            <v>1410052003654</v>
          </cell>
          <cell r="C590" t="str">
            <v>家庭的保育事業</v>
          </cell>
          <cell r="D590" t="str">
            <v>くろかわ保育室</v>
          </cell>
          <cell r="E590">
            <v>60</v>
          </cell>
          <cell r="F590" t="str">
            <v>磯子区</v>
          </cell>
          <cell r="G590" t="str">
            <v>2350041</v>
          </cell>
          <cell r="H590" t="str">
            <v>横浜市磯子区栗木二丁目１１－１９</v>
          </cell>
          <cell r="I590" t="str">
            <v>くろかわ保育室</v>
          </cell>
          <cell r="J590">
            <v>15</v>
          </cell>
          <cell r="K590" t="str">
            <v>15年以上</v>
          </cell>
          <cell r="L590">
            <v>12</v>
          </cell>
          <cell r="M590" t="str">
            <v>否</v>
          </cell>
          <cell r="N590">
            <v>0</v>
          </cell>
          <cell r="O590" t="str">
            <v>否</v>
          </cell>
          <cell r="P590">
            <v>12</v>
          </cell>
          <cell r="Q590">
            <v>0</v>
          </cell>
          <cell r="R590">
            <v>45100</v>
          </cell>
          <cell r="U590" t="str">
            <v>Ｒ２</v>
          </cell>
          <cell r="V590">
            <v>0</v>
          </cell>
          <cell r="W590">
            <v>0</v>
          </cell>
          <cell r="X590" t="str">
            <v>○</v>
          </cell>
          <cell r="Y590" t="str">
            <v/>
          </cell>
          <cell r="Z590" t="str">
            <v/>
          </cell>
          <cell r="AA590" t="str">
            <v/>
          </cell>
          <cell r="AB590" t="str">
            <v/>
          </cell>
          <cell r="AC590" t="str">
            <v>なし</v>
          </cell>
          <cell r="AD590">
            <v>14</v>
          </cell>
          <cell r="AE590" t="str">
            <v>14年以上</v>
          </cell>
          <cell r="AF590">
            <v>12</v>
          </cell>
          <cell r="AG590" t="str">
            <v>否</v>
          </cell>
          <cell r="AH590">
            <v>0</v>
          </cell>
          <cell r="AI590" t="str">
            <v>否</v>
          </cell>
          <cell r="AJ590">
            <v>12</v>
          </cell>
          <cell r="AK590" t="str">
            <v/>
          </cell>
        </row>
        <row r="591">
          <cell r="A591">
            <v>1410052004827</v>
          </cell>
          <cell r="C591" t="str">
            <v>小規模保育事業（A型）</v>
          </cell>
          <cell r="D591" t="str">
            <v>岩原保育室</v>
          </cell>
          <cell r="E591">
            <v>60</v>
          </cell>
          <cell r="F591" t="str">
            <v>磯子区</v>
          </cell>
          <cell r="G591" t="str">
            <v>2350033</v>
          </cell>
          <cell r="H591" t="str">
            <v>横浜市磯子区杉田一丁目６番８号</v>
          </cell>
          <cell r="I591" t="str">
            <v>岩原保育室</v>
          </cell>
          <cell r="J591">
            <v>24</v>
          </cell>
          <cell r="K591" t="str">
            <v>16年以上</v>
          </cell>
          <cell r="L591">
            <v>12</v>
          </cell>
          <cell r="M591" t="str">
            <v>適</v>
          </cell>
          <cell r="N591">
            <v>7</v>
          </cell>
          <cell r="O591" t="str">
            <v>適</v>
          </cell>
          <cell r="P591">
            <v>19</v>
          </cell>
          <cell r="Q591">
            <v>1</v>
          </cell>
          <cell r="R591">
            <v>45092</v>
          </cell>
          <cell r="U591" t="str">
            <v>Ｒ４</v>
          </cell>
          <cell r="V591">
            <v>7</v>
          </cell>
          <cell r="W591">
            <v>0</v>
          </cell>
          <cell r="X591" t="str">
            <v>○</v>
          </cell>
          <cell r="Y591" t="str">
            <v/>
          </cell>
          <cell r="Z591" t="str">
            <v/>
          </cell>
          <cell r="AA591" t="str">
            <v/>
          </cell>
          <cell r="AB591" t="str">
            <v/>
          </cell>
          <cell r="AC591" t="str">
            <v>なし</v>
          </cell>
          <cell r="AD591">
            <v>23</v>
          </cell>
          <cell r="AE591" t="str">
            <v>16年以上</v>
          </cell>
          <cell r="AF591">
            <v>12</v>
          </cell>
          <cell r="AG591" t="str">
            <v>適</v>
          </cell>
          <cell r="AH591">
            <v>7</v>
          </cell>
          <cell r="AI591" t="str">
            <v>適</v>
          </cell>
          <cell r="AJ591">
            <v>19</v>
          </cell>
          <cell r="AK591" t="str">
            <v>Ｒ４</v>
          </cell>
        </row>
        <row r="592">
          <cell r="A592">
            <v>1410052003076</v>
          </cell>
          <cell r="C592" t="str">
            <v>小規模保育事業（A型）</v>
          </cell>
          <cell r="D592" t="str">
            <v>汐見台第二愛育園</v>
          </cell>
          <cell r="E592">
            <v>60</v>
          </cell>
          <cell r="F592" t="str">
            <v>磯子区</v>
          </cell>
          <cell r="G592" t="str">
            <v>2350022</v>
          </cell>
          <cell r="H592" t="str">
            <v>横浜市磯子区汐見台２丁目４－６</v>
          </cell>
          <cell r="I592" t="str">
            <v>汐見台第二愛育園</v>
          </cell>
          <cell r="J592">
            <v>16</v>
          </cell>
          <cell r="K592" t="str">
            <v>16年以上</v>
          </cell>
          <cell r="L592">
            <v>12</v>
          </cell>
          <cell r="M592" t="str">
            <v>適</v>
          </cell>
          <cell r="N592">
            <v>7</v>
          </cell>
          <cell r="O592" t="str">
            <v>適</v>
          </cell>
          <cell r="P592">
            <v>19</v>
          </cell>
          <cell r="Q592">
            <v>3</v>
          </cell>
          <cell r="R592">
            <v>45072</v>
          </cell>
          <cell r="U592" t="str">
            <v>Ｒ４</v>
          </cell>
          <cell r="V592">
            <v>7</v>
          </cell>
          <cell r="W592">
            <v>0</v>
          </cell>
          <cell r="X592" t="str">
            <v>○</v>
          </cell>
          <cell r="Y592" t="str">
            <v/>
          </cell>
          <cell r="Z592" t="str">
            <v/>
          </cell>
          <cell r="AA592" t="str">
            <v/>
          </cell>
          <cell r="AB592" t="str">
            <v/>
          </cell>
          <cell r="AC592" t="str">
            <v>なし</v>
          </cell>
          <cell r="AD592">
            <v>15</v>
          </cell>
          <cell r="AE592" t="str">
            <v>15年以上</v>
          </cell>
          <cell r="AF592">
            <v>12</v>
          </cell>
          <cell r="AG592" t="str">
            <v>適</v>
          </cell>
          <cell r="AH592">
            <v>7</v>
          </cell>
          <cell r="AI592" t="str">
            <v>適</v>
          </cell>
          <cell r="AJ592">
            <v>19</v>
          </cell>
          <cell r="AK592" t="str">
            <v>Ｒ４</v>
          </cell>
        </row>
        <row r="593">
          <cell r="A593">
            <v>1410052002896</v>
          </cell>
          <cell r="C593" t="str">
            <v>小規模保育事業（A型）</v>
          </cell>
          <cell r="D593" t="str">
            <v>チームナーサリーＢｉｇＨｕｇ</v>
          </cell>
          <cell r="E593">
            <v>60</v>
          </cell>
          <cell r="F593" t="str">
            <v>磯子区</v>
          </cell>
          <cell r="G593" t="str">
            <v>2340055</v>
          </cell>
          <cell r="H593" t="str">
            <v>横浜市港南区日野南一丁目１１－１６</v>
          </cell>
          <cell r="I593" t="str">
            <v>ＮＰＯ法人クオリティワールド</v>
          </cell>
          <cell r="J593">
            <v>10</v>
          </cell>
          <cell r="K593" t="str">
            <v>10年以上</v>
          </cell>
          <cell r="L593">
            <v>12</v>
          </cell>
          <cell r="M593" t="str">
            <v>適</v>
          </cell>
          <cell r="N593">
            <v>6</v>
          </cell>
          <cell r="O593" t="str">
            <v>適</v>
          </cell>
          <cell r="P593">
            <v>18</v>
          </cell>
          <cell r="Q593">
            <v>0</v>
          </cell>
          <cell r="R593">
            <v>45084</v>
          </cell>
          <cell r="U593" t="str">
            <v>Ｒ４</v>
          </cell>
          <cell r="V593">
            <v>6</v>
          </cell>
          <cell r="W593">
            <v>0</v>
          </cell>
          <cell r="X593" t="str">
            <v>○</v>
          </cell>
          <cell r="Y593" t="str">
            <v/>
          </cell>
          <cell r="Z593" t="str">
            <v/>
          </cell>
          <cell r="AA593" t="str">
            <v/>
          </cell>
          <cell r="AB593" t="str">
            <v/>
          </cell>
          <cell r="AC593" t="str">
            <v>なし</v>
          </cell>
          <cell r="AD593">
            <v>10</v>
          </cell>
          <cell r="AE593" t="str">
            <v>10年以上</v>
          </cell>
          <cell r="AF593">
            <v>12</v>
          </cell>
          <cell r="AG593" t="str">
            <v>適</v>
          </cell>
          <cell r="AH593">
            <v>6</v>
          </cell>
          <cell r="AI593" t="str">
            <v>適</v>
          </cell>
          <cell r="AJ593">
            <v>18</v>
          </cell>
          <cell r="AK593" t="str">
            <v>Ｒ４</v>
          </cell>
        </row>
        <row r="594">
          <cell r="A594">
            <v>1410052002904</v>
          </cell>
          <cell r="C594" t="str">
            <v>小規模保育事業（A型）</v>
          </cell>
          <cell r="D594" t="str">
            <v>チームナーサリーＢｉｇＨｕｇ２</v>
          </cell>
          <cell r="E594">
            <v>60</v>
          </cell>
          <cell r="F594" t="str">
            <v>磯子区</v>
          </cell>
          <cell r="G594" t="str">
            <v>2340055</v>
          </cell>
          <cell r="H594" t="str">
            <v>横浜市港南区日野南一丁目１１－１６</v>
          </cell>
          <cell r="I594" t="str">
            <v>ＮＰＯ法人クオリティワールド</v>
          </cell>
          <cell r="J594">
            <v>8</v>
          </cell>
          <cell r="K594" t="str">
            <v>8年以上</v>
          </cell>
          <cell r="L594">
            <v>10</v>
          </cell>
          <cell r="M594" t="str">
            <v>適</v>
          </cell>
          <cell r="N594">
            <v>6</v>
          </cell>
          <cell r="O594" t="str">
            <v>適</v>
          </cell>
          <cell r="P594">
            <v>16</v>
          </cell>
          <cell r="Q594">
            <v>1</v>
          </cell>
          <cell r="R594">
            <v>45113</v>
          </cell>
          <cell r="U594" t="str">
            <v>Ｒ４</v>
          </cell>
          <cell r="V594">
            <v>6</v>
          </cell>
          <cell r="W594">
            <v>0</v>
          </cell>
          <cell r="X594" t="str">
            <v>○</v>
          </cell>
          <cell r="Y594" t="str">
            <v/>
          </cell>
          <cell r="Z594" t="str">
            <v/>
          </cell>
          <cell r="AA594" t="str">
            <v/>
          </cell>
          <cell r="AB594" t="str">
            <v/>
          </cell>
          <cell r="AC594" t="str">
            <v>なし</v>
          </cell>
          <cell r="AD594">
            <v>7</v>
          </cell>
          <cell r="AE594" t="str">
            <v>7年以上</v>
          </cell>
          <cell r="AF594">
            <v>9</v>
          </cell>
          <cell r="AG594" t="str">
            <v>適</v>
          </cell>
          <cell r="AH594">
            <v>6</v>
          </cell>
          <cell r="AI594" t="str">
            <v>適</v>
          </cell>
          <cell r="AJ594">
            <v>15</v>
          </cell>
          <cell r="AK594" t="str">
            <v>Ｒ４</v>
          </cell>
        </row>
        <row r="595">
          <cell r="A595">
            <v>1410052005543</v>
          </cell>
          <cell r="C595" t="str">
            <v>小規模保育事業（A型）</v>
          </cell>
          <cell r="D595" t="str">
            <v>根岸サンフラワー保育園</v>
          </cell>
          <cell r="E595">
            <v>60</v>
          </cell>
          <cell r="F595" t="str">
            <v>磯子区</v>
          </cell>
          <cell r="G595" t="str">
            <v>1030001</v>
          </cell>
          <cell r="H595" t="str">
            <v>東京都中央区日本橋小伝馬町４番１号　井門小伝馬町ビル８階</v>
          </cell>
          <cell r="I595" t="str">
            <v>株式会社サンフラワー</v>
          </cell>
          <cell r="J595">
            <v>9</v>
          </cell>
          <cell r="K595" t="str">
            <v>9年以上</v>
          </cell>
          <cell r="L595">
            <v>11</v>
          </cell>
          <cell r="M595" t="str">
            <v>適</v>
          </cell>
          <cell r="N595">
            <v>6</v>
          </cell>
          <cell r="O595" t="str">
            <v>適</v>
          </cell>
          <cell r="P595">
            <v>17</v>
          </cell>
          <cell r="Q595">
            <v>4</v>
          </cell>
          <cell r="R595">
            <v>45072</v>
          </cell>
          <cell r="U595" t="str">
            <v>Ｒ４</v>
          </cell>
          <cell r="V595">
            <v>6</v>
          </cell>
          <cell r="W595">
            <v>0</v>
          </cell>
          <cell r="X595" t="str">
            <v>○</v>
          </cell>
          <cell r="Y595" t="str">
            <v/>
          </cell>
          <cell r="Z595" t="str">
            <v/>
          </cell>
          <cell r="AA595" t="str">
            <v/>
          </cell>
          <cell r="AB595" t="str">
            <v/>
          </cell>
          <cell r="AC595" t="str">
            <v>なし</v>
          </cell>
          <cell r="AD595">
            <v>9</v>
          </cell>
          <cell r="AE595" t="str">
            <v>9年以上</v>
          </cell>
          <cell r="AF595">
            <v>11</v>
          </cell>
          <cell r="AG595" t="str">
            <v>適</v>
          </cell>
          <cell r="AH595">
            <v>6</v>
          </cell>
          <cell r="AI595" t="str">
            <v>適</v>
          </cell>
          <cell r="AJ595">
            <v>17</v>
          </cell>
          <cell r="AK595" t="str">
            <v>Ｒ４</v>
          </cell>
        </row>
        <row r="596">
          <cell r="A596">
            <v>1410052005097</v>
          </cell>
          <cell r="C596" t="str">
            <v>小規模保育事業（A型）</v>
          </cell>
          <cell r="D596" t="str">
            <v>根岸すみれ保育園</v>
          </cell>
          <cell r="E596">
            <v>60</v>
          </cell>
          <cell r="F596" t="str">
            <v>磯子区</v>
          </cell>
          <cell r="G596" t="str">
            <v>2310008</v>
          </cell>
          <cell r="H596" t="str">
            <v>横浜市中区太田町６丁目７９　アブソルート横浜馬車道ビル３０４</v>
          </cell>
          <cell r="I596" t="str">
            <v>根岸すみれ保育園</v>
          </cell>
          <cell r="J596">
            <v>10</v>
          </cell>
          <cell r="K596" t="str">
            <v>10年以上</v>
          </cell>
          <cell r="L596">
            <v>12</v>
          </cell>
          <cell r="M596" t="str">
            <v>適</v>
          </cell>
          <cell r="N596">
            <v>6</v>
          </cell>
          <cell r="O596" t="str">
            <v>適</v>
          </cell>
          <cell r="P596">
            <v>18</v>
          </cell>
          <cell r="Q596">
            <v>3</v>
          </cell>
          <cell r="R596">
            <v>45092</v>
          </cell>
          <cell r="U596" t="str">
            <v>Ｒ４</v>
          </cell>
          <cell r="V596">
            <v>7</v>
          </cell>
          <cell r="W596">
            <v>0</v>
          </cell>
          <cell r="X596" t="str">
            <v>○</v>
          </cell>
          <cell r="Y596" t="str">
            <v/>
          </cell>
          <cell r="Z596" t="str">
            <v/>
          </cell>
          <cell r="AA596" t="str">
            <v/>
          </cell>
          <cell r="AB596" t="str">
            <v/>
          </cell>
          <cell r="AC596" t="str">
            <v>なし</v>
          </cell>
          <cell r="AD596">
            <v>11</v>
          </cell>
          <cell r="AE596" t="str">
            <v>11年以上</v>
          </cell>
          <cell r="AF596">
            <v>12</v>
          </cell>
          <cell r="AG596" t="str">
            <v>適</v>
          </cell>
          <cell r="AH596">
            <v>7</v>
          </cell>
          <cell r="AI596" t="str">
            <v>適</v>
          </cell>
          <cell r="AJ596">
            <v>19</v>
          </cell>
          <cell r="AK596" t="str">
            <v>Ｒ４</v>
          </cell>
        </row>
        <row r="597">
          <cell r="A597">
            <v>1410052005246</v>
          </cell>
          <cell r="C597" t="str">
            <v>小規模保育事業（A型）</v>
          </cell>
          <cell r="D597" t="str">
            <v>ピノキオ幼児舎　新杉田園</v>
          </cell>
          <cell r="E597">
            <v>60</v>
          </cell>
          <cell r="F597" t="str">
            <v>磯子区</v>
          </cell>
          <cell r="G597" t="str">
            <v>2510052</v>
          </cell>
          <cell r="H597" t="str">
            <v>神奈川県藤沢市藤沢５１８スミノ藤沢２Ｆ－Ａ号室</v>
          </cell>
          <cell r="I597" t="str">
            <v>ドリームワールド株式会社</v>
          </cell>
          <cell r="J597">
            <v>8</v>
          </cell>
          <cell r="K597" t="str">
            <v>8年以上</v>
          </cell>
          <cell r="L597">
            <v>10</v>
          </cell>
          <cell r="M597" t="str">
            <v>適</v>
          </cell>
          <cell r="N597">
            <v>6</v>
          </cell>
          <cell r="O597" t="str">
            <v>適</v>
          </cell>
          <cell r="P597">
            <v>16</v>
          </cell>
          <cell r="Q597">
            <v>3</v>
          </cell>
          <cell r="R597">
            <v>45113</v>
          </cell>
          <cell r="U597" t="str">
            <v>Ｒ４</v>
          </cell>
          <cell r="V597">
            <v>7</v>
          </cell>
          <cell r="W597">
            <v>0</v>
          </cell>
          <cell r="X597" t="str">
            <v>○</v>
          </cell>
          <cell r="Y597" t="str">
            <v/>
          </cell>
          <cell r="Z597" t="str">
            <v/>
          </cell>
          <cell r="AA597" t="str">
            <v/>
          </cell>
          <cell r="AB597" t="str">
            <v/>
          </cell>
          <cell r="AC597" t="str">
            <v>なし</v>
          </cell>
          <cell r="AD597">
            <v>14</v>
          </cell>
          <cell r="AE597" t="str">
            <v>14年以上</v>
          </cell>
          <cell r="AF597">
            <v>12</v>
          </cell>
          <cell r="AG597" t="str">
            <v>適</v>
          </cell>
          <cell r="AH597">
            <v>7</v>
          </cell>
          <cell r="AI597" t="str">
            <v>適</v>
          </cell>
          <cell r="AJ597">
            <v>19</v>
          </cell>
          <cell r="AK597" t="str">
            <v>Ｒ４</v>
          </cell>
        </row>
        <row r="598">
          <cell r="A598">
            <v>1410052004843</v>
          </cell>
          <cell r="C598" t="str">
            <v>小規模保育事業（A型）</v>
          </cell>
          <cell r="D598" t="str">
            <v>ベイキッズ　なのはな保育園</v>
          </cell>
          <cell r="E598">
            <v>60</v>
          </cell>
          <cell r="F598" t="str">
            <v>磯子区</v>
          </cell>
          <cell r="G598" t="str">
            <v>2310012</v>
          </cell>
          <cell r="H598" t="str">
            <v>横浜市中区相生町１－１７－１　パークビュー横浜８０１号</v>
          </cell>
          <cell r="I598" t="str">
            <v>特定非営利活動法人ベイキッズ</v>
          </cell>
          <cell r="J598">
            <v>13</v>
          </cell>
          <cell r="K598" t="str">
            <v>13年以上</v>
          </cell>
          <cell r="L598">
            <v>12</v>
          </cell>
          <cell r="M598" t="str">
            <v>適</v>
          </cell>
          <cell r="N598">
            <v>7</v>
          </cell>
          <cell r="O598" t="str">
            <v>適</v>
          </cell>
          <cell r="P598">
            <v>19</v>
          </cell>
          <cell r="Q598">
            <v>6</v>
          </cell>
          <cell r="R598">
            <v>45084</v>
          </cell>
          <cell r="U598" t="str">
            <v>Ｒ４</v>
          </cell>
          <cell r="V598">
            <v>6</v>
          </cell>
          <cell r="W598">
            <v>1</v>
          </cell>
          <cell r="X598" t="str">
            <v>○</v>
          </cell>
          <cell r="Y598" t="str">
            <v>○</v>
          </cell>
          <cell r="Z598" t="str">
            <v/>
          </cell>
          <cell r="AA598" t="str">
            <v/>
          </cell>
          <cell r="AB598" t="str">
            <v/>
          </cell>
          <cell r="AC598" t="str">
            <v>あり</v>
          </cell>
          <cell r="AD598">
            <v>10</v>
          </cell>
          <cell r="AE598" t="str">
            <v>10年以上</v>
          </cell>
          <cell r="AF598">
            <v>12</v>
          </cell>
          <cell r="AG598" t="str">
            <v>適</v>
          </cell>
          <cell r="AH598">
            <v>6</v>
          </cell>
          <cell r="AI598" t="str">
            <v>適</v>
          </cell>
          <cell r="AJ598">
            <v>18</v>
          </cell>
          <cell r="AK598" t="str">
            <v>Ｒ４</v>
          </cell>
        </row>
        <row r="599">
          <cell r="A599">
            <v>1410052005535</v>
          </cell>
          <cell r="C599" t="str">
            <v>小規模保育事業（A型）</v>
          </cell>
          <cell r="D599" t="str">
            <v>みらいつばさ新杉田保育園</v>
          </cell>
          <cell r="E599">
            <v>60</v>
          </cell>
          <cell r="F599" t="str">
            <v>磯子区</v>
          </cell>
          <cell r="G599" t="str">
            <v>1970003</v>
          </cell>
          <cell r="H599" t="str">
            <v>東京都福生市熊川１６８９－４５</v>
          </cell>
          <cell r="I599" t="str">
            <v>株式会社みらいつばさ</v>
          </cell>
          <cell r="J599">
            <v>8</v>
          </cell>
          <cell r="K599" t="str">
            <v>8年以上</v>
          </cell>
          <cell r="L599">
            <v>10</v>
          </cell>
          <cell r="M599" t="str">
            <v>適</v>
          </cell>
          <cell r="N599">
            <v>6</v>
          </cell>
          <cell r="O599" t="str">
            <v>適</v>
          </cell>
          <cell r="P599">
            <v>16</v>
          </cell>
          <cell r="Q599">
            <v>2</v>
          </cell>
          <cell r="R599">
            <v>45072</v>
          </cell>
          <cell r="U599" t="str">
            <v>Ｒ４</v>
          </cell>
          <cell r="V599">
            <v>6</v>
          </cell>
          <cell r="W599">
            <v>0</v>
          </cell>
          <cell r="X599" t="str">
            <v>○</v>
          </cell>
          <cell r="Y599" t="str">
            <v/>
          </cell>
          <cell r="Z599" t="str">
            <v/>
          </cell>
          <cell r="AA599" t="str">
            <v/>
          </cell>
          <cell r="AB599" t="str">
            <v/>
          </cell>
          <cell r="AC599" t="str">
            <v>なし</v>
          </cell>
          <cell r="AD599">
            <v>8</v>
          </cell>
          <cell r="AE599" t="str">
            <v>8年以上</v>
          </cell>
          <cell r="AF599">
            <v>10</v>
          </cell>
          <cell r="AG599" t="str">
            <v>適</v>
          </cell>
          <cell r="AH599">
            <v>6</v>
          </cell>
          <cell r="AI599" t="str">
            <v>適</v>
          </cell>
          <cell r="AJ599">
            <v>16</v>
          </cell>
          <cell r="AK599" t="str">
            <v>Ｒ４</v>
          </cell>
        </row>
        <row r="600">
          <cell r="A600">
            <v>1410052002854</v>
          </cell>
          <cell r="B600" t="str">
            <v>〇</v>
          </cell>
          <cell r="C600" t="str">
            <v>小規模保育事業（A型）</v>
          </cell>
          <cell r="D600" t="str">
            <v>森おひさま保育園</v>
          </cell>
          <cell r="E600">
            <v>60</v>
          </cell>
          <cell r="F600" t="str">
            <v>磯子区</v>
          </cell>
          <cell r="G600" t="str">
            <v>2350016</v>
          </cell>
          <cell r="H600" t="str">
            <v>横浜市磯子区磯子三丁目１０－８</v>
          </cell>
          <cell r="I600" t="str">
            <v>有限会社おひさま</v>
          </cell>
          <cell r="J600">
            <v>9</v>
          </cell>
          <cell r="K600" t="str">
            <v>9年以上</v>
          </cell>
          <cell r="L600">
            <v>11</v>
          </cell>
          <cell r="M600" t="str">
            <v>適</v>
          </cell>
          <cell r="N600">
            <v>6</v>
          </cell>
          <cell r="O600" t="str">
            <v>適</v>
          </cell>
          <cell r="P600">
            <v>17</v>
          </cell>
          <cell r="Q600">
            <v>4</v>
          </cell>
          <cell r="R600">
            <v>45084</v>
          </cell>
          <cell r="S600" t="str">
            <v>再申請後取り下げ</v>
          </cell>
          <cell r="T600" t="str">
            <v>-</v>
          </cell>
          <cell r="U600" t="str">
            <v>Ｒ４</v>
          </cell>
          <cell r="V600">
            <v>6</v>
          </cell>
          <cell r="W600">
            <v>0</v>
          </cell>
          <cell r="X600" t="str">
            <v>○</v>
          </cell>
          <cell r="Y600" t="str">
            <v/>
          </cell>
          <cell r="Z600" t="str">
            <v/>
          </cell>
          <cell r="AA600" t="str">
            <v/>
          </cell>
          <cell r="AB600" t="str">
            <v/>
          </cell>
          <cell r="AC600" t="str">
            <v>なし</v>
          </cell>
          <cell r="AD600">
            <v>10</v>
          </cell>
          <cell r="AE600" t="str">
            <v>10年以上</v>
          </cell>
          <cell r="AF600">
            <v>12</v>
          </cell>
          <cell r="AG600" t="str">
            <v>適</v>
          </cell>
          <cell r="AH600">
            <v>6</v>
          </cell>
          <cell r="AI600" t="str">
            <v>適</v>
          </cell>
          <cell r="AJ600">
            <v>18</v>
          </cell>
          <cell r="AK600" t="str">
            <v>Ｒ４</v>
          </cell>
        </row>
        <row r="601">
          <cell r="A601">
            <v>1410051025732</v>
          </cell>
          <cell r="C601" t="str">
            <v>認定こども園（幼保連携型）</v>
          </cell>
          <cell r="D601" t="str">
            <v>学校法人新栄学園　認定こども園　金沢白百合幼稚園</v>
          </cell>
          <cell r="E601">
            <v>70</v>
          </cell>
          <cell r="F601" t="str">
            <v>金沢区</v>
          </cell>
          <cell r="G601" t="str">
            <v>2360045</v>
          </cell>
          <cell r="H601" t="str">
            <v>横浜市金沢区釜利谷二丁目２番４号</v>
          </cell>
          <cell r="I601" t="str">
            <v>学校法人新栄学園　金沢白百合幼稚園</v>
          </cell>
          <cell r="J601">
            <v>12</v>
          </cell>
          <cell r="K601" t="str">
            <v>12年以上</v>
          </cell>
          <cell r="L601">
            <v>12</v>
          </cell>
          <cell r="M601" t="str">
            <v>適</v>
          </cell>
          <cell r="N601">
            <v>7</v>
          </cell>
          <cell r="O601" t="str">
            <v>適</v>
          </cell>
          <cell r="P601">
            <v>19</v>
          </cell>
          <cell r="Q601">
            <v>18</v>
          </cell>
          <cell r="R601">
            <v>45146</v>
          </cell>
          <cell r="U601" t="str">
            <v>Ｒ４</v>
          </cell>
          <cell r="V601">
            <v>6</v>
          </cell>
          <cell r="W601">
            <v>1</v>
          </cell>
          <cell r="X601" t="str">
            <v>○</v>
          </cell>
          <cell r="Y601" t="str">
            <v>○</v>
          </cell>
          <cell r="Z601" t="str">
            <v/>
          </cell>
          <cell r="AA601" t="str">
            <v/>
          </cell>
          <cell r="AB601" t="str">
            <v/>
          </cell>
          <cell r="AC601" t="str">
            <v>あり</v>
          </cell>
          <cell r="AD601">
            <v>10</v>
          </cell>
          <cell r="AE601" t="str">
            <v>10年以上</v>
          </cell>
          <cell r="AF601">
            <v>12</v>
          </cell>
          <cell r="AG601" t="str">
            <v>適</v>
          </cell>
          <cell r="AH601">
            <v>6</v>
          </cell>
          <cell r="AI601" t="str">
            <v>適</v>
          </cell>
          <cell r="AJ601">
            <v>18</v>
          </cell>
          <cell r="AK601" t="str">
            <v>Ｒ４</v>
          </cell>
        </row>
        <row r="602">
          <cell r="A602">
            <v>1410051020485</v>
          </cell>
          <cell r="C602" t="str">
            <v>認定こども園（幼保連携型）</v>
          </cell>
          <cell r="D602" t="str">
            <v>関東学院六浦こども園</v>
          </cell>
          <cell r="E602">
            <v>70</v>
          </cell>
          <cell r="F602" t="str">
            <v>金沢区</v>
          </cell>
          <cell r="G602" t="str">
            <v>2368503</v>
          </cell>
          <cell r="H602" t="str">
            <v>横浜市金沢区六浦東一丁目５０－１</v>
          </cell>
          <cell r="I602" t="str">
            <v>関東学院六浦こども園</v>
          </cell>
          <cell r="J602">
            <v>14</v>
          </cell>
          <cell r="K602" t="str">
            <v>14年以上</v>
          </cell>
          <cell r="L602">
            <v>12</v>
          </cell>
          <cell r="M602" t="str">
            <v>適</v>
          </cell>
          <cell r="N602">
            <v>7</v>
          </cell>
          <cell r="O602" t="str">
            <v>適</v>
          </cell>
          <cell r="P602">
            <v>19</v>
          </cell>
          <cell r="Q602">
            <v>21</v>
          </cell>
          <cell r="R602">
            <v>45113</v>
          </cell>
          <cell r="U602" t="str">
            <v>Ｒ４</v>
          </cell>
          <cell r="V602">
            <v>7</v>
          </cell>
          <cell r="W602">
            <v>0</v>
          </cell>
          <cell r="X602" t="str">
            <v>○</v>
          </cell>
          <cell r="Y602" t="str">
            <v/>
          </cell>
          <cell r="Z602" t="str">
            <v/>
          </cell>
          <cell r="AA602" t="str">
            <v/>
          </cell>
          <cell r="AB602" t="str">
            <v/>
          </cell>
          <cell r="AC602" t="str">
            <v>なし</v>
          </cell>
          <cell r="AD602">
            <v>14</v>
          </cell>
          <cell r="AE602" t="str">
            <v>14年以上</v>
          </cell>
          <cell r="AF602">
            <v>12</v>
          </cell>
          <cell r="AG602" t="str">
            <v>適</v>
          </cell>
          <cell r="AH602">
            <v>7</v>
          </cell>
          <cell r="AI602" t="str">
            <v>適</v>
          </cell>
          <cell r="AJ602">
            <v>19</v>
          </cell>
          <cell r="AK602" t="str">
            <v>Ｒ４</v>
          </cell>
        </row>
        <row r="603">
          <cell r="A603">
            <v>1410051021541</v>
          </cell>
          <cell r="C603" t="str">
            <v>幼稚園</v>
          </cell>
          <cell r="D603" t="str">
            <v>あけぼの幼稚園</v>
          </cell>
          <cell r="E603">
            <v>70</v>
          </cell>
          <cell r="F603" t="str">
            <v>金沢区</v>
          </cell>
          <cell r="G603" t="str">
            <v>2360051</v>
          </cell>
          <cell r="H603" t="str">
            <v>横浜市金沢区富岡東２―５―２１</v>
          </cell>
          <cell r="I603" t="str">
            <v>あけぼの幼稚園</v>
          </cell>
          <cell r="J603">
            <v>11</v>
          </cell>
          <cell r="K603" t="str">
            <v>11年以上</v>
          </cell>
          <cell r="L603">
            <v>12</v>
          </cell>
          <cell r="M603" t="str">
            <v>適</v>
          </cell>
          <cell r="N603">
            <v>7</v>
          </cell>
          <cell r="O603" t="str">
            <v>適</v>
          </cell>
          <cell r="P603">
            <v>19</v>
          </cell>
          <cell r="Q603">
            <v>8</v>
          </cell>
          <cell r="R603">
            <v>45113</v>
          </cell>
          <cell r="U603" t="str">
            <v>Ｒ４</v>
          </cell>
          <cell r="V603">
            <v>6</v>
          </cell>
          <cell r="W603">
            <v>1</v>
          </cell>
          <cell r="X603" t="str">
            <v>○</v>
          </cell>
          <cell r="Y603" t="str">
            <v>○</v>
          </cell>
          <cell r="Z603" t="str">
            <v/>
          </cell>
          <cell r="AA603" t="str">
            <v/>
          </cell>
          <cell r="AB603" t="str">
            <v/>
          </cell>
          <cell r="AC603" t="str">
            <v>あり</v>
          </cell>
          <cell r="AD603">
            <v>10</v>
          </cell>
          <cell r="AE603" t="str">
            <v>10年以上</v>
          </cell>
          <cell r="AF603">
            <v>12</v>
          </cell>
          <cell r="AG603" t="str">
            <v>適</v>
          </cell>
          <cell r="AH603">
            <v>6</v>
          </cell>
          <cell r="AI603" t="str">
            <v>適</v>
          </cell>
          <cell r="AJ603">
            <v>18</v>
          </cell>
          <cell r="AK603" t="str">
            <v>Ｒ４</v>
          </cell>
        </row>
        <row r="604">
          <cell r="A604">
            <v>1410051021558</v>
          </cell>
          <cell r="C604" t="str">
            <v>幼稚園</v>
          </cell>
          <cell r="D604" t="str">
            <v>あさひな幼稚園</v>
          </cell>
          <cell r="E604">
            <v>70</v>
          </cell>
          <cell r="F604" t="str">
            <v>金沢区</v>
          </cell>
          <cell r="G604" t="str">
            <v>2360033</v>
          </cell>
          <cell r="H604" t="str">
            <v>横浜市金沢区東朝比奈二丁目５４－１３</v>
          </cell>
          <cell r="I604" t="str">
            <v>あさひな幼稚園</v>
          </cell>
          <cell r="J604">
            <v>19</v>
          </cell>
          <cell r="K604" t="str">
            <v>16年以上</v>
          </cell>
          <cell r="L604">
            <v>12</v>
          </cell>
          <cell r="M604" t="str">
            <v>適</v>
          </cell>
          <cell r="N604">
            <v>7</v>
          </cell>
          <cell r="O604" t="str">
            <v>適</v>
          </cell>
          <cell r="P604">
            <v>19</v>
          </cell>
          <cell r="Q604">
            <v>6</v>
          </cell>
          <cell r="R604">
            <v>45084</v>
          </cell>
          <cell r="U604" t="str">
            <v>Ｒ４</v>
          </cell>
          <cell r="V604">
            <v>7</v>
          </cell>
          <cell r="W604">
            <v>0</v>
          </cell>
          <cell r="X604" t="str">
            <v>○</v>
          </cell>
          <cell r="Y604" t="str">
            <v/>
          </cell>
          <cell r="Z604" t="str">
            <v/>
          </cell>
          <cell r="AA604" t="str">
            <v/>
          </cell>
          <cell r="AB604" t="str">
            <v/>
          </cell>
          <cell r="AC604" t="str">
            <v>なし</v>
          </cell>
          <cell r="AD604">
            <v>20</v>
          </cell>
          <cell r="AE604" t="str">
            <v>16年以上</v>
          </cell>
          <cell r="AF604">
            <v>12</v>
          </cell>
          <cell r="AG604" t="str">
            <v>適</v>
          </cell>
          <cell r="AH604">
            <v>7</v>
          </cell>
          <cell r="AI604" t="str">
            <v>適</v>
          </cell>
          <cell r="AJ604">
            <v>19</v>
          </cell>
          <cell r="AK604" t="str">
            <v>Ｒ４</v>
          </cell>
        </row>
        <row r="605">
          <cell r="A605">
            <v>1410051021624</v>
          </cell>
          <cell r="C605" t="str">
            <v>幼稚園</v>
          </cell>
          <cell r="D605" t="str">
            <v>金沢大道幼稚園</v>
          </cell>
          <cell r="E605">
            <v>70</v>
          </cell>
          <cell r="F605" t="str">
            <v>金沢区</v>
          </cell>
          <cell r="G605" t="str">
            <v>2360022</v>
          </cell>
          <cell r="H605" t="str">
            <v>横浜市金沢区町屋町２番地２</v>
          </cell>
          <cell r="I605" t="str">
            <v>金沢大道幼稚園</v>
          </cell>
          <cell r="J605">
            <v>15</v>
          </cell>
          <cell r="K605" t="str">
            <v>15年以上</v>
          </cell>
          <cell r="L605">
            <v>12</v>
          </cell>
          <cell r="M605" t="str">
            <v>適</v>
          </cell>
          <cell r="N605">
            <v>7</v>
          </cell>
          <cell r="O605" t="str">
            <v>適</v>
          </cell>
          <cell r="P605">
            <v>19</v>
          </cell>
          <cell r="Q605">
            <v>3</v>
          </cell>
          <cell r="R605">
            <v>45120</v>
          </cell>
          <cell r="U605" t="str">
            <v>Ｒ４</v>
          </cell>
          <cell r="V605">
            <v>6</v>
          </cell>
          <cell r="W605">
            <v>1</v>
          </cell>
          <cell r="X605" t="str">
            <v>○</v>
          </cell>
          <cell r="Y605" t="str">
            <v>○</v>
          </cell>
          <cell r="Z605" t="str">
            <v/>
          </cell>
          <cell r="AA605" t="str">
            <v/>
          </cell>
          <cell r="AB605" t="str">
            <v/>
          </cell>
          <cell r="AC605" t="str">
            <v>あり</v>
          </cell>
          <cell r="AD605">
            <v>9</v>
          </cell>
          <cell r="AE605" t="str">
            <v>9年以上</v>
          </cell>
          <cell r="AF605">
            <v>11</v>
          </cell>
          <cell r="AG605" t="str">
            <v>適</v>
          </cell>
          <cell r="AH605">
            <v>6</v>
          </cell>
          <cell r="AI605" t="str">
            <v>適</v>
          </cell>
          <cell r="AJ605">
            <v>17</v>
          </cell>
          <cell r="AK605" t="str">
            <v>Ｒ４</v>
          </cell>
        </row>
        <row r="606">
          <cell r="A606">
            <v>1410051026920</v>
          </cell>
          <cell r="C606" t="str">
            <v>幼稚園</v>
          </cell>
          <cell r="D606" t="str">
            <v>カナリヤ幼稚園</v>
          </cell>
          <cell r="E606">
            <v>70</v>
          </cell>
          <cell r="F606" t="str">
            <v>金沢区</v>
          </cell>
          <cell r="G606" t="str">
            <v>2360046</v>
          </cell>
          <cell r="H606" t="str">
            <v>横浜市金沢区釜利谷西三丁目１－３</v>
          </cell>
          <cell r="I606" t="str">
            <v>学校法人名取学園　カナリヤ幼稚園</v>
          </cell>
          <cell r="J606">
            <v>10</v>
          </cell>
          <cell r="K606" t="str">
            <v>10年以上</v>
          </cell>
          <cell r="L606">
            <v>12</v>
          </cell>
          <cell r="M606" t="str">
            <v>適</v>
          </cell>
          <cell r="N606">
            <v>6</v>
          </cell>
          <cell r="O606" t="str">
            <v>適</v>
          </cell>
          <cell r="P606">
            <v>18</v>
          </cell>
          <cell r="Q606">
            <v>5</v>
          </cell>
          <cell r="R606">
            <v>45072</v>
          </cell>
          <cell r="U606" t="str">
            <v>Ｒ４</v>
          </cell>
          <cell r="V606">
            <v>6</v>
          </cell>
          <cell r="W606">
            <v>0</v>
          </cell>
          <cell r="X606" t="str">
            <v>○</v>
          </cell>
          <cell r="Y606" t="str">
            <v/>
          </cell>
          <cell r="Z606" t="str">
            <v/>
          </cell>
          <cell r="AA606" t="str">
            <v/>
          </cell>
          <cell r="AB606" t="str">
            <v/>
          </cell>
          <cell r="AC606" t="str">
            <v>なし</v>
          </cell>
          <cell r="AD606">
            <v>9</v>
          </cell>
          <cell r="AE606" t="str">
            <v>9年以上</v>
          </cell>
          <cell r="AF606">
            <v>11</v>
          </cell>
          <cell r="AG606" t="str">
            <v>適</v>
          </cell>
          <cell r="AH606">
            <v>6</v>
          </cell>
          <cell r="AI606" t="str">
            <v>適</v>
          </cell>
          <cell r="AJ606">
            <v>17</v>
          </cell>
          <cell r="AK606" t="str">
            <v>Ｒ４</v>
          </cell>
        </row>
        <row r="607">
          <cell r="A607">
            <v>1410051026391</v>
          </cell>
          <cell r="C607" t="str">
            <v>幼稚園</v>
          </cell>
          <cell r="D607" t="str">
            <v>京急幼稚園</v>
          </cell>
          <cell r="E607">
            <v>70</v>
          </cell>
          <cell r="F607" t="str">
            <v>金沢区</v>
          </cell>
          <cell r="G607" t="str">
            <v>2360057</v>
          </cell>
          <cell r="H607" t="str">
            <v>横浜市金沢区能見台一丁目４４番１号</v>
          </cell>
          <cell r="I607" t="str">
            <v>学校法人　京急学園　京急幼稚園</v>
          </cell>
          <cell r="J607">
            <v>12</v>
          </cell>
          <cell r="K607" t="str">
            <v>12年以上</v>
          </cell>
          <cell r="L607">
            <v>12</v>
          </cell>
          <cell r="M607" t="str">
            <v>適</v>
          </cell>
          <cell r="N607">
            <v>7</v>
          </cell>
          <cell r="O607" t="str">
            <v>適</v>
          </cell>
          <cell r="P607">
            <v>19</v>
          </cell>
          <cell r="Q607">
            <v>13</v>
          </cell>
          <cell r="R607">
            <v>45084</v>
          </cell>
          <cell r="U607" t="str">
            <v>Ｒ４</v>
          </cell>
          <cell r="V607">
            <v>7</v>
          </cell>
          <cell r="W607">
            <v>0</v>
          </cell>
          <cell r="X607" t="str">
            <v>○</v>
          </cell>
          <cell r="Y607" t="str">
            <v/>
          </cell>
          <cell r="Z607" t="str">
            <v/>
          </cell>
          <cell r="AA607" t="str">
            <v/>
          </cell>
          <cell r="AB607" t="str">
            <v/>
          </cell>
          <cell r="AC607" t="str">
            <v>なし</v>
          </cell>
          <cell r="AD607">
            <v>11</v>
          </cell>
          <cell r="AE607" t="str">
            <v>11年以上</v>
          </cell>
          <cell r="AF607">
            <v>12</v>
          </cell>
          <cell r="AG607" t="str">
            <v>適</v>
          </cell>
          <cell r="AH607">
            <v>7</v>
          </cell>
          <cell r="AI607" t="str">
            <v>適</v>
          </cell>
          <cell r="AJ607">
            <v>19</v>
          </cell>
          <cell r="AK607" t="str">
            <v>Ｒ４</v>
          </cell>
        </row>
        <row r="608">
          <cell r="A608">
            <v>1410051021590</v>
          </cell>
          <cell r="C608" t="str">
            <v>幼稚園</v>
          </cell>
          <cell r="D608" t="str">
            <v>光輪幼稚園</v>
          </cell>
          <cell r="E608">
            <v>70</v>
          </cell>
          <cell r="F608" t="str">
            <v>金沢区</v>
          </cell>
          <cell r="G608" t="str">
            <v>2360023</v>
          </cell>
          <cell r="H608" t="str">
            <v>横浜市金沢区平潟町２６－２９</v>
          </cell>
          <cell r="I608" t="str">
            <v>光輪幼稚園</v>
          </cell>
          <cell r="J608">
            <v>15</v>
          </cell>
          <cell r="K608" t="str">
            <v>15年以上</v>
          </cell>
          <cell r="L608">
            <v>12</v>
          </cell>
          <cell r="M608" t="str">
            <v>適</v>
          </cell>
          <cell r="N608">
            <v>7</v>
          </cell>
          <cell r="O608" t="str">
            <v>適</v>
          </cell>
          <cell r="P608">
            <v>19</v>
          </cell>
          <cell r="Q608">
            <v>4</v>
          </cell>
          <cell r="R608">
            <v>45084</v>
          </cell>
          <cell r="U608" t="str">
            <v>Ｒ４</v>
          </cell>
          <cell r="V608">
            <v>7</v>
          </cell>
          <cell r="W608">
            <v>0</v>
          </cell>
          <cell r="X608" t="str">
            <v>○</v>
          </cell>
          <cell r="Y608" t="str">
            <v/>
          </cell>
          <cell r="Z608" t="str">
            <v/>
          </cell>
          <cell r="AA608" t="str">
            <v/>
          </cell>
          <cell r="AB608" t="str">
            <v/>
          </cell>
          <cell r="AC608" t="str">
            <v>なし</v>
          </cell>
          <cell r="AD608">
            <v>16</v>
          </cell>
          <cell r="AE608" t="str">
            <v>16年以上</v>
          </cell>
          <cell r="AF608">
            <v>12</v>
          </cell>
          <cell r="AG608" t="str">
            <v>適</v>
          </cell>
          <cell r="AH608">
            <v>7</v>
          </cell>
          <cell r="AI608" t="str">
            <v>適</v>
          </cell>
          <cell r="AJ608">
            <v>19</v>
          </cell>
          <cell r="AK608" t="str">
            <v>Ｒ４</v>
          </cell>
        </row>
        <row r="609">
          <cell r="A609">
            <v>1410051021608</v>
          </cell>
          <cell r="C609" t="str">
            <v>幼稚園</v>
          </cell>
          <cell r="D609" t="str">
            <v>こすもす幼稚園</v>
          </cell>
          <cell r="E609">
            <v>70</v>
          </cell>
          <cell r="F609" t="str">
            <v>金沢区</v>
          </cell>
          <cell r="G609" t="str">
            <v>2360051</v>
          </cell>
          <cell r="H609" t="str">
            <v>横浜市金沢区富岡東４―５―４５</v>
          </cell>
          <cell r="I609" t="str">
            <v>こすもす幼稚園</v>
          </cell>
          <cell r="J609">
            <v>13</v>
          </cell>
          <cell r="K609" t="str">
            <v>13年以上</v>
          </cell>
          <cell r="L609">
            <v>12</v>
          </cell>
          <cell r="M609" t="str">
            <v>適</v>
          </cell>
          <cell r="N609">
            <v>7</v>
          </cell>
          <cell r="O609" t="str">
            <v>適</v>
          </cell>
          <cell r="P609">
            <v>19</v>
          </cell>
          <cell r="Q609">
            <v>14</v>
          </cell>
          <cell r="R609">
            <v>45084</v>
          </cell>
          <cell r="U609" t="str">
            <v>Ｒ４</v>
          </cell>
          <cell r="V609">
            <v>7</v>
          </cell>
          <cell r="W609">
            <v>0</v>
          </cell>
          <cell r="X609" t="str">
            <v>○</v>
          </cell>
          <cell r="Y609" t="str">
            <v/>
          </cell>
          <cell r="Z609" t="str">
            <v/>
          </cell>
          <cell r="AA609" t="str">
            <v/>
          </cell>
          <cell r="AB609" t="str">
            <v/>
          </cell>
          <cell r="AC609" t="str">
            <v>なし</v>
          </cell>
          <cell r="AD609">
            <v>12</v>
          </cell>
          <cell r="AE609" t="str">
            <v>12年以上</v>
          </cell>
          <cell r="AF609">
            <v>12</v>
          </cell>
          <cell r="AG609" t="str">
            <v>適</v>
          </cell>
          <cell r="AH609">
            <v>7</v>
          </cell>
          <cell r="AI609" t="str">
            <v>適</v>
          </cell>
          <cell r="AJ609">
            <v>19</v>
          </cell>
          <cell r="AK609" t="str">
            <v>Ｒ４</v>
          </cell>
        </row>
        <row r="610">
          <cell r="A610">
            <v>1410051026409</v>
          </cell>
          <cell r="C610" t="str">
            <v>幼稚園</v>
          </cell>
          <cell r="D610" t="str">
            <v>天使幼稚園</v>
          </cell>
          <cell r="E610">
            <v>70</v>
          </cell>
          <cell r="F610" t="str">
            <v>金沢区</v>
          </cell>
          <cell r="G610" t="str">
            <v>2360015</v>
          </cell>
          <cell r="H610" t="str">
            <v>横浜市金沢区金沢町４８番地</v>
          </cell>
          <cell r="I610" t="str">
            <v>天使幼稚園</v>
          </cell>
          <cell r="J610">
            <v>12</v>
          </cell>
          <cell r="K610" t="str">
            <v>12年以上</v>
          </cell>
          <cell r="L610">
            <v>12</v>
          </cell>
          <cell r="M610" t="str">
            <v>適</v>
          </cell>
          <cell r="N610">
            <v>7</v>
          </cell>
          <cell r="O610" t="str">
            <v>適</v>
          </cell>
          <cell r="P610">
            <v>19</v>
          </cell>
          <cell r="Q610">
            <v>6</v>
          </cell>
          <cell r="R610">
            <v>45113</v>
          </cell>
          <cell r="U610" t="str">
            <v>Ｒ４</v>
          </cell>
          <cell r="V610">
            <v>7</v>
          </cell>
          <cell r="W610">
            <v>0</v>
          </cell>
          <cell r="X610" t="str">
            <v>○</v>
          </cell>
          <cell r="Y610" t="str">
            <v/>
          </cell>
          <cell r="Z610" t="str">
            <v/>
          </cell>
          <cell r="AA610" t="str">
            <v/>
          </cell>
          <cell r="AB610" t="str">
            <v/>
          </cell>
          <cell r="AC610" t="str">
            <v>なし</v>
          </cell>
          <cell r="AD610">
            <v>13</v>
          </cell>
          <cell r="AE610" t="str">
            <v>13年以上</v>
          </cell>
          <cell r="AF610">
            <v>12</v>
          </cell>
          <cell r="AG610" t="str">
            <v>適</v>
          </cell>
          <cell r="AH610">
            <v>7</v>
          </cell>
          <cell r="AI610" t="str">
            <v>適</v>
          </cell>
          <cell r="AJ610">
            <v>19</v>
          </cell>
          <cell r="AK610" t="str">
            <v>Ｒ４</v>
          </cell>
        </row>
        <row r="611">
          <cell r="A611">
            <v>1410051026417</v>
          </cell>
          <cell r="C611" t="str">
            <v>幼稚園</v>
          </cell>
          <cell r="D611" t="str">
            <v>フレンド幼稚園</v>
          </cell>
          <cell r="E611">
            <v>70</v>
          </cell>
          <cell r="F611" t="str">
            <v>金沢区</v>
          </cell>
          <cell r="G611" t="str">
            <v>2360005</v>
          </cell>
          <cell r="H611" t="str">
            <v>横浜市金沢区並木二丁目３－２</v>
          </cell>
          <cell r="I611" t="str">
            <v>フレンド幼稚園</v>
          </cell>
          <cell r="J611">
            <v>8</v>
          </cell>
          <cell r="K611" t="str">
            <v>8年以上</v>
          </cell>
          <cell r="L611">
            <v>10</v>
          </cell>
          <cell r="M611" t="str">
            <v>適</v>
          </cell>
          <cell r="N611">
            <v>6</v>
          </cell>
          <cell r="O611" t="str">
            <v>適</v>
          </cell>
          <cell r="P611">
            <v>16</v>
          </cell>
          <cell r="Q611">
            <v>7</v>
          </cell>
          <cell r="R611">
            <v>45120</v>
          </cell>
          <cell r="U611" t="str">
            <v>Ｒ４</v>
          </cell>
          <cell r="V611">
            <v>6</v>
          </cell>
          <cell r="W611">
            <v>0</v>
          </cell>
          <cell r="X611" t="str">
            <v>○</v>
          </cell>
          <cell r="Y611" t="str">
            <v/>
          </cell>
          <cell r="Z611" t="str">
            <v/>
          </cell>
          <cell r="AA611" t="str">
            <v/>
          </cell>
          <cell r="AB611" t="str">
            <v/>
          </cell>
          <cell r="AC611" t="str">
            <v>なし</v>
          </cell>
          <cell r="AD611">
            <v>8</v>
          </cell>
          <cell r="AE611" t="str">
            <v>8年以上</v>
          </cell>
          <cell r="AF611">
            <v>10</v>
          </cell>
          <cell r="AG611" t="str">
            <v>適</v>
          </cell>
          <cell r="AH611">
            <v>6</v>
          </cell>
          <cell r="AI611" t="str">
            <v>適</v>
          </cell>
          <cell r="AJ611">
            <v>16</v>
          </cell>
          <cell r="AK611" t="str">
            <v>Ｒ４</v>
          </cell>
        </row>
        <row r="612">
          <cell r="A612">
            <v>1410051027738</v>
          </cell>
          <cell r="C612" t="str">
            <v>幼稚園</v>
          </cell>
          <cell r="D612" t="str">
            <v>文庫幼稚園</v>
          </cell>
          <cell r="E612">
            <v>70</v>
          </cell>
          <cell r="F612" t="str">
            <v>金沢区</v>
          </cell>
          <cell r="G612" t="str">
            <v>2360017</v>
          </cell>
          <cell r="H612" t="str">
            <v>横浜市金沢区西柴四丁目２４－１</v>
          </cell>
          <cell r="I612" t="str">
            <v>文庫幼稚園</v>
          </cell>
          <cell r="J612">
            <v>10</v>
          </cell>
          <cell r="K612" t="str">
            <v>10年以上</v>
          </cell>
          <cell r="L612">
            <v>12</v>
          </cell>
          <cell r="M612" t="str">
            <v>適</v>
          </cell>
          <cell r="N612">
            <v>6</v>
          </cell>
          <cell r="O612" t="str">
            <v>適</v>
          </cell>
          <cell r="P612">
            <v>18</v>
          </cell>
          <cell r="Q612">
            <v>7</v>
          </cell>
          <cell r="R612">
            <v>45113</v>
          </cell>
          <cell r="U612" t="str">
            <v>履歴なし</v>
          </cell>
          <cell r="V612">
            <v>0</v>
          </cell>
          <cell r="W612">
            <v>6</v>
          </cell>
          <cell r="X612" t="e">
            <v>#N/A</v>
          </cell>
          <cell r="Y612" t="str">
            <v/>
          </cell>
          <cell r="Z612" t="str">
            <v/>
          </cell>
          <cell r="AA612" t="str">
            <v/>
          </cell>
          <cell r="AB612" t="str">
            <v>○</v>
          </cell>
          <cell r="AC612" t="str">
            <v>あり</v>
          </cell>
          <cell r="AD612" t="str">
            <v/>
          </cell>
          <cell r="AE612" t="str">
            <v/>
          </cell>
          <cell r="AF612" t="str">
            <v/>
          </cell>
          <cell r="AG612" t="str">
            <v/>
          </cell>
          <cell r="AH612" t="str">
            <v/>
          </cell>
          <cell r="AI612" t="str">
            <v/>
          </cell>
          <cell r="AJ612" t="str">
            <v/>
          </cell>
          <cell r="AK612" t="str">
            <v>Ｒ４</v>
          </cell>
        </row>
        <row r="613">
          <cell r="A613">
            <v>1410051017010</v>
          </cell>
          <cell r="C613" t="str">
            <v>保育所</v>
          </cell>
          <cell r="D613" t="str">
            <v>アイグラン保育園富岡東</v>
          </cell>
          <cell r="E613">
            <v>70</v>
          </cell>
          <cell r="F613" t="str">
            <v>金沢区</v>
          </cell>
          <cell r="G613" t="str">
            <v>1050012</v>
          </cell>
          <cell r="H613" t="str">
            <v>東京都港区芝大門２‐３‐６　大門アーバニスト４階</v>
          </cell>
          <cell r="I613" t="str">
            <v>株式会社アイグラン</v>
          </cell>
          <cell r="J613">
            <v>8</v>
          </cell>
          <cell r="K613" t="str">
            <v>8年以上</v>
          </cell>
          <cell r="L613">
            <v>10</v>
          </cell>
          <cell r="M613" t="str">
            <v>適</v>
          </cell>
          <cell r="N613">
            <v>6</v>
          </cell>
          <cell r="O613" t="str">
            <v>適</v>
          </cell>
          <cell r="P613">
            <v>16</v>
          </cell>
          <cell r="Q613">
            <v>12</v>
          </cell>
          <cell r="R613">
            <v>45113</v>
          </cell>
          <cell r="U613" t="str">
            <v>Ｒ４</v>
          </cell>
          <cell r="V613">
            <v>6</v>
          </cell>
          <cell r="W613">
            <v>0</v>
          </cell>
          <cell r="X613" t="str">
            <v>○</v>
          </cell>
          <cell r="Y613" t="str">
            <v/>
          </cell>
          <cell r="Z613" t="str">
            <v/>
          </cell>
          <cell r="AA613" t="str">
            <v/>
          </cell>
          <cell r="AB613" t="str">
            <v/>
          </cell>
          <cell r="AC613" t="str">
            <v>なし</v>
          </cell>
          <cell r="AD613">
            <v>10</v>
          </cell>
          <cell r="AE613" t="str">
            <v>10年以上</v>
          </cell>
          <cell r="AF613">
            <v>12</v>
          </cell>
          <cell r="AG613" t="str">
            <v>適</v>
          </cell>
          <cell r="AH613">
            <v>6</v>
          </cell>
          <cell r="AI613" t="str">
            <v>適</v>
          </cell>
          <cell r="AJ613">
            <v>18</v>
          </cell>
          <cell r="AK613" t="str">
            <v>Ｒ４</v>
          </cell>
        </row>
        <row r="614">
          <cell r="A614">
            <v>1410051018166</v>
          </cell>
          <cell r="B614" t="str">
            <v>〇</v>
          </cell>
          <cell r="C614" t="str">
            <v>保育所</v>
          </cell>
          <cell r="D614" t="str">
            <v>アイン金沢文庫保育園</v>
          </cell>
          <cell r="E614">
            <v>70</v>
          </cell>
          <cell r="F614" t="str">
            <v>金沢区</v>
          </cell>
          <cell r="G614" t="str">
            <v>2210835</v>
          </cell>
          <cell r="H614" t="str">
            <v>横浜市神奈川区鶴屋町２－２１－１　ダイヤビル８０２</v>
          </cell>
          <cell r="I614" t="str">
            <v>中央出版株式会社</v>
          </cell>
          <cell r="J614">
            <v>5</v>
          </cell>
          <cell r="K614" t="str">
            <v>5年以上</v>
          </cell>
          <cell r="L614">
            <v>7</v>
          </cell>
          <cell r="M614" t="str">
            <v>適</v>
          </cell>
          <cell r="N614">
            <v>6</v>
          </cell>
          <cell r="O614" t="str">
            <v>適</v>
          </cell>
          <cell r="P614">
            <v>13</v>
          </cell>
          <cell r="Q614">
            <v>4</v>
          </cell>
          <cell r="R614">
            <v>45092</v>
          </cell>
          <cell r="S614" t="str">
            <v>8/9加算率に変更ない旨連絡済み</v>
          </cell>
          <cell r="T614" t="str">
            <v>-</v>
          </cell>
          <cell r="U614" t="str">
            <v>Ｒ４</v>
          </cell>
          <cell r="V614">
            <v>6</v>
          </cell>
          <cell r="W614">
            <v>0</v>
          </cell>
          <cell r="X614" t="str">
            <v>○</v>
          </cell>
          <cell r="Y614" t="str">
            <v/>
          </cell>
          <cell r="Z614" t="str">
            <v/>
          </cell>
          <cell r="AA614" t="str">
            <v/>
          </cell>
          <cell r="AB614" t="str">
            <v/>
          </cell>
          <cell r="AC614" t="str">
            <v>なし</v>
          </cell>
          <cell r="AD614">
            <v>5</v>
          </cell>
          <cell r="AE614" t="str">
            <v>5年以上</v>
          </cell>
          <cell r="AF614">
            <v>7</v>
          </cell>
          <cell r="AG614" t="str">
            <v>適</v>
          </cell>
          <cell r="AH614">
            <v>6</v>
          </cell>
          <cell r="AI614" t="str">
            <v>適</v>
          </cell>
          <cell r="AJ614">
            <v>13</v>
          </cell>
          <cell r="AK614" t="str">
            <v>Ｒ４</v>
          </cell>
        </row>
        <row r="615">
          <cell r="A615">
            <v>1410051018174</v>
          </cell>
          <cell r="B615" t="str">
            <v>〇</v>
          </cell>
          <cell r="C615" t="str">
            <v>保育所</v>
          </cell>
          <cell r="D615" t="str">
            <v>アイン能見台駅前保育園</v>
          </cell>
          <cell r="E615">
            <v>70</v>
          </cell>
          <cell r="F615" t="str">
            <v>金沢区</v>
          </cell>
          <cell r="G615" t="str">
            <v>2210835</v>
          </cell>
          <cell r="H615" t="str">
            <v>横浜市神奈川区鶴屋町２－２１－１　ダイヤビル８０２</v>
          </cell>
          <cell r="I615" t="str">
            <v>中央出版株式会社</v>
          </cell>
          <cell r="J615">
            <v>7</v>
          </cell>
          <cell r="K615" t="str">
            <v>7年以上</v>
          </cell>
          <cell r="L615">
            <v>9</v>
          </cell>
          <cell r="M615" t="str">
            <v>適</v>
          </cell>
          <cell r="N615">
            <v>6</v>
          </cell>
          <cell r="O615" t="str">
            <v>適</v>
          </cell>
          <cell r="P615">
            <v>15</v>
          </cell>
          <cell r="Q615">
            <v>4</v>
          </cell>
          <cell r="R615">
            <v>45092</v>
          </cell>
          <cell r="S615" t="str">
            <v>8/2加算率に変更ない旨連絡済み</v>
          </cell>
          <cell r="T615" t="str">
            <v>-</v>
          </cell>
          <cell r="U615" t="str">
            <v>Ｒ４</v>
          </cell>
          <cell r="V615">
            <v>6</v>
          </cell>
          <cell r="W615">
            <v>0</v>
          </cell>
          <cell r="X615" t="str">
            <v>○</v>
          </cell>
          <cell r="Y615" t="str">
            <v/>
          </cell>
          <cell r="Z615" t="str">
            <v/>
          </cell>
          <cell r="AA615" t="str">
            <v/>
          </cell>
          <cell r="AB615" t="str">
            <v/>
          </cell>
          <cell r="AC615" t="str">
            <v>なし</v>
          </cell>
          <cell r="AD615">
            <v>8</v>
          </cell>
          <cell r="AE615" t="str">
            <v>8年以上</v>
          </cell>
          <cell r="AF615">
            <v>10</v>
          </cell>
          <cell r="AG615" t="str">
            <v>適</v>
          </cell>
          <cell r="AH615">
            <v>6</v>
          </cell>
          <cell r="AI615" t="str">
            <v>適</v>
          </cell>
          <cell r="AJ615">
            <v>16</v>
          </cell>
          <cell r="AK615" t="str">
            <v>Ｒ４</v>
          </cell>
        </row>
        <row r="616">
          <cell r="A616">
            <v>1410051018182</v>
          </cell>
          <cell r="B616" t="str">
            <v>〇</v>
          </cell>
          <cell r="C616" t="str">
            <v>保育所</v>
          </cell>
          <cell r="D616" t="str">
            <v>あおぞら谷津保育園</v>
          </cell>
          <cell r="E616">
            <v>70</v>
          </cell>
          <cell r="F616" t="str">
            <v>金沢区</v>
          </cell>
          <cell r="G616" t="str">
            <v>2360016</v>
          </cell>
          <cell r="H616" t="str">
            <v>横浜市金沢区谷津町２３１－５</v>
          </cell>
          <cell r="I616" t="str">
            <v>あおぞら谷津保育園</v>
          </cell>
          <cell r="J616">
            <v>14</v>
          </cell>
          <cell r="K616" t="str">
            <v>14年以上</v>
          </cell>
          <cell r="L616">
            <v>12</v>
          </cell>
          <cell r="M616" t="str">
            <v>適</v>
          </cell>
          <cell r="N616">
            <v>7</v>
          </cell>
          <cell r="O616" t="str">
            <v>適</v>
          </cell>
          <cell r="P616">
            <v>19</v>
          </cell>
          <cell r="Q616">
            <v>19</v>
          </cell>
          <cell r="R616">
            <v>45113</v>
          </cell>
          <cell r="S616" t="str">
            <v>8/2加算率に変更ない旨連絡済み</v>
          </cell>
          <cell r="T616" t="str">
            <v>-</v>
          </cell>
          <cell r="U616" t="str">
            <v>Ｒ４</v>
          </cell>
          <cell r="V616">
            <v>7</v>
          </cell>
          <cell r="W616">
            <v>0</v>
          </cell>
          <cell r="X616" t="str">
            <v>○</v>
          </cell>
          <cell r="Y616" t="str">
            <v/>
          </cell>
          <cell r="Z616" t="str">
            <v/>
          </cell>
          <cell r="AA616" t="str">
            <v/>
          </cell>
          <cell r="AB616" t="str">
            <v/>
          </cell>
          <cell r="AC616" t="str">
            <v>なし</v>
          </cell>
          <cell r="AD616">
            <v>13</v>
          </cell>
          <cell r="AE616" t="str">
            <v>13年以上</v>
          </cell>
          <cell r="AF616">
            <v>12</v>
          </cell>
          <cell r="AG616" t="str">
            <v>適</v>
          </cell>
          <cell r="AH616">
            <v>7</v>
          </cell>
          <cell r="AI616" t="str">
            <v>適</v>
          </cell>
          <cell r="AJ616">
            <v>19</v>
          </cell>
          <cell r="AK616" t="str">
            <v>Ｒ４</v>
          </cell>
        </row>
        <row r="617">
          <cell r="A617">
            <v>1410051026474</v>
          </cell>
          <cell r="C617" t="str">
            <v>保育所</v>
          </cell>
          <cell r="D617" t="str">
            <v>明日葉保育園金沢文庫園</v>
          </cell>
          <cell r="E617">
            <v>70</v>
          </cell>
          <cell r="F617" t="str">
            <v>金沢区</v>
          </cell>
          <cell r="G617" t="str">
            <v>1080014</v>
          </cell>
          <cell r="H617" t="str">
            <v>東京都港区芝４－１３－３　ＰＭＯ田町東１０Ｆ</v>
          </cell>
          <cell r="I617" t="str">
            <v>株式会社あしたばマインド</v>
          </cell>
          <cell r="J617">
            <v>9</v>
          </cell>
          <cell r="K617" t="str">
            <v>9年以上</v>
          </cell>
          <cell r="L617">
            <v>11</v>
          </cell>
          <cell r="M617" t="str">
            <v>適</v>
          </cell>
          <cell r="N617">
            <v>6</v>
          </cell>
          <cell r="O617" t="str">
            <v>適</v>
          </cell>
          <cell r="P617">
            <v>17</v>
          </cell>
          <cell r="Q617">
            <v>8</v>
          </cell>
          <cell r="R617">
            <v>45120</v>
          </cell>
          <cell r="U617" t="str">
            <v>Ｒ４</v>
          </cell>
          <cell r="V617">
            <v>6</v>
          </cell>
          <cell r="W617">
            <v>0</v>
          </cell>
          <cell r="X617" t="str">
            <v>○</v>
          </cell>
          <cell r="Y617" t="str">
            <v/>
          </cell>
          <cell r="Z617" t="str">
            <v/>
          </cell>
          <cell r="AA617" t="str">
            <v/>
          </cell>
          <cell r="AB617" t="str">
            <v/>
          </cell>
          <cell r="AC617" t="str">
            <v>なし</v>
          </cell>
          <cell r="AD617">
            <v>8</v>
          </cell>
          <cell r="AE617" t="str">
            <v>8年以上</v>
          </cell>
          <cell r="AF617">
            <v>10</v>
          </cell>
          <cell r="AG617" t="str">
            <v>適</v>
          </cell>
          <cell r="AH617">
            <v>6</v>
          </cell>
          <cell r="AI617" t="str">
            <v>適</v>
          </cell>
          <cell r="AJ617">
            <v>16</v>
          </cell>
          <cell r="AK617" t="str">
            <v>Ｒ４</v>
          </cell>
        </row>
        <row r="618">
          <cell r="A618">
            <v>1410051019362</v>
          </cell>
          <cell r="C618" t="str">
            <v>保育所</v>
          </cell>
          <cell r="D618" t="str">
            <v>金沢愛児園</v>
          </cell>
          <cell r="E618">
            <v>70</v>
          </cell>
          <cell r="F618" t="str">
            <v>金沢区</v>
          </cell>
          <cell r="G618" t="str">
            <v>2360022</v>
          </cell>
          <cell r="H618" t="str">
            <v>横浜市金沢区町屋町１６－２３</v>
          </cell>
          <cell r="I618" t="str">
            <v>金沢愛児園</v>
          </cell>
          <cell r="J618">
            <v>11</v>
          </cell>
          <cell r="K618" t="str">
            <v>11年以上</v>
          </cell>
          <cell r="L618">
            <v>12</v>
          </cell>
          <cell r="M618" t="str">
            <v>適</v>
          </cell>
          <cell r="N618">
            <v>7</v>
          </cell>
          <cell r="O618" t="str">
            <v>適</v>
          </cell>
          <cell r="P618">
            <v>19</v>
          </cell>
          <cell r="Q618">
            <v>10</v>
          </cell>
          <cell r="R618">
            <v>45113</v>
          </cell>
          <cell r="U618" t="str">
            <v>Ｒ４</v>
          </cell>
          <cell r="V618">
            <v>7</v>
          </cell>
          <cell r="W618">
            <v>0</v>
          </cell>
          <cell r="X618" t="str">
            <v>○</v>
          </cell>
          <cell r="Y618" t="str">
            <v/>
          </cell>
          <cell r="Z618" t="str">
            <v/>
          </cell>
          <cell r="AA618" t="str">
            <v/>
          </cell>
          <cell r="AB618" t="str">
            <v/>
          </cell>
          <cell r="AC618" t="str">
            <v>なし</v>
          </cell>
          <cell r="AD618">
            <v>13</v>
          </cell>
          <cell r="AE618" t="str">
            <v>13年以上</v>
          </cell>
          <cell r="AF618">
            <v>12</v>
          </cell>
          <cell r="AG618" t="str">
            <v>適</v>
          </cell>
          <cell r="AH618">
            <v>7</v>
          </cell>
          <cell r="AI618" t="str">
            <v>適</v>
          </cell>
          <cell r="AJ618">
            <v>19</v>
          </cell>
          <cell r="AK618" t="str">
            <v>Ｒ４</v>
          </cell>
        </row>
        <row r="619">
          <cell r="A619">
            <v>1410051016996</v>
          </cell>
          <cell r="C619" t="str">
            <v>保育所</v>
          </cell>
          <cell r="D619" t="str">
            <v>金沢八景ＹＭＣＡ保育園</v>
          </cell>
          <cell r="E619">
            <v>70</v>
          </cell>
          <cell r="F619" t="str">
            <v>金沢区</v>
          </cell>
          <cell r="G619" t="str">
            <v>2360027</v>
          </cell>
          <cell r="H619" t="str">
            <v>横浜市金沢区瀬戸２３－２１</v>
          </cell>
          <cell r="I619" t="str">
            <v>金沢八景ＹＭＣＡ保育園</v>
          </cell>
          <cell r="J619">
            <v>11</v>
          </cell>
          <cell r="K619" t="str">
            <v>11年以上</v>
          </cell>
          <cell r="L619">
            <v>12</v>
          </cell>
          <cell r="M619" t="str">
            <v>適</v>
          </cell>
          <cell r="N619">
            <v>7</v>
          </cell>
          <cell r="O619" t="str">
            <v>適</v>
          </cell>
          <cell r="P619">
            <v>19</v>
          </cell>
          <cell r="Q619">
            <v>9</v>
          </cell>
          <cell r="R619">
            <v>45146</v>
          </cell>
          <cell r="U619" t="str">
            <v>Ｒ４</v>
          </cell>
          <cell r="V619">
            <v>7</v>
          </cell>
          <cell r="W619">
            <v>0</v>
          </cell>
          <cell r="X619" t="str">
            <v>○</v>
          </cell>
          <cell r="Y619" t="str">
            <v/>
          </cell>
          <cell r="Z619" t="str">
            <v/>
          </cell>
          <cell r="AA619" t="str">
            <v/>
          </cell>
          <cell r="AB619" t="str">
            <v/>
          </cell>
          <cell r="AC619" t="str">
            <v>なし</v>
          </cell>
          <cell r="AD619">
            <v>11</v>
          </cell>
          <cell r="AE619" t="str">
            <v>11年以上</v>
          </cell>
          <cell r="AF619">
            <v>12</v>
          </cell>
          <cell r="AG619" t="str">
            <v>適</v>
          </cell>
          <cell r="AH619">
            <v>7</v>
          </cell>
          <cell r="AI619" t="str">
            <v>適</v>
          </cell>
          <cell r="AJ619">
            <v>19</v>
          </cell>
          <cell r="AK619" t="str">
            <v>Ｒ４</v>
          </cell>
        </row>
        <row r="620">
          <cell r="A620">
            <v>1410051014850</v>
          </cell>
          <cell r="C620" t="str">
            <v>保育所</v>
          </cell>
          <cell r="D620" t="str">
            <v>金沢ぴよっこ保育園</v>
          </cell>
          <cell r="E620">
            <v>70</v>
          </cell>
          <cell r="F620" t="str">
            <v>金沢区</v>
          </cell>
          <cell r="G620" t="str">
            <v>2360054</v>
          </cell>
          <cell r="H620" t="str">
            <v>横浜市金沢区堀口１９番３号</v>
          </cell>
          <cell r="I620" t="str">
            <v>（福）新緑会　金沢ぴよっこ保育園</v>
          </cell>
          <cell r="J620">
            <v>13</v>
          </cell>
          <cell r="K620" t="str">
            <v>13年以上</v>
          </cell>
          <cell r="L620">
            <v>12</v>
          </cell>
          <cell r="M620" t="str">
            <v>適</v>
          </cell>
          <cell r="N620">
            <v>7</v>
          </cell>
          <cell r="O620" t="str">
            <v>適</v>
          </cell>
          <cell r="P620">
            <v>19</v>
          </cell>
          <cell r="Q620">
            <v>11</v>
          </cell>
          <cell r="R620">
            <v>45113</v>
          </cell>
          <cell r="U620" t="str">
            <v>Ｒ４</v>
          </cell>
          <cell r="V620">
            <v>7</v>
          </cell>
          <cell r="W620">
            <v>0</v>
          </cell>
          <cell r="X620" t="str">
            <v>○</v>
          </cell>
          <cell r="Y620" t="str">
            <v/>
          </cell>
          <cell r="Z620" t="str">
            <v/>
          </cell>
          <cell r="AA620" t="str">
            <v/>
          </cell>
          <cell r="AB620" t="str">
            <v/>
          </cell>
          <cell r="AC620" t="str">
            <v>なし</v>
          </cell>
          <cell r="AD620">
            <v>15</v>
          </cell>
          <cell r="AE620" t="str">
            <v>15年以上</v>
          </cell>
          <cell r="AF620">
            <v>12</v>
          </cell>
          <cell r="AG620" t="str">
            <v>適</v>
          </cell>
          <cell r="AH620">
            <v>7</v>
          </cell>
          <cell r="AI620" t="str">
            <v>適</v>
          </cell>
          <cell r="AJ620">
            <v>19</v>
          </cell>
          <cell r="AK620" t="str">
            <v>Ｒ４</v>
          </cell>
        </row>
        <row r="621">
          <cell r="A621">
            <v>1410051015527</v>
          </cell>
          <cell r="C621" t="str">
            <v>保育所</v>
          </cell>
          <cell r="D621" t="str">
            <v>金沢ふたば保育園</v>
          </cell>
          <cell r="E621">
            <v>70</v>
          </cell>
          <cell r="F621" t="str">
            <v>金沢区</v>
          </cell>
          <cell r="G621" t="str">
            <v>2360051</v>
          </cell>
          <cell r="H621" t="str">
            <v>横浜市金沢区富岡東２－１－１４</v>
          </cell>
          <cell r="I621" t="str">
            <v>（福）黎明会　金沢ふたば保育園</v>
          </cell>
          <cell r="J621">
            <v>12</v>
          </cell>
          <cell r="K621" t="str">
            <v>12年以上</v>
          </cell>
          <cell r="L621">
            <v>12</v>
          </cell>
          <cell r="M621" t="str">
            <v>適</v>
          </cell>
          <cell r="N621">
            <v>7</v>
          </cell>
          <cell r="O621" t="str">
            <v>適</v>
          </cell>
          <cell r="P621">
            <v>19</v>
          </cell>
          <cell r="Q621">
            <v>14</v>
          </cell>
          <cell r="R621">
            <v>45100</v>
          </cell>
          <cell r="U621" t="str">
            <v>Ｒ４</v>
          </cell>
          <cell r="V621">
            <v>7</v>
          </cell>
          <cell r="W621">
            <v>0</v>
          </cell>
          <cell r="X621" t="str">
            <v>○</v>
          </cell>
          <cell r="Y621" t="str">
            <v/>
          </cell>
          <cell r="Z621" t="str">
            <v/>
          </cell>
          <cell r="AA621" t="str">
            <v/>
          </cell>
          <cell r="AB621" t="str">
            <v/>
          </cell>
          <cell r="AC621" t="str">
            <v>なし</v>
          </cell>
          <cell r="AD621">
            <v>11</v>
          </cell>
          <cell r="AE621" t="str">
            <v>11年以上</v>
          </cell>
          <cell r="AF621">
            <v>12</v>
          </cell>
          <cell r="AG621" t="str">
            <v>適</v>
          </cell>
          <cell r="AH621">
            <v>7</v>
          </cell>
          <cell r="AI621" t="str">
            <v>適</v>
          </cell>
          <cell r="AJ621">
            <v>19</v>
          </cell>
          <cell r="AK621" t="str">
            <v>Ｒ４</v>
          </cell>
        </row>
        <row r="622">
          <cell r="A622">
            <v>1410051018612</v>
          </cell>
          <cell r="C622" t="str">
            <v>保育所</v>
          </cell>
          <cell r="D622" t="str">
            <v>かのん保育園</v>
          </cell>
          <cell r="E622">
            <v>70</v>
          </cell>
          <cell r="F622" t="str">
            <v>金沢区</v>
          </cell>
          <cell r="G622" t="str">
            <v>2360043</v>
          </cell>
          <cell r="H622" t="str">
            <v>横浜市金沢区大川７－２０</v>
          </cell>
          <cell r="I622" t="str">
            <v>社会福祉法人　みどり会　かのん保育園</v>
          </cell>
          <cell r="J622">
            <v>11</v>
          </cell>
          <cell r="K622" t="str">
            <v>11年以上</v>
          </cell>
          <cell r="L622">
            <v>12</v>
          </cell>
          <cell r="M622" t="str">
            <v>適</v>
          </cell>
          <cell r="N622">
            <v>7</v>
          </cell>
          <cell r="O622" t="str">
            <v>適</v>
          </cell>
          <cell r="P622">
            <v>19</v>
          </cell>
          <cell r="Q622">
            <v>16</v>
          </cell>
          <cell r="R622">
            <v>45120</v>
          </cell>
          <cell r="U622" t="str">
            <v>Ｒ４</v>
          </cell>
          <cell r="V622">
            <v>7</v>
          </cell>
          <cell r="W622">
            <v>0</v>
          </cell>
          <cell r="X622" t="str">
            <v>○</v>
          </cell>
          <cell r="Y622" t="str">
            <v/>
          </cell>
          <cell r="Z622" t="str">
            <v/>
          </cell>
          <cell r="AA622" t="str">
            <v/>
          </cell>
          <cell r="AB622" t="str">
            <v/>
          </cell>
          <cell r="AC622" t="str">
            <v>なし</v>
          </cell>
          <cell r="AD622">
            <v>11</v>
          </cell>
          <cell r="AE622" t="str">
            <v>11年以上</v>
          </cell>
          <cell r="AF622">
            <v>12</v>
          </cell>
          <cell r="AG622" t="str">
            <v>適</v>
          </cell>
          <cell r="AH622">
            <v>7</v>
          </cell>
          <cell r="AI622" t="str">
            <v>適</v>
          </cell>
          <cell r="AJ622">
            <v>19</v>
          </cell>
          <cell r="AK622" t="str">
            <v>Ｒ４</v>
          </cell>
        </row>
        <row r="623">
          <cell r="A623">
            <v>1410051017036</v>
          </cell>
          <cell r="C623" t="str">
            <v>保育所</v>
          </cell>
          <cell r="D623" t="str">
            <v>北六浦いちい保育園</v>
          </cell>
          <cell r="E623">
            <v>70</v>
          </cell>
          <cell r="F623" t="str">
            <v>金沢区</v>
          </cell>
          <cell r="G623" t="str">
            <v>0600063</v>
          </cell>
          <cell r="H623" t="str">
            <v>札幌市中央区南３条西１丁目１‐１　南３西１ビル５階</v>
          </cell>
          <cell r="I623" t="str">
            <v>社会福祉法人水の会</v>
          </cell>
          <cell r="J623">
            <v>9</v>
          </cell>
          <cell r="K623" t="str">
            <v>9年以上</v>
          </cell>
          <cell r="L623">
            <v>11</v>
          </cell>
          <cell r="M623" t="str">
            <v>適</v>
          </cell>
          <cell r="N623">
            <v>6</v>
          </cell>
          <cell r="O623" t="str">
            <v>適</v>
          </cell>
          <cell r="P623">
            <v>17</v>
          </cell>
          <cell r="Q623">
            <v>5</v>
          </cell>
          <cell r="R623">
            <v>45128</v>
          </cell>
          <cell r="U623" t="str">
            <v>Ｒ４</v>
          </cell>
          <cell r="V623">
            <v>6</v>
          </cell>
          <cell r="W623">
            <v>0</v>
          </cell>
          <cell r="X623" t="str">
            <v>○</v>
          </cell>
          <cell r="Y623" t="str">
            <v/>
          </cell>
          <cell r="Z623" t="str">
            <v/>
          </cell>
          <cell r="AA623" t="str">
            <v/>
          </cell>
          <cell r="AB623" t="str">
            <v/>
          </cell>
          <cell r="AC623" t="str">
            <v>なし</v>
          </cell>
          <cell r="AD623">
            <v>9</v>
          </cell>
          <cell r="AE623" t="str">
            <v>9年以上</v>
          </cell>
          <cell r="AF623">
            <v>11</v>
          </cell>
          <cell r="AG623" t="str">
            <v>適</v>
          </cell>
          <cell r="AH623">
            <v>6</v>
          </cell>
          <cell r="AI623" t="str">
            <v>適</v>
          </cell>
          <cell r="AJ623">
            <v>17</v>
          </cell>
          <cell r="AK623" t="str">
            <v>Ｒ４</v>
          </cell>
        </row>
        <row r="624">
          <cell r="A624">
            <v>1410051017044</v>
          </cell>
          <cell r="C624" t="str">
            <v>保育所</v>
          </cell>
          <cell r="D624" t="str">
            <v>きらら子どもの家</v>
          </cell>
          <cell r="E624">
            <v>70</v>
          </cell>
          <cell r="F624" t="str">
            <v>金沢区</v>
          </cell>
          <cell r="G624" t="str">
            <v>2360057</v>
          </cell>
          <cell r="H624" t="str">
            <v>横浜市金沢区能見台５－２０－１６</v>
          </cell>
          <cell r="I624" t="str">
            <v>（福）みどり会　きらら子どもの家</v>
          </cell>
          <cell r="J624">
            <v>9</v>
          </cell>
          <cell r="K624" t="str">
            <v>9年以上</v>
          </cell>
          <cell r="L624">
            <v>11</v>
          </cell>
          <cell r="M624" t="str">
            <v>適</v>
          </cell>
          <cell r="N624">
            <v>6</v>
          </cell>
          <cell r="O624" t="str">
            <v>適</v>
          </cell>
          <cell r="P624">
            <v>17</v>
          </cell>
          <cell r="Q624">
            <v>12</v>
          </cell>
          <cell r="R624">
            <v>45100</v>
          </cell>
          <cell r="U624" t="str">
            <v>Ｒ４</v>
          </cell>
          <cell r="V624">
            <v>6</v>
          </cell>
          <cell r="W624">
            <v>0</v>
          </cell>
          <cell r="X624" t="str">
            <v>○</v>
          </cell>
          <cell r="Y624" t="str">
            <v/>
          </cell>
          <cell r="Z624" t="str">
            <v/>
          </cell>
          <cell r="AA624" t="str">
            <v/>
          </cell>
          <cell r="AB624" t="str">
            <v/>
          </cell>
          <cell r="AC624" t="str">
            <v>なし</v>
          </cell>
          <cell r="AD624">
            <v>9</v>
          </cell>
          <cell r="AE624" t="str">
            <v>9年以上</v>
          </cell>
          <cell r="AF624">
            <v>11</v>
          </cell>
          <cell r="AG624" t="str">
            <v>適</v>
          </cell>
          <cell r="AH624">
            <v>6</v>
          </cell>
          <cell r="AI624" t="str">
            <v>適</v>
          </cell>
          <cell r="AJ624">
            <v>17</v>
          </cell>
          <cell r="AK624" t="str">
            <v>Ｒ４</v>
          </cell>
        </row>
        <row r="625">
          <cell r="A625">
            <v>1410051018190</v>
          </cell>
          <cell r="C625" t="str">
            <v>保育所</v>
          </cell>
          <cell r="D625" t="str">
            <v>きらら保育園</v>
          </cell>
          <cell r="E625">
            <v>70</v>
          </cell>
          <cell r="F625" t="str">
            <v>金沢区</v>
          </cell>
          <cell r="G625" t="str">
            <v>2360058</v>
          </cell>
          <cell r="H625" t="str">
            <v>横浜市金沢区能見台東２－３</v>
          </cell>
          <cell r="I625" t="str">
            <v>きらら保育園</v>
          </cell>
          <cell r="J625">
            <v>14</v>
          </cell>
          <cell r="K625" t="str">
            <v>14年以上</v>
          </cell>
          <cell r="L625">
            <v>12</v>
          </cell>
          <cell r="M625" t="str">
            <v>適</v>
          </cell>
          <cell r="N625">
            <v>7</v>
          </cell>
          <cell r="O625" t="str">
            <v>適</v>
          </cell>
          <cell r="P625">
            <v>19</v>
          </cell>
          <cell r="Q625">
            <v>17</v>
          </cell>
          <cell r="R625">
            <v>45092</v>
          </cell>
          <cell r="U625" t="str">
            <v>Ｒ４</v>
          </cell>
          <cell r="V625">
            <v>7</v>
          </cell>
          <cell r="W625">
            <v>0</v>
          </cell>
          <cell r="X625" t="str">
            <v>○</v>
          </cell>
          <cell r="Y625" t="str">
            <v/>
          </cell>
          <cell r="Z625" t="str">
            <v/>
          </cell>
          <cell r="AA625" t="str">
            <v/>
          </cell>
          <cell r="AB625" t="str">
            <v/>
          </cell>
          <cell r="AC625" t="str">
            <v>なし</v>
          </cell>
          <cell r="AD625">
            <v>13</v>
          </cell>
          <cell r="AE625" t="str">
            <v>13年以上</v>
          </cell>
          <cell r="AF625">
            <v>12</v>
          </cell>
          <cell r="AG625" t="str">
            <v>適</v>
          </cell>
          <cell r="AH625">
            <v>7</v>
          </cell>
          <cell r="AI625" t="str">
            <v>適</v>
          </cell>
          <cell r="AJ625">
            <v>19</v>
          </cell>
          <cell r="AK625" t="str">
            <v>Ｒ４</v>
          </cell>
        </row>
        <row r="626">
          <cell r="A626">
            <v>1410051017051</v>
          </cell>
          <cell r="C626" t="str">
            <v>保育所</v>
          </cell>
          <cell r="D626" t="str">
            <v>京急キッズランド金沢文庫保育園</v>
          </cell>
          <cell r="E626">
            <v>70</v>
          </cell>
          <cell r="F626" t="str">
            <v>金沢区</v>
          </cell>
          <cell r="G626" t="str">
            <v>2360016</v>
          </cell>
          <cell r="H626" t="str">
            <v>横浜市金沢区谷津町３８４　金沢文庫京急第２ビル</v>
          </cell>
          <cell r="I626" t="str">
            <v>京急キッズランド金沢文庫保育園</v>
          </cell>
          <cell r="J626">
            <v>9</v>
          </cell>
          <cell r="K626" t="str">
            <v>9年以上</v>
          </cell>
          <cell r="L626">
            <v>11</v>
          </cell>
          <cell r="M626" t="str">
            <v>適</v>
          </cell>
          <cell r="N626">
            <v>6</v>
          </cell>
          <cell r="O626" t="str">
            <v>適</v>
          </cell>
          <cell r="P626">
            <v>17</v>
          </cell>
          <cell r="Q626">
            <v>6</v>
          </cell>
          <cell r="R626">
            <v>45092</v>
          </cell>
          <cell r="U626" t="str">
            <v>Ｒ４</v>
          </cell>
          <cell r="V626">
            <v>6</v>
          </cell>
          <cell r="W626">
            <v>0</v>
          </cell>
          <cell r="X626" t="str">
            <v>○</v>
          </cell>
          <cell r="Y626" t="str">
            <v/>
          </cell>
          <cell r="Z626" t="str">
            <v/>
          </cell>
          <cell r="AA626" t="str">
            <v/>
          </cell>
          <cell r="AB626" t="str">
            <v/>
          </cell>
          <cell r="AC626" t="str">
            <v>なし</v>
          </cell>
          <cell r="AD626">
            <v>10</v>
          </cell>
          <cell r="AE626" t="str">
            <v>10年以上</v>
          </cell>
          <cell r="AF626">
            <v>12</v>
          </cell>
          <cell r="AG626" t="str">
            <v>適</v>
          </cell>
          <cell r="AH626">
            <v>6</v>
          </cell>
          <cell r="AI626" t="str">
            <v>適</v>
          </cell>
          <cell r="AJ626">
            <v>18</v>
          </cell>
          <cell r="AK626" t="str">
            <v>Ｒ４</v>
          </cell>
        </row>
        <row r="627">
          <cell r="A627">
            <v>1410051023653</v>
          </cell>
          <cell r="C627" t="str">
            <v>保育所</v>
          </cell>
          <cell r="D627" t="str">
            <v>コンビプラザ金沢八景保育園</v>
          </cell>
          <cell r="E627">
            <v>70</v>
          </cell>
          <cell r="F627" t="str">
            <v>金沢区</v>
          </cell>
          <cell r="G627" t="str">
            <v>2360043</v>
          </cell>
          <cell r="H627" t="str">
            <v>横浜市金沢区大川７－７　レイディアントシティ横濱シーサイドアネックス４Ｆ</v>
          </cell>
          <cell r="I627" t="str">
            <v>コンビプラザ金沢八景保育園</v>
          </cell>
          <cell r="J627">
            <v>10</v>
          </cell>
          <cell r="K627" t="str">
            <v>10年以上</v>
          </cell>
          <cell r="L627">
            <v>12</v>
          </cell>
          <cell r="M627" t="str">
            <v>適</v>
          </cell>
          <cell r="N627">
            <v>6</v>
          </cell>
          <cell r="O627" t="str">
            <v>適</v>
          </cell>
          <cell r="P627">
            <v>18</v>
          </cell>
          <cell r="Q627">
            <v>6</v>
          </cell>
          <cell r="R627">
            <v>45163</v>
          </cell>
          <cell r="U627" t="str">
            <v>Ｒ４</v>
          </cell>
          <cell r="V627">
            <v>6</v>
          </cell>
          <cell r="W627">
            <v>0</v>
          </cell>
          <cell r="X627" t="str">
            <v>○</v>
          </cell>
          <cell r="Y627" t="str">
            <v/>
          </cell>
          <cell r="Z627" t="str">
            <v/>
          </cell>
          <cell r="AA627" t="str">
            <v/>
          </cell>
          <cell r="AB627" t="str">
            <v/>
          </cell>
          <cell r="AC627" t="str">
            <v>なし</v>
          </cell>
          <cell r="AD627">
            <v>8</v>
          </cell>
          <cell r="AE627" t="str">
            <v>8年以上</v>
          </cell>
          <cell r="AF627">
            <v>10</v>
          </cell>
          <cell r="AG627" t="str">
            <v>適</v>
          </cell>
          <cell r="AH627">
            <v>6</v>
          </cell>
          <cell r="AI627" t="str">
            <v>適</v>
          </cell>
          <cell r="AJ627">
            <v>16</v>
          </cell>
          <cell r="AK627" t="str">
            <v>Ｒ４</v>
          </cell>
        </row>
        <row r="628">
          <cell r="A628">
            <v>1410051015535</v>
          </cell>
          <cell r="C628" t="str">
            <v>保育所</v>
          </cell>
          <cell r="D628" t="str">
            <v>しののめ並木保育園</v>
          </cell>
          <cell r="E628">
            <v>70</v>
          </cell>
          <cell r="F628" t="str">
            <v>金沢区</v>
          </cell>
          <cell r="G628" t="str">
            <v>2360005</v>
          </cell>
          <cell r="H628" t="str">
            <v>横浜市金沢区並木３－９－１</v>
          </cell>
          <cell r="I628" t="str">
            <v>（福）しののめ会　並木第三保育園</v>
          </cell>
          <cell r="J628">
            <v>15</v>
          </cell>
          <cell r="K628" t="str">
            <v>15年以上</v>
          </cell>
          <cell r="L628">
            <v>12</v>
          </cell>
          <cell r="M628" t="str">
            <v>適</v>
          </cell>
          <cell r="N628">
            <v>7</v>
          </cell>
          <cell r="O628" t="str">
            <v>適</v>
          </cell>
          <cell r="P628">
            <v>19</v>
          </cell>
          <cell r="Q628">
            <v>17</v>
          </cell>
          <cell r="R628">
            <v>45120</v>
          </cell>
          <cell r="U628" t="str">
            <v>Ｒ４</v>
          </cell>
          <cell r="V628">
            <v>7</v>
          </cell>
          <cell r="W628">
            <v>0</v>
          </cell>
          <cell r="X628" t="str">
            <v>○</v>
          </cell>
          <cell r="Y628" t="str">
            <v/>
          </cell>
          <cell r="Z628" t="str">
            <v/>
          </cell>
          <cell r="AA628" t="str">
            <v/>
          </cell>
          <cell r="AB628" t="str">
            <v/>
          </cell>
          <cell r="AC628" t="str">
            <v>なし</v>
          </cell>
          <cell r="AD628">
            <v>13</v>
          </cell>
          <cell r="AE628" t="str">
            <v>13年以上</v>
          </cell>
          <cell r="AF628">
            <v>12</v>
          </cell>
          <cell r="AG628" t="str">
            <v>適</v>
          </cell>
          <cell r="AH628">
            <v>7</v>
          </cell>
          <cell r="AI628" t="str">
            <v>適</v>
          </cell>
          <cell r="AJ628">
            <v>19</v>
          </cell>
          <cell r="AK628" t="str">
            <v>Ｒ４</v>
          </cell>
        </row>
        <row r="629">
          <cell r="A629">
            <v>1410051018208</v>
          </cell>
          <cell r="C629" t="str">
            <v>保育所</v>
          </cell>
          <cell r="D629" t="str">
            <v>しののめ保育園</v>
          </cell>
          <cell r="E629">
            <v>70</v>
          </cell>
          <cell r="F629" t="str">
            <v>金沢区</v>
          </cell>
          <cell r="G629" t="str">
            <v>2360014</v>
          </cell>
          <cell r="H629" t="str">
            <v>横浜市金沢区寺前一丁目８－２８</v>
          </cell>
          <cell r="I629" t="str">
            <v>（福）しののめ会　しののめ保育園</v>
          </cell>
          <cell r="J629">
            <v>11</v>
          </cell>
          <cell r="K629" t="str">
            <v>11年以上</v>
          </cell>
          <cell r="L629">
            <v>12</v>
          </cell>
          <cell r="M629" t="str">
            <v>適</v>
          </cell>
          <cell r="N629">
            <v>7</v>
          </cell>
          <cell r="O629" t="str">
            <v>適</v>
          </cell>
          <cell r="P629">
            <v>19</v>
          </cell>
          <cell r="Q629">
            <v>12</v>
          </cell>
          <cell r="R629">
            <v>45120</v>
          </cell>
          <cell r="U629" t="str">
            <v>Ｒ４</v>
          </cell>
          <cell r="V629">
            <v>7</v>
          </cell>
          <cell r="W629">
            <v>0</v>
          </cell>
          <cell r="X629" t="str">
            <v>○</v>
          </cell>
          <cell r="Y629" t="str">
            <v/>
          </cell>
          <cell r="Z629" t="str">
            <v/>
          </cell>
          <cell r="AA629" t="str">
            <v/>
          </cell>
          <cell r="AB629" t="str">
            <v/>
          </cell>
          <cell r="AC629" t="str">
            <v>なし</v>
          </cell>
          <cell r="AD629">
            <v>12</v>
          </cell>
          <cell r="AE629" t="str">
            <v>12年以上</v>
          </cell>
          <cell r="AF629">
            <v>12</v>
          </cell>
          <cell r="AG629" t="str">
            <v>適</v>
          </cell>
          <cell r="AH629">
            <v>7</v>
          </cell>
          <cell r="AI629" t="str">
            <v>適</v>
          </cell>
          <cell r="AJ629">
            <v>19</v>
          </cell>
          <cell r="AK629" t="str">
            <v>Ｒ４</v>
          </cell>
        </row>
        <row r="630">
          <cell r="A630">
            <v>1410051018620</v>
          </cell>
          <cell r="C630" t="str">
            <v>保育所</v>
          </cell>
          <cell r="D630" t="str">
            <v>スターチャイルド≪金沢文庫ナーサリー≫</v>
          </cell>
          <cell r="E630">
            <v>70</v>
          </cell>
          <cell r="F630" t="str">
            <v>金沢区</v>
          </cell>
          <cell r="G630" t="str">
            <v>2210835</v>
          </cell>
          <cell r="H630" t="str">
            <v>横浜市神奈川区鶴屋町３－２９－１　第６安田ビル５階</v>
          </cell>
          <cell r="I630" t="str">
            <v>ヒューマンスターチャイルド株式会社</v>
          </cell>
          <cell r="J630">
            <v>9</v>
          </cell>
          <cell r="K630" t="str">
            <v>9年以上</v>
          </cell>
          <cell r="L630">
            <v>11</v>
          </cell>
          <cell r="M630" t="str">
            <v>適</v>
          </cell>
          <cell r="N630">
            <v>6</v>
          </cell>
          <cell r="O630" t="str">
            <v>適</v>
          </cell>
          <cell r="P630">
            <v>17</v>
          </cell>
          <cell r="Q630">
            <v>9</v>
          </cell>
          <cell r="R630">
            <v>45120</v>
          </cell>
          <cell r="U630" t="str">
            <v>Ｒ４</v>
          </cell>
          <cell r="V630">
            <v>6</v>
          </cell>
          <cell r="W630">
            <v>0</v>
          </cell>
          <cell r="X630" t="str">
            <v>○</v>
          </cell>
          <cell r="Y630" t="str">
            <v/>
          </cell>
          <cell r="Z630" t="str">
            <v/>
          </cell>
          <cell r="AA630" t="str">
            <v/>
          </cell>
          <cell r="AB630" t="str">
            <v/>
          </cell>
          <cell r="AC630" t="str">
            <v>なし</v>
          </cell>
          <cell r="AD630">
            <v>10</v>
          </cell>
          <cell r="AE630" t="str">
            <v>10年以上</v>
          </cell>
          <cell r="AF630">
            <v>12</v>
          </cell>
          <cell r="AG630" t="str">
            <v>適</v>
          </cell>
          <cell r="AH630">
            <v>6</v>
          </cell>
          <cell r="AI630" t="str">
            <v>適</v>
          </cell>
          <cell r="AJ630">
            <v>18</v>
          </cell>
          <cell r="AK630" t="str">
            <v>Ｒ４</v>
          </cell>
        </row>
        <row r="631">
          <cell r="A631">
            <v>1410051017077</v>
          </cell>
          <cell r="C631" t="str">
            <v>保育所</v>
          </cell>
          <cell r="D631" t="str">
            <v>聖星保育園</v>
          </cell>
          <cell r="E631">
            <v>70</v>
          </cell>
          <cell r="F631" t="str">
            <v>金沢区</v>
          </cell>
          <cell r="G631" t="str">
            <v>2360023</v>
          </cell>
          <cell r="H631" t="str">
            <v>横浜市金沢区平潟町１７－１</v>
          </cell>
          <cell r="I631" t="str">
            <v>聖星保育園</v>
          </cell>
          <cell r="J631">
            <v>12</v>
          </cell>
          <cell r="K631" t="str">
            <v>12年以上</v>
          </cell>
          <cell r="L631">
            <v>12</v>
          </cell>
          <cell r="M631" t="str">
            <v>適</v>
          </cell>
          <cell r="N631">
            <v>7</v>
          </cell>
          <cell r="O631" t="str">
            <v>適</v>
          </cell>
          <cell r="P631">
            <v>19</v>
          </cell>
          <cell r="Q631">
            <v>17</v>
          </cell>
          <cell r="R631">
            <v>45113</v>
          </cell>
          <cell r="U631" t="str">
            <v>Ｒ４</v>
          </cell>
          <cell r="V631">
            <v>7</v>
          </cell>
          <cell r="W631">
            <v>0</v>
          </cell>
          <cell r="X631" t="str">
            <v>○</v>
          </cell>
          <cell r="Y631" t="str">
            <v/>
          </cell>
          <cell r="Z631" t="str">
            <v/>
          </cell>
          <cell r="AA631" t="str">
            <v/>
          </cell>
          <cell r="AB631" t="str">
            <v/>
          </cell>
          <cell r="AC631" t="str">
            <v>なし</v>
          </cell>
          <cell r="AD631">
            <v>11</v>
          </cell>
          <cell r="AE631" t="str">
            <v>11年以上</v>
          </cell>
          <cell r="AF631">
            <v>12</v>
          </cell>
          <cell r="AG631" t="str">
            <v>適</v>
          </cell>
          <cell r="AH631">
            <v>7</v>
          </cell>
          <cell r="AI631" t="str">
            <v>適</v>
          </cell>
          <cell r="AJ631">
            <v>19</v>
          </cell>
          <cell r="AK631" t="str">
            <v>Ｒ４</v>
          </cell>
        </row>
        <row r="632">
          <cell r="A632">
            <v>1410051017069</v>
          </cell>
          <cell r="C632" t="str">
            <v>保育所</v>
          </cell>
          <cell r="D632" t="str">
            <v>とみおかスマイル保育園</v>
          </cell>
          <cell r="E632">
            <v>70</v>
          </cell>
          <cell r="F632" t="str">
            <v>金沢区</v>
          </cell>
          <cell r="G632" t="str">
            <v>2360052</v>
          </cell>
          <cell r="H632" t="str">
            <v>神奈川県横浜市金沢区富岡西２－１－９脇ビル３階</v>
          </cell>
          <cell r="I632" t="str">
            <v>株式会社スマイル保育園</v>
          </cell>
          <cell r="J632">
            <v>7</v>
          </cell>
          <cell r="K632" t="str">
            <v>7年以上</v>
          </cell>
          <cell r="L632">
            <v>9</v>
          </cell>
          <cell r="M632" t="str">
            <v>適</v>
          </cell>
          <cell r="N632">
            <v>6</v>
          </cell>
          <cell r="O632" t="str">
            <v>適</v>
          </cell>
          <cell r="P632">
            <v>15</v>
          </cell>
          <cell r="Q632">
            <v>6</v>
          </cell>
          <cell r="R632">
            <v>45113</v>
          </cell>
          <cell r="U632" t="str">
            <v>Ｒ４</v>
          </cell>
          <cell r="V632">
            <v>7</v>
          </cell>
          <cell r="W632">
            <v>0</v>
          </cell>
          <cell r="X632" t="str">
            <v>○</v>
          </cell>
          <cell r="Y632" t="str">
            <v/>
          </cell>
          <cell r="Z632" t="str">
            <v/>
          </cell>
          <cell r="AA632" t="str">
            <v/>
          </cell>
          <cell r="AB632" t="str">
            <v/>
          </cell>
          <cell r="AC632" t="str">
            <v>なし</v>
          </cell>
          <cell r="AD632">
            <v>11</v>
          </cell>
          <cell r="AE632" t="str">
            <v>11年以上</v>
          </cell>
          <cell r="AF632">
            <v>12</v>
          </cell>
          <cell r="AG632" t="str">
            <v>適</v>
          </cell>
          <cell r="AH632">
            <v>7</v>
          </cell>
          <cell r="AI632" t="str">
            <v>適</v>
          </cell>
          <cell r="AJ632">
            <v>19</v>
          </cell>
          <cell r="AK632" t="str">
            <v>Ｒ４</v>
          </cell>
        </row>
        <row r="633">
          <cell r="A633">
            <v>1410051025252</v>
          </cell>
          <cell r="C633" t="str">
            <v>保育所</v>
          </cell>
          <cell r="D633" t="str">
            <v>並木第二保育園</v>
          </cell>
          <cell r="E633">
            <v>70</v>
          </cell>
          <cell r="F633" t="str">
            <v>金沢区</v>
          </cell>
          <cell r="G633" t="str">
            <v>2360005</v>
          </cell>
          <cell r="H633" t="str">
            <v>横浜市金沢区並木１－２３－６</v>
          </cell>
          <cell r="I633" t="str">
            <v>並木第二保育園</v>
          </cell>
          <cell r="J633">
            <v>5</v>
          </cell>
          <cell r="K633" t="str">
            <v>5年以上</v>
          </cell>
          <cell r="L633">
            <v>7</v>
          </cell>
          <cell r="M633" t="str">
            <v>適</v>
          </cell>
          <cell r="N633">
            <v>6</v>
          </cell>
          <cell r="O633" t="str">
            <v>適</v>
          </cell>
          <cell r="P633">
            <v>13</v>
          </cell>
          <cell r="Q633">
            <v>2</v>
          </cell>
          <cell r="R633">
            <v>45113</v>
          </cell>
          <cell r="U633" t="str">
            <v>Ｒ４</v>
          </cell>
          <cell r="V633">
            <v>6</v>
          </cell>
          <cell r="W633">
            <v>0</v>
          </cell>
          <cell r="X633" t="str">
            <v>○</v>
          </cell>
          <cell r="Y633" t="str">
            <v/>
          </cell>
          <cell r="Z633" t="str">
            <v/>
          </cell>
          <cell r="AA633" t="str">
            <v/>
          </cell>
          <cell r="AB633" t="str">
            <v/>
          </cell>
          <cell r="AC633" t="str">
            <v>なし</v>
          </cell>
          <cell r="AD633">
            <v>5</v>
          </cell>
          <cell r="AE633" t="str">
            <v>5年以上</v>
          </cell>
          <cell r="AF633">
            <v>7</v>
          </cell>
          <cell r="AG633" t="str">
            <v>適</v>
          </cell>
          <cell r="AH633">
            <v>6</v>
          </cell>
          <cell r="AI633" t="str">
            <v>適</v>
          </cell>
          <cell r="AJ633">
            <v>13</v>
          </cell>
          <cell r="AK633" t="str">
            <v>Ｒ４</v>
          </cell>
        </row>
        <row r="634">
          <cell r="A634">
            <v>1410051015550</v>
          </cell>
          <cell r="C634" t="str">
            <v>保育所</v>
          </cell>
          <cell r="D634" t="str">
            <v>にじいろ保育園金沢文庫</v>
          </cell>
          <cell r="E634">
            <v>70</v>
          </cell>
          <cell r="F634" t="str">
            <v>金沢区</v>
          </cell>
          <cell r="G634" t="str">
            <v>1500043</v>
          </cell>
          <cell r="H634" t="str">
            <v>東京都渋谷区道玄坂１丁目１２－１　渋谷マークシティ　ウェスト１７階</v>
          </cell>
          <cell r="I634" t="str">
            <v>ライクキッズ株式会社</v>
          </cell>
          <cell r="J634">
            <v>11</v>
          </cell>
          <cell r="K634" t="str">
            <v>11年以上</v>
          </cell>
          <cell r="L634">
            <v>12</v>
          </cell>
          <cell r="M634" t="str">
            <v>適</v>
          </cell>
          <cell r="N634">
            <v>7</v>
          </cell>
          <cell r="O634" t="str">
            <v>適</v>
          </cell>
          <cell r="P634">
            <v>19</v>
          </cell>
          <cell r="Q634">
            <v>8</v>
          </cell>
          <cell r="R634">
            <v>45146</v>
          </cell>
          <cell r="U634" t="str">
            <v>Ｒ４</v>
          </cell>
          <cell r="V634">
            <v>7</v>
          </cell>
          <cell r="W634">
            <v>0</v>
          </cell>
          <cell r="X634" t="str">
            <v>○</v>
          </cell>
          <cell r="Y634" t="str">
            <v/>
          </cell>
          <cell r="Z634" t="str">
            <v/>
          </cell>
          <cell r="AA634" t="str">
            <v/>
          </cell>
          <cell r="AB634" t="str">
            <v/>
          </cell>
          <cell r="AC634" t="str">
            <v>なし</v>
          </cell>
          <cell r="AD634">
            <v>11</v>
          </cell>
          <cell r="AE634" t="str">
            <v>11年以上</v>
          </cell>
          <cell r="AF634">
            <v>12</v>
          </cell>
          <cell r="AG634" t="str">
            <v>適</v>
          </cell>
          <cell r="AH634">
            <v>7</v>
          </cell>
          <cell r="AI634" t="str">
            <v>適</v>
          </cell>
          <cell r="AJ634">
            <v>19</v>
          </cell>
          <cell r="AK634" t="str">
            <v>Ｒ４</v>
          </cell>
        </row>
        <row r="635">
          <cell r="A635">
            <v>1410051015543</v>
          </cell>
          <cell r="C635" t="str">
            <v>保育所</v>
          </cell>
          <cell r="D635" t="str">
            <v>にじいろ保育園釜利谷</v>
          </cell>
          <cell r="E635">
            <v>70</v>
          </cell>
          <cell r="F635" t="str">
            <v>金沢区</v>
          </cell>
          <cell r="G635" t="str">
            <v>1500043</v>
          </cell>
          <cell r="H635" t="str">
            <v>東京都渋谷区道玄坂１丁目１２－１　渋谷マークシティ　ウェスト１７階</v>
          </cell>
          <cell r="I635" t="str">
            <v>ライクキッズ株式会社</v>
          </cell>
          <cell r="J635">
            <v>9</v>
          </cell>
          <cell r="K635" t="str">
            <v>9年以上</v>
          </cell>
          <cell r="L635">
            <v>11</v>
          </cell>
          <cell r="M635" t="str">
            <v>適</v>
          </cell>
          <cell r="N635">
            <v>6</v>
          </cell>
          <cell r="O635" t="str">
            <v>適</v>
          </cell>
          <cell r="P635">
            <v>17</v>
          </cell>
          <cell r="Q635">
            <v>9</v>
          </cell>
          <cell r="R635">
            <v>45146</v>
          </cell>
          <cell r="U635" t="str">
            <v>Ｒ４</v>
          </cell>
          <cell r="V635">
            <v>6</v>
          </cell>
          <cell r="W635">
            <v>0</v>
          </cell>
          <cell r="X635" t="str">
            <v>○</v>
          </cell>
          <cell r="Y635" t="str">
            <v/>
          </cell>
          <cell r="Z635" t="str">
            <v/>
          </cell>
          <cell r="AA635" t="str">
            <v/>
          </cell>
          <cell r="AB635" t="str">
            <v/>
          </cell>
          <cell r="AC635" t="str">
            <v>なし</v>
          </cell>
          <cell r="AD635">
            <v>8</v>
          </cell>
          <cell r="AE635" t="str">
            <v>8年以上</v>
          </cell>
          <cell r="AF635">
            <v>10</v>
          </cell>
          <cell r="AG635" t="str">
            <v>適</v>
          </cell>
          <cell r="AH635">
            <v>6</v>
          </cell>
          <cell r="AI635" t="str">
            <v>適</v>
          </cell>
          <cell r="AJ635">
            <v>16</v>
          </cell>
          <cell r="AK635" t="str">
            <v>Ｒ４</v>
          </cell>
        </row>
        <row r="636">
          <cell r="A636">
            <v>1410051014249</v>
          </cell>
          <cell r="C636" t="str">
            <v>保育所</v>
          </cell>
          <cell r="D636" t="str">
            <v>西柴保育園</v>
          </cell>
          <cell r="E636">
            <v>70</v>
          </cell>
          <cell r="F636" t="str">
            <v>金沢区</v>
          </cell>
          <cell r="G636" t="str">
            <v>2360017</v>
          </cell>
          <cell r="H636" t="str">
            <v>横浜市金沢区西柴３－３１－１</v>
          </cell>
          <cell r="I636" t="str">
            <v>（福）山王平成会　西柴保育園</v>
          </cell>
          <cell r="J636">
            <v>10</v>
          </cell>
          <cell r="K636" t="str">
            <v>10年以上</v>
          </cell>
          <cell r="L636">
            <v>12</v>
          </cell>
          <cell r="M636" t="str">
            <v>適</v>
          </cell>
          <cell r="N636">
            <v>6</v>
          </cell>
          <cell r="O636" t="str">
            <v>適</v>
          </cell>
          <cell r="P636">
            <v>18</v>
          </cell>
          <cell r="Q636">
            <v>10</v>
          </cell>
          <cell r="R636">
            <v>45113</v>
          </cell>
          <cell r="U636" t="str">
            <v>Ｒ４</v>
          </cell>
          <cell r="V636">
            <v>6</v>
          </cell>
          <cell r="W636">
            <v>0</v>
          </cell>
          <cell r="X636" t="str">
            <v>○</v>
          </cell>
          <cell r="Y636" t="str">
            <v/>
          </cell>
          <cell r="Z636" t="str">
            <v/>
          </cell>
          <cell r="AA636" t="str">
            <v/>
          </cell>
          <cell r="AB636" t="str">
            <v/>
          </cell>
          <cell r="AC636" t="str">
            <v>なし</v>
          </cell>
          <cell r="AD636">
            <v>10</v>
          </cell>
          <cell r="AE636" t="str">
            <v>10年以上</v>
          </cell>
          <cell r="AF636">
            <v>12</v>
          </cell>
          <cell r="AG636" t="str">
            <v>適</v>
          </cell>
          <cell r="AH636">
            <v>6</v>
          </cell>
          <cell r="AI636" t="str">
            <v>適</v>
          </cell>
          <cell r="AJ636">
            <v>18</v>
          </cell>
          <cell r="AK636" t="str">
            <v>Ｒ４</v>
          </cell>
        </row>
        <row r="637">
          <cell r="A637">
            <v>1410051014868</v>
          </cell>
          <cell r="C637" t="str">
            <v>保育所</v>
          </cell>
          <cell r="D637" t="str">
            <v>ビアレ横浜スマイル保育園</v>
          </cell>
          <cell r="E637">
            <v>70</v>
          </cell>
          <cell r="F637" t="str">
            <v>金沢区</v>
          </cell>
          <cell r="G637" t="str">
            <v>2360052</v>
          </cell>
          <cell r="H637" t="str">
            <v>神奈川県横浜市金沢区富岡西２－１－９脇ビル３階</v>
          </cell>
          <cell r="I637" t="str">
            <v>株式会社スマイル保育園</v>
          </cell>
          <cell r="J637">
            <v>12</v>
          </cell>
          <cell r="K637" t="str">
            <v>12年以上</v>
          </cell>
          <cell r="L637">
            <v>12</v>
          </cell>
          <cell r="M637" t="str">
            <v>適</v>
          </cell>
          <cell r="N637">
            <v>7</v>
          </cell>
          <cell r="O637" t="str">
            <v>適</v>
          </cell>
          <cell r="P637">
            <v>19</v>
          </cell>
          <cell r="Q637">
            <v>5</v>
          </cell>
          <cell r="R637">
            <v>45084</v>
          </cell>
          <cell r="U637" t="str">
            <v>Ｒ４</v>
          </cell>
          <cell r="V637">
            <v>7</v>
          </cell>
          <cell r="W637">
            <v>0</v>
          </cell>
          <cell r="X637" t="str">
            <v>○</v>
          </cell>
          <cell r="Y637" t="str">
            <v/>
          </cell>
          <cell r="Z637" t="str">
            <v/>
          </cell>
          <cell r="AA637" t="str">
            <v/>
          </cell>
          <cell r="AB637" t="str">
            <v/>
          </cell>
          <cell r="AC637" t="str">
            <v>なし</v>
          </cell>
          <cell r="AD637">
            <v>11</v>
          </cell>
          <cell r="AE637" t="str">
            <v>11年以上</v>
          </cell>
          <cell r="AF637">
            <v>12</v>
          </cell>
          <cell r="AG637" t="str">
            <v>適</v>
          </cell>
          <cell r="AH637">
            <v>7</v>
          </cell>
          <cell r="AI637" t="str">
            <v>適</v>
          </cell>
          <cell r="AJ637">
            <v>19</v>
          </cell>
          <cell r="AK637" t="str">
            <v>Ｒ４</v>
          </cell>
        </row>
        <row r="638">
          <cell r="A638">
            <v>1410051027027</v>
          </cell>
          <cell r="C638" t="str">
            <v>保育所</v>
          </cell>
          <cell r="D638" t="str">
            <v>ひかりとたねの保育園</v>
          </cell>
          <cell r="E638">
            <v>70</v>
          </cell>
          <cell r="F638" t="str">
            <v>金沢区</v>
          </cell>
          <cell r="G638" t="str">
            <v>2360026</v>
          </cell>
          <cell r="H638" t="str">
            <v>横浜市金沢区柳町１－３</v>
          </cell>
          <cell r="I638" t="str">
            <v>しののめ会　ひかりとたねの保育園</v>
          </cell>
          <cell r="J638">
            <v>13</v>
          </cell>
          <cell r="K638" t="str">
            <v>13年以上</v>
          </cell>
          <cell r="L638">
            <v>12</v>
          </cell>
          <cell r="M638" t="str">
            <v>適</v>
          </cell>
          <cell r="N638">
            <v>7</v>
          </cell>
          <cell r="O638" t="str">
            <v>適</v>
          </cell>
          <cell r="P638">
            <v>19</v>
          </cell>
          <cell r="Q638">
            <v>12</v>
          </cell>
          <cell r="R638">
            <v>45092</v>
          </cell>
          <cell r="U638" t="str">
            <v>Ｒ４</v>
          </cell>
          <cell r="V638">
            <v>7</v>
          </cell>
          <cell r="W638">
            <v>0</v>
          </cell>
          <cell r="X638" t="str">
            <v>○</v>
          </cell>
          <cell r="Y638" t="str">
            <v/>
          </cell>
          <cell r="Z638" t="str">
            <v/>
          </cell>
          <cell r="AA638" t="str">
            <v/>
          </cell>
          <cell r="AB638" t="str">
            <v/>
          </cell>
          <cell r="AC638" t="str">
            <v>なし</v>
          </cell>
          <cell r="AD638">
            <v>11</v>
          </cell>
          <cell r="AE638" t="str">
            <v>11年以上</v>
          </cell>
          <cell r="AF638">
            <v>12</v>
          </cell>
          <cell r="AG638" t="str">
            <v>適</v>
          </cell>
          <cell r="AH638">
            <v>7</v>
          </cell>
          <cell r="AI638" t="str">
            <v>適</v>
          </cell>
          <cell r="AJ638">
            <v>19</v>
          </cell>
          <cell r="AK638" t="str">
            <v>Ｒ４</v>
          </cell>
        </row>
        <row r="639">
          <cell r="A639">
            <v>1410051015584</v>
          </cell>
          <cell r="C639" t="str">
            <v>保育所</v>
          </cell>
          <cell r="D639" t="str">
            <v>フレンド金沢文庫保育園</v>
          </cell>
          <cell r="E639">
            <v>70</v>
          </cell>
          <cell r="F639" t="str">
            <v>金沢区</v>
          </cell>
          <cell r="G639" t="str">
            <v>2360042</v>
          </cell>
          <cell r="H639" t="str">
            <v>横浜市金沢区釜利谷東二丁目１６－３０　高野ビル１Ｆ</v>
          </cell>
          <cell r="I639" t="str">
            <v>フレンド金沢文庫保育園</v>
          </cell>
          <cell r="J639">
            <v>11</v>
          </cell>
          <cell r="K639" t="str">
            <v>11年以上</v>
          </cell>
          <cell r="L639">
            <v>12</v>
          </cell>
          <cell r="M639" t="str">
            <v>適</v>
          </cell>
          <cell r="N639">
            <v>7</v>
          </cell>
          <cell r="O639" t="str">
            <v>適</v>
          </cell>
          <cell r="P639">
            <v>19</v>
          </cell>
          <cell r="Q639">
            <v>9</v>
          </cell>
          <cell r="R639">
            <v>45100</v>
          </cell>
          <cell r="U639" t="str">
            <v>Ｒ４</v>
          </cell>
          <cell r="V639">
            <v>7</v>
          </cell>
          <cell r="W639">
            <v>0</v>
          </cell>
          <cell r="X639" t="str">
            <v>○</v>
          </cell>
          <cell r="Y639" t="str">
            <v/>
          </cell>
          <cell r="Z639" t="str">
            <v/>
          </cell>
          <cell r="AA639" t="str">
            <v/>
          </cell>
          <cell r="AB639" t="str">
            <v/>
          </cell>
          <cell r="AC639" t="str">
            <v>なし</v>
          </cell>
          <cell r="AD639">
            <v>11</v>
          </cell>
          <cell r="AE639" t="str">
            <v>11年以上</v>
          </cell>
          <cell r="AF639">
            <v>12</v>
          </cell>
          <cell r="AG639" t="str">
            <v>適</v>
          </cell>
          <cell r="AH639">
            <v>7</v>
          </cell>
          <cell r="AI639" t="str">
            <v>適</v>
          </cell>
          <cell r="AJ639">
            <v>19</v>
          </cell>
          <cell r="AK639" t="str">
            <v>Ｒ４</v>
          </cell>
        </row>
        <row r="640">
          <cell r="A640">
            <v>1410051019826</v>
          </cell>
          <cell r="C640" t="str">
            <v>保育所</v>
          </cell>
          <cell r="D640" t="str">
            <v>マミーズエンジェル金沢文庫駅前保育園</v>
          </cell>
          <cell r="E640">
            <v>70</v>
          </cell>
          <cell r="F640" t="str">
            <v>金沢区</v>
          </cell>
          <cell r="G640" t="str">
            <v>1500002</v>
          </cell>
          <cell r="H640" t="str">
            <v>東京都渋谷区渋谷１丁目１４－１４　植村会館ビル４階</v>
          </cell>
          <cell r="I640" t="str">
            <v>株式会社マミーズエンジェル</v>
          </cell>
          <cell r="J640">
            <v>7</v>
          </cell>
          <cell r="K640" t="str">
            <v>7年以上</v>
          </cell>
          <cell r="L640">
            <v>9</v>
          </cell>
          <cell r="M640" t="str">
            <v>適</v>
          </cell>
          <cell r="N640">
            <v>6</v>
          </cell>
          <cell r="O640" t="str">
            <v>適</v>
          </cell>
          <cell r="P640">
            <v>15</v>
          </cell>
          <cell r="Q640">
            <v>7</v>
          </cell>
          <cell r="R640">
            <v>45120</v>
          </cell>
          <cell r="U640" t="str">
            <v>Ｒ４</v>
          </cell>
          <cell r="V640">
            <v>6</v>
          </cell>
          <cell r="W640">
            <v>0</v>
          </cell>
          <cell r="X640" t="str">
            <v>○</v>
          </cell>
          <cell r="Y640" t="str">
            <v/>
          </cell>
          <cell r="Z640" t="str">
            <v/>
          </cell>
          <cell r="AA640" t="str">
            <v/>
          </cell>
          <cell r="AB640" t="str">
            <v/>
          </cell>
          <cell r="AC640" t="str">
            <v>なし</v>
          </cell>
          <cell r="AD640">
            <v>8</v>
          </cell>
          <cell r="AE640" t="str">
            <v>8年以上</v>
          </cell>
          <cell r="AF640">
            <v>10</v>
          </cell>
          <cell r="AG640" t="str">
            <v>適</v>
          </cell>
          <cell r="AH640">
            <v>6</v>
          </cell>
          <cell r="AI640" t="str">
            <v>適</v>
          </cell>
          <cell r="AJ640">
            <v>16</v>
          </cell>
          <cell r="AK640" t="str">
            <v>Ｒ４</v>
          </cell>
        </row>
        <row r="641">
          <cell r="A641">
            <v>1410051015568</v>
          </cell>
          <cell r="C641" t="str">
            <v>保育所</v>
          </cell>
          <cell r="D641" t="str">
            <v>明徳釜利谷保育園</v>
          </cell>
          <cell r="E641">
            <v>70</v>
          </cell>
          <cell r="F641" t="str">
            <v>金沢区</v>
          </cell>
          <cell r="G641" t="str">
            <v>2360045</v>
          </cell>
          <cell r="H641" t="str">
            <v>横浜市金沢区釜利谷南４－２９－４</v>
          </cell>
          <cell r="I641" t="str">
            <v>明徳釜利谷保育園</v>
          </cell>
          <cell r="J641">
            <v>10</v>
          </cell>
          <cell r="K641" t="str">
            <v>10年以上</v>
          </cell>
          <cell r="L641">
            <v>12</v>
          </cell>
          <cell r="M641" t="str">
            <v>適</v>
          </cell>
          <cell r="N641">
            <v>6</v>
          </cell>
          <cell r="O641" t="str">
            <v>適</v>
          </cell>
          <cell r="P641">
            <v>18</v>
          </cell>
          <cell r="Q641">
            <v>14</v>
          </cell>
          <cell r="R641">
            <v>45113</v>
          </cell>
          <cell r="U641" t="str">
            <v>Ｒ４</v>
          </cell>
          <cell r="V641">
            <v>6</v>
          </cell>
          <cell r="W641">
            <v>0</v>
          </cell>
          <cell r="X641" t="str">
            <v>○</v>
          </cell>
          <cell r="Y641" t="str">
            <v/>
          </cell>
          <cell r="Z641" t="str">
            <v/>
          </cell>
          <cell r="AA641" t="str">
            <v/>
          </cell>
          <cell r="AB641" t="str">
            <v/>
          </cell>
          <cell r="AC641" t="str">
            <v>なし</v>
          </cell>
          <cell r="AD641">
            <v>9</v>
          </cell>
          <cell r="AE641" t="str">
            <v>9年以上</v>
          </cell>
          <cell r="AF641">
            <v>11</v>
          </cell>
          <cell r="AG641" t="str">
            <v>適</v>
          </cell>
          <cell r="AH641">
            <v>6</v>
          </cell>
          <cell r="AI641" t="str">
            <v>適</v>
          </cell>
          <cell r="AJ641">
            <v>17</v>
          </cell>
          <cell r="AK641" t="str">
            <v>Ｒ４</v>
          </cell>
        </row>
        <row r="642">
          <cell r="A642">
            <v>1410051014256</v>
          </cell>
          <cell r="B642" t="str">
            <v>〇</v>
          </cell>
          <cell r="C642" t="str">
            <v>保育所</v>
          </cell>
          <cell r="D642" t="str">
            <v>ゆめ和ほいくえん</v>
          </cell>
          <cell r="E642">
            <v>70</v>
          </cell>
          <cell r="F642" t="str">
            <v>金沢区</v>
          </cell>
          <cell r="G642" t="str">
            <v>2360037</v>
          </cell>
          <cell r="H642" t="str">
            <v>横浜市金沢区六浦東３－１２－１</v>
          </cell>
          <cell r="I642" t="str">
            <v>（福）ゆめ和　ゆめ和ほいくえん</v>
          </cell>
          <cell r="J642">
            <v>11</v>
          </cell>
          <cell r="K642" t="str">
            <v>11年以上</v>
          </cell>
          <cell r="L642">
            <v>12</v>
          </cell>
          <cell r="M642" t="str">
            <v>適</v>
          </cell>
          <cell r="N642">
            <v>7</v>
          </cell>
          <cell r="O642" t="str">
            <v>適</v>
          </cell>
          <cell r="P642">
            <v>19</v>
          </cell>
          <cell r="Q642">
            <v>6</v>
          </cell>
          <cell r="R642">
            <v>45072</v>
          </cell>
          <cell r="S642" t="str">
            <v>8/9加算率に変更ない旨連絡済み</v>
          </cell>
          <cell r="T642" t="str">
            <v>-</v>
          </cell>
          <cell r="U642" t="str">
            <v>Ｒ４</v>
          </cell>
          <cell r="V642">
            <v>6</v>
          </cell>
          <cell r="W642">
            <v>1</v>
          </cell>
          <cell r="X642" t="str">
            <v>○</v>
          </cell>
          <cell r="Y642" t="str">
            <v>○</v>
          </cell>
          <cell r="Z642" t="str">
            <v/>
          </cell>
          <cell r="AA642" t="str">
            <v/>
          </cell>
          <cell r="AB642" t="str">
            <v/>
          </cell>
          <cell r="AC642" t="str">
            <v>あり</v>
          </cell>
          <cell r="AD642">
            <v>10</v>
          </cell>
          <cell r="AE642" t="str">
            <v>10年以上</v>
          </cell>
          <cell r="AF642">
            <v>12</v>
          </cell>
          <cell r="AG642" t="str">
            <v>適</v>
          </cell>
          <cell r="AH642">
            <v>6</v>
          </cell>
          <cell r="AI642" t="str">
            <v>適</v>
          </cell>
          <cell r="AJ642">
            <v>18</v>
          </cell>
          <cell r="AK642" t="str">
            <v>Ｒ４</v>
          </cell>
        </row>
        <row r="643">
          <cell r="A643">
            <v>1410051014876</v>
          </cell>
          <cell r="C643" t="str">
            <v>保育所</v>
          </cell>
          <cell r="D643" t="str">
            <v>ゆめ和柳町ほいくえん</v>
          </cell>
          <cell r="E643">
            <v>70</v>
          </cell>
          <cell r="F643" t="str">
            <v>金沢区</v>
          </cell>
          <cell r="G643" t="str">
            <v>2360026</v>
          </cell>
          <cell r="H643" t="str">
            <v>横浜市金沢区柳町１－１３</v>
          </cell>
          <cell r="I643" t="str">
            <v>ゆめ和柳町ほいくえん</v>
          </cell>
          <cell r="J643">
            <v>15</v>
          </cell>
          <cell r="K643" t="str">
            <v>15年以上</v>
          </cell>
          <cell r="L643">
            <v>12</v>
          </cell>
          <cell r="M643" t="str">
            <v>適</v>
          </cell>
          <cell r="N643">
            <v>7</v>
          </cell>
          <cell r="O643" t="str">
            <v>適</v>
          </cell>
          <cell r="P643">
            <v>19</v>
          </cell>
          <cell r="Q643">
            <v>6</v>
          </cell>
          <cell r="R643">
            <v>45113</v>
          </cell>
          <cell r="U643" t="str">
            <v>Ｒ４</v>
          </cell>
          <cell r="V643">
            <v>7</v>
          </cell>
          <cell r="W643">
            <v>0</v>
          </cell>
          <cell r="X643" t="str">
            <v>○</v>
          </cell>
          <cell r="Y643" t="str">
            <v/>
          </cell>
          <cell r="Z643" t="str">
            <v/>
          </cell>
          <cell r="AA643" t="str">
            <v/>
          </cell>
          <cell r="AB643" t="str">
            <v/>
          </cell>
          <cell r="AC643" t="str">
            <v>なし</v>
          </cell>
          <cell r="AD643">
            <v>15</v>
          </cell>
          <cell r="AE643" t="str">
            <v>15年以上</v>
          </cell>
          <cell r="AF643">
            <v>12</v>
          </cell>
          <cell r="AG643" t="str">
            <v>適</v>
          </cell>
          <cell r="AH643">
            <v>7</v>
          </cell>
          <cell r="AI643" t="str">
            <v>適</v>
          </cell>
          <cell r="AJ643">
            <v>19</v>
          </cell>
          <cell r="AK643" t="str">
            <v>Ｒ４</v>
          </cell>
        </row>
        <row r="644">
          <cell r="A644">
            <v>1410051017002</v>
          </cell>
          <cell r="C644" t="str">
            <v>保育所</v>
          </cell>
          <cell r="D644" t="str">
            <v>ＹＭＣＡマナ保育園</v>
          </cell>
          <cell r="E644">
            <v>70</v>
          </cell>
          <cell r="F644" t="str">
            <v>金沢区</v>
          </cell>
          <cell r="G644" t="str">
            <v>2360058</v>
          </cell>
          <cell r="H644" t="str">
            <v>横浜市金沢区能見台東１－１　ビーコンヒル能見台イーストプラザ内</v>
          </cell>
          <cell r="I644" t="str">
            <v>横浜ＹＭＣＡ福祉会　ＹＭＣＡマナ保育園</v>
          </cell>
          <cell r="J644">
            <v>13</v>
          </cell>
          <cell r="K644" t="str">
            <v>13年以上</v>
          </cell>
          <cell r="L644">
            <v>12</v>
          </cell>
          <cell r="M644" t="str">
            <v>適</v>
          </cell>
          <cell r="N644">
            <v>7</v>
          </cell>
          <cell r="O644" t="str">
            <v>適</v>
          </cell>
          <cell r="P644">
            <v>19</v>
          </cell>
          <cell r="Q644">
            <v>7</v>
          </cell>
          <cell r="R644">
            <v>45146</v>
          </cell>
          <cell r="U644" t="str">
            <v>Ｒ４</v>
          </cell>
          <cell r="V644">
            <v>7</v>
          </cell>
          <cell r="W644">
            <v>0</v>
          </cell>
          <cell r="X644" t="str">
            <v>○</v>
          </cell>
          <cell r="Y644" t="str">
            <v/>
          </cell>
          <cell r="Z644" t="str">
            <v/>
          </cell>
          <cell r="AA644" t="str">
            <v/>
          </cell>
          <cell r="AB644" t="str">
            <v/>
          </cell>
          <cell r="AC644" t="str">
            <v>なし</v>
          </cell>
          <cell r="AD644">
            <v>13</v>
          </cell>
          <cell r="AE644" t="str">
            <v>13年以上</v>
          </cell>
          <cell r="AF644">
            <v>12</v>
          </cell>
          <cell r="AG644" t="str">
            <v>適</v>
          </cell>
          <cell r="AH644">
            <v>7</v>
          </cell>
          <cell r="AI644" t="str">
            <v>適</v>
          </cell>
          <cell r="AJ644">
            <v>19</v>
          </cell>
          <cell r="AK644" t="str">
            <v>Ｒ４</v>
          </cell>
        </row>
        <row r="645">
          <cell r="A645">
            <v>1410051015576</v>
          </cell>
          <cell r="C645" t="str">
            <v>保育所</v>
          </cell>
          <cell r="D645" t="str">
            <v>わかくさ保育園</v>
          </cell>
          <cell r="E645">
            <v>70</v>
          </cell>
          <cell r="F645" t="str">
            <v>金沢区</v>
          </cell>
          <cell r="G645" t="str">
            <v>2360023</v>
          </cell>
          <cell r="H645" t="str">
            <v>横浜市金沢区平潟町１２－１</v>
          </cell>
          <cell r="I645" t="str">
            <v>社会福祉法人恩賜財団済世会わかくさ保育園</v>
          </cell>
          <cell r="J645">
            <v>12</v>
          </cell>
          <cell r="K645" t="str">
            <v>12年以上</v>
          </cell>
          <cell r="L645">
            <v>12</v>
          </cell>
          <cell r="M645" t="str">
            <v>適</v>
          </cell>
          <cell r="N645">
            <v>7</v>
          </cell>
          <cell r="O645" t="str">
            <v>適</v>
          </cell>
          <cell r="P645">
            <v>19</v>
          </cell>
          <cell r="Q645">
            <v>7</v>
          </cell>
          <cell r="R645">
            <v>45072</v>
          </cell>
          <cell r="U645" t="str">
            <v>Ｒ４</v>
          </cell>
          <cell r="V645">
            <v>7</v>
          </cell>
          <cell r="W645">
            <v>0</v>
          </cell>
          <cell r="X645" t="str">
            <v>○</v>
          </cell>
          <cell r="Y645" t="str">
            <v/>
          </cell>
          <cell r="Z645" t="str">
            <v/>
          </cell>
          <cell r="AA645" t="str">
            <v/>
          </cell>
          <cell r="AB645" t="str">
            <v/>
          </cell>
          <cell r="AC645" t="str">
            <v>なし</v>
          </cell>
          <cell r="AD645">
            <v>11</v>
          </cell>
          <cell r="AE645" t="str">
            <v>11年以上</v>
          </cell>
          <cell r="AF645">
            <v>12</v>
          </cell>
          <cell r="AG645" t="str">
            <v>適</v>
          </cell>
          <cell r="AH645">
            <v>7</v>
          </cell>
          <cell r="AI645" t="str">
            <v>適</v>
          </cell>
          <cell r="AJ645">
            <v>19</v>
          </cell>
          <cell r="AK645" t="str">
            <v>Ｒ４</v>
          </cell>
        </row>
        <row r="646">
          <cell r="A646">
            <v>1410051017085</v>
          </cell>
          <cell r="C646" t="str">
            <v>保育所</v>
          </cell>
          <cell r="D646" t="str">
            <v>わらべシーサイド保育園</v>
          </cell>
          <cell r="E646">
            <v>70</v>
          </cell>
          <cell r="F646" t="str">
            <v>金沢区</v>
          </cell>
          <cell r="G646" t="str">
            <v>2360051</v>
          </cell>
          <cell r="H646" t="str">
            <v>横浜市金沢区富岡東４－１３－４</v>
          </cell>
          <cell r="I646" t="str">
            <v>清心福祉会　わらべシーサイド保育園</v>
          </cell>
          <cell r="J646">
            <v>11</v>
          </cell>
          <cell r="K646" t="str">
            <v>11年以上</v>
          </cell>
          <cell r="L646">
            <v>12</v>
          </cell>
          <cell r="M646" t="str">
            <v>適</v>
          </cell>
          <cell r="N646">
            <v>7</v>
          </cell>
          <cell r="O646" t="str">
            <v>適</v>
          </cell>
          <cell r="P646">
            <v>19</v>
          </cell>
          <cell r="Q646">
            <v>21</v>
          </cell>
          <cell r="R646">
            <v>45146</v>
          </cell>
          <cell r="U646" t="str">
            <v>Ｒ４</v>
          </cell>
          <cell r="V646">
            <v>7</v>
          </cell>
          <cell r="W646">
            <v>0</v>
          </cell>
          <cell r="X646" t="str">
            <v>○</v>
          </cell>
          <cell r="Y646" t="str">
            <v/>
          </cell>
          <cell r="Z646" t="str">
            <v/>
          </cell>
          <cell r="AA646" t="str">
            <v/>
          </cell>
          <cell r="AB646" t="str">
            <v/>
          </cell>
          <cell r="AC646" t="str">
            <v>なし</v>
          </cell>
          <cell r="AD646">
            <v>12</v>
          </cell>
          <cell r="AE646" t="str">
            <v>12年以上</v>
          </cell>
          <cell r="AF646">
            <v>12</v>
          </cell>
          <cell r="AG646" t="str">
            <v>適</v>
          </cell>
          <cell r="AH646">
            <v>7</v>
          </cell>
          <cell r="AI646" t="str">
            <v>適</v>
          </cell>
          <cell r="AJ646">
            <v>19</v>
          </cell>
          <cell r="AK646" t="str">
            <v>Ｒ４</v>
          </cell>
        </row>
        <row r="647">
          <cell r="A647">
            <v>1410052004041</v>
          </cell>
          <cell r="C647" t="str">
            <v>家庭的保育事業</v>
          </cell>
          <cell r="D647" t="str">
            <v>おひさま保育室</v>
          </cell>
          <cell r="E647">
            <v>70</v>
          </cell>
          <cell r="F647" t="str">
            <v>金沢区</v>
          </cell>
          <cell r="G647" t="str">
            <v>2360042</v>
          </cell>
          <cell r="H647" t="str">
            <v>横浜市金沢区釜利谷東１－１０－１６</v>
          </cell>
          <cell r="I647" t="str">
            <v>おひさま保育室</v>
          </cell>
          <cell r="J647">
            <v>19</v>
          </cell>
          <cell r="K647" t="str">
            <v>16年以上</v>
          </cell>
          <cell r="L647">
            <v>12</v>
          </cell>
          <cell r="M647" t="str">
            <v>適</v>
          </cell>
          <cell r="N647">
            <v>7</v>
          </cell>
          <cell r="O647" t="str">
            <v>適</v>
          </cell>
          <cell r="P647">
            <v>19</v>
          </cell>
          <cell r="Q647">
            <v>0</v>
          </cell>
          <cell r="R647">
            <v>45072</v>
          </cell>
          <cell r="U647" t="str">
            <v>Ｒ４</v>
          </cell>
          <cell r="V647">
            <v>7</v>
          </cell>
          <cell r="W647">
            <v>0</v>
          </cell>
          <cell r="X647" t="str">
            <v>○</v>
          </cell>
          <cell r="Y647" t="str">
            <v/>
          </cell>
          <cell r="Z647" t="str">
            <v/>
          </cell>
          <cell r="AA647" t="str">
            <v/>
          </cell>
          <cell r="AB647" t="str">
            <v/>
          </cell>
          <cell r="AC647" t="str">
            <v>なし</v>
          </cell>
          <cell r="AD647">
            <v>18</v>
          </cell>
          <cell r="AE647" t="str">
            <v>16年以上</v>
          </cell>
          <cell r="AF647">
            <v>12</v>
          </cell>
          <cell r="AG647" t="str">
            <v>適</v>
          </cell>
          <cell r="AH647">
            <v>7</v>
          </cell>
          <cell r="AI647" t="str">
            <v>適</v>
          </cell>
          <cell r="AJ647">
            <v>19</v>
          </cell>
          <cell r="AK647" t="str">
            <v>Ｒ４</v>
          </cell>
        </row>
        <row r="648">
          <cell r="A648">
            <v>1410052002821</v>
          </cell>
          <cell r="C648" t="str">
            <v>小規模保育事業（A型）</v>
          </cell>
          <cell r="D648" t="str">
            <v>家庭的保育室　マリン</v>
          </cell>
          <cell r="E648">
            <v>70</v>
          </cell>
          <cell r="F648" t="str">
            <v>金沢区</v>
          </cell>
          <cell r="G648" t="str">
            <v>2360038</v>
          </cell>
          <cell r="H648" t="str">
            <v>横浜市金沢区六浦南５－１－１２</v>
          </cell>
          <cell r="I648" t="str">
            <v>特定非営利活動法人　地域サポートマリン</v>
          </cell>
          <cell r="J648">
            <v>16</v>
          </cell>
          <cell r="K648" t="str">
            <v>16年以上</v>
          </cell>
          <cell r="L648">
            <v>12</v>
          </cell>
          <cell r="M648" t="str">
            <v>否</v>
          </cell>
          <cell r="N648">
            <v>0</v>
          </cell>
          <cell r="O648" t="str">
            <v>否</v>
          </cell>
          <cell r="P648">
            <v>12</v>
          </cell>
          <cell r="Q648">
            <v>2</v>
          </cell>
          <cell r="R648">
            <v>45113</v>
          </cell>
          <cell r="U648" t="str">
            <v>履歴なし</v>
          </cell>
          <cell r="V648">
            <v>0</v>
          </cell>
          <cell r="W648">
            <v>0</v>
          </cell>
          <cell r="X648" t="str">
            <v>○</v>
          </cell>
          <cell r="Y648" t="str">
            <v/>
          </cell>
          <cell r="Z648" t="str">
            <v/>
          </cell>
          <cell r="AA648" t="str">
            <v/>
          </cell>
          <cell r="AB648" t="str">
            <v/>
          </cell>
          <cell r="AC648" t="str">
            <v>なし</v>
          </cell>
          <cell r="AD648">
            <v>23</v>
          </cell>
          <cell r="AE648" t="str">
            <v>16年以上</v>
          </cell>
          <cell r="AF648">
            <v>12</v>
          </cell>
          <cell r="AG648" t="str">
            <v>否</v>
          </cell>
          <cell r="AH648">
            <v>0</v>
          </cell>
          <cell r="AI648" t="str">
            <v>否</v>
          </cell>
          <cell r="AJ648">
            <v>12</v>
          </cell>
          <cell r="AK648" t="str">
            <v/>
          </cell>
        </row>
        <row r="649">
          <cell r="A649">
            <v>1410052003316</v>
          </cell>
          <cell r="C649" t="str">
            <v>小規模保育事業（A型）</v>
          </cell>
          <cell r="D649" t="str">
            <v>ちゃいれっく　並木二丁目保育室</v>
          </cell>
          <cell r="E649">
            <v>70</v>
          </cell>
          <cell r="F649" t="str">
            <v>金沢区</v>
          </cell>
          <cell r="G649" t="str">
            <v>1690075</v>
          </cell>
          <cell r="H649" t="str">
            <v>東京都新宿区高田馬場１丁目３０－４　３０山京ビル３階</v>
          </cell>
          <cell r="I649" t="str">
            <v>株式会社プロケア</v>
          </cell>
          <cell r="J649">
            <v>8</v>
          </cell>
          <cell r="K649" t="str">
            <v>8年以上</v>
          </cell>
          <cell r="L649">
            <v>10</v>
          </cell>
          <cell r="M649" t="str">
            <v>適</v>
          </cell>
          <cell r="N649">
            <v>6</v>
          </cell>
          <cell r="O649" t="str">
            <v>適</v>
          </cell>
          <cell r="P649">
            <v>16</v>
          </cell>
          <cell r="Q649">
            <v>1</v>
          </cell>
          <cell r="R649">
            <v>45113</v>
          </cell>
          <cell r="U649" t="str">
            <v>Ｒ４</v>
          </cell>
          <cell r="V649">
            <v>6</v>
          </cell>
          <cell r="W649">
            <v>0</v>
          </cell>
          <cell r="X649" t="str">
            <v>○</v>
          </cell>
          <cell r="Y649" t="str">
            <v/>
          </cell>
          <cell r="Z649" t="str">
            <v/>
          </cell>
          <cell r="AA649" t="str">
            <v/>
          </cell>
          <cell r="AB649" t="str">
            <v/>
          </cell>
          <cell r="AC649" t="str">
            <v>なし</v>
          </cell>
          <cell r="AD649">
            <v>9</v>
          </cell>
          <cell r="AE649" t="str">
            <v>9年以上</v>
          </cell>
          <cell r="AF649">
            <v>11</v>
          </cell>
          <cell r="AG649" t="str">
            <v>適</v>
          </cell>
          <cell r="AH649">
            <v>6</v>
          </cell>
          <cell r="AI649" t="str">
            <v>適</v>
          </cell>
          <cell r="AJ649">
            <v>17</v>
          </cell>
          <cell r="AK649" t="str">
            <v>Ｒ４</v>
          </cell>
        </row>
        <row r="650">
          <cell r="A650">
            <v>1410052003134</v>
          </cell>
          <cell r="C650" t="str">
            <v>小規模保育事業（A型）</v>
          </cell>
          <cell r="D650" t="str">
            <v>+Ｕすくすくキッズ園</v>
          </cell>
          <cell r="E650">
            <v>70</v>
          </cell>
          <cell r="F650" t="str">
            <v>金沢区</v>
          </cell>
          <cell r="G650" t="str">
            <v>2390831</v>
          </cell>
          <cell r="H650" t="str">
            <v>横須賀市久里浜１－５－１６第１０臼井ビル２階</v>
          </cell>
          <cell r="I650" t="str">
            <v>ウスイホーム</v>
          </cell>
          <cell r="J650">
            <v>14</v>
          </cell>
          <cell r="K650" t="str">
            <v>14年以上</v>
          </cell>
          <cell r="L650">
            <v>12</v>
          </cell>
          <cell r="M650" t="str">
            <v>適</v>
          </cell>
          <cell r="N650">
            <v>7</v>
          </cell>
          <cell r="O650" t="str">
            <v>適</v>
          </cell>
          <cell r="P650">
            <v>19</v>
          </cell>
          <cell r="Q650">
            <v>3</v>
          </cell>
          <cell r="R650">
            <v>45072</v>
          </cell>
          <cell r="U650" t="str">
            <v>Ｒ４</v>
          </cell>
          <cell r="V650">
            <v>7</v>
          </cell>
          <cell r="W650">
            <v>0</v>
          </cell>
          <cell r="X650" t="str">
            <v>○</v>
          </cell>
          <cell r="Y650" t="str">
            <v/>
          </cell>
          <cell r="Z650" t="str">
            <v/>
          </cell>
          <cell r="AA650" t="str">
            <v/>
          </cell>
          <cell r="AB650" t="str">
            <v/>
          </cell>
          <cell r="AC650" t="str">
            <v>なし</v>
          </cell>
          <cell r="AD650">
            <v>13</v>
          </cell>
          <cell r="AE650" t="str">
            <v>13年以上</v>
          </cell>
          <cell r="AF650">
            <v>12</v>
          </cell>
          <cell r="AG650" t="str">
            <v>適</v>
          </cell>
          <cell r="AH650">
            <v>7</v>
          </cell>
          <cell r="AI650" t="str">
            <v>適</v>
          </cell>
          <cell r="AJ650">
            <v>19</v>
          </cell>
          <cell r="AK650" t="str">
            <v>Ｒ４</v>
          </cell>
        </row>
        <row r="651">
          <cell r="A651">
            <v>1410052005048</v>
          </cell>
          <cell r="C651" t="str">
            <v>小規模保育事業（A型）</v>
          </cell>
          <cell r="D651" t="str">
            <v>マミングステーション</v>
          </cell>
          <cell r="E651">
            <v>70</v>
          </cell>
          <cell r="F651" t="str">
            <v>金沢区</v>
          </cell>
          <cell r="G651" t="str">
            <v>2360053</v>
          </cell>
          <cell r="H651" t="str">
            <v>横浜市金沢区能見台通１－５　能見台駅前ＧＣＩビル２Ｆ</v>
          </cell>
          <cell r="I651" t="str">
            <v>マミングステーション</v>
          </cell>
          <cell r="J651">
            <v>13</v>
          </cell>
          <cell r="K651" t="str">
            <v>13年以上</v>
          </cell>
          <cell r="L651">
            <v>12</v>
          </cell>
          <cell r="M651" t="str">
            <v>適</v>
          </cell>
          <cell r="N651">
            <v>7</v>
          </cell>
          <cell r="O651" t="str">
            <v>適</v>
          </cell>
          <cell r="P651">
            <v>19</v>
          </cell>
          <cell r="Q651">
            <v>3</v>
          </cell>
          <cell r="R651">
            <v>45084</v>
          </cell>
          <cell r="U651" t="str">
            <v>Ｒ４</v>
          </cell>
          <cell r="V651">
            <v>7</v>
          </cell>
          <cell r="W651">
            <v>0</v>
          </cell>
          <cell r="X651" t="str">
            <v>○</v>
          </cell>
          <cell r="Y651" t="str">
            <v/>
          </cell>
          <cell r="Z651" t="str">
            <v/>
          </cell>
          <cell r="AA651" t="str">
            <v/>
          </cell>
          <cell r="AB651" t="str">
            <v/>
          </cell>
          <cell r="AC651" t="str">
            <v>なし</v>
          </cell>
          <cell r="AD651">
            <v>14</v>
          </cell>
          <cell r="AE651" t="str">
            <v>14年以上</v>
          </cell>
          <cell r="AF651">
            <v>12</v>
          </cell>
          <cell r="AG651" t="str">
            <v>適</v>
          </cell>
          <cell r="AH651">
            <v>7</v>
          </cell>
          <cell r="AI651" t="str">
            <v>適</v>
          </cell>
          <cell r="AJ651">
            <v>19</v>
          </cell>
          <cell r="AK651" t="str">
            <v>Ｒ４</v>
          </cell>
        </row>
        <row r="652">
          <cell r="A652">
            <v>1410051026243</v>
          </cell>
          <cell r="C652" t="str">
            <v>認定こども園（幼保連携型）</v>
          </cell>
          <cell r="D652" t="str">
            <v>幼保連携型認定こども園岸根こども園</v>
          </cell>
          <cell r="E652">
            <v>80</v>
          </cell>
          <cell r="F652" t="str">
            <v>港北区</v>
          </cell>
          <cell r="G652" t="str">
            <v>2260019</v>
          </cell>
          <cell r="H652" t="str">
            <v>横浜市緑区中山一丁目２１番５号　ウエシゲビル２階</v>
          </cell>
          <cell r="I652" t="str">
            <v>社会福祉法人山百合会　法人事務局</v>
          </cell>
          <cell r="J652">
            <v>12</v>
          </cell>
          <cell r="K652" t="str">
            <v>12年以上</v>
          </cell>
          <cell r="L652">
            <v>12</v>
          </cell>
          <cell r="M652" t="str">
            <v>適</v>
          </cell>
          <cell r="N652">
            <v>7</v>
          </cell>
          <cell r="O652" t="str">
            <v>適</v>
          </cell>
          <cell r="P652">
            <v>19</v>
          </cell>
          <cell r="Q652">
            <v>14</v>
          </cell>
          <cell r="R652">
            <v>45120</v>
          </cell>
          <cell r="U652" t="str">
            <v>Ｒ４</v>
          </cell>
          <cell r="V652">
            <v>6</v>
          </cell>
          <cell r="W652">
            <v>1</v>
          </cell>
          <cell r="X652" t="str">
            <v>○</v>
          </cell>
          <cell r="Y652" t="str">
            <v>○</v>
          </cell>
          <cell r="Z652" t="str">
            <v/>
          </cell>
          <cell r="AA652" t="str">
            <v/>
          </cell>
          <cell r="AB652" t="str">
            <v/>
          </cell>
          <cell r="AC652" t="str">
            <v>あり</v>
          </cell>
          <cell r="AD652">
            <v>10</v>
          </cell>
          <cell r="AE652" t="str">
            <v>10年以上</v>
          </cell>
          <cell r="AF652">
            <v>12</v>
          </cell>
          <cell r="AG652" t="str">
            <v>適</v>
          </cell>
          <cell r="AH652">
            <v>6</v>
          </cell>
          <cell r="AI652" t="str">
            <v>適</v>
          </cell>
          <cell r="AJ652">
            <v>18</v>
          </cell>
          <cell r="AK652" t="str">
            <v>Ｒ４</v>
          </cell>
        </row>
        <row r="653">
          <cell r="A653">
            <v>1410051026581</v>
          </cell>
          <cell r="C653" t="str">
            <v>認定こども園（幼保連携型）</v>
          </cell>
          <cell r="D653" t="str">
            <v>しんよしだこども園</v>
          </cell>
          <cell r="E653">
            <v>80</v>
          </cell>
          <cell r="F653" t="str">
            <v>港北区</v>
          </cell>
          <cell r="G653" t="str">
            <v>2230058</v>
          </cell>
          <cell r="H653" t="str">
            <v>横浜市港北区新吉田東六丁目１７－３</v>
          </cell>
          <cell r="I653" t="str">
            <v>しんよしだこども園</v>
          </cell>
          <cell r="J653">
            <v>12</v>
          </cell>
          <cell r="K653" t="str">
            <v>12年以上</v>
          </cell>
          <cell r="L653">
            <v>12</v>
          </cell>
          <cell r="M653" t="str">
            <v>適</v>
          </cell>
          <cell r="N653">
            <v>7</v>
          </cell>
          <cell r="O653" t="str">
            <v>適</v>
          </cell>
          <cell r="P653">
            <v>19</v>
          </cell>
          <cell r="Q653">
            <v>22</v>
          </cell>
          <cell r="R653">
            <v>45113</v>
          </cell>
          <cell r="U653" t="str">
            <v>Ｒ４</v>
          </cell>
          <cell r="V653">
            <v>7</v>
          </cell>
          <cell r="W653">
            <v>0</v>
          </cell>
          <cell r="X653" t="str">
            <v>○</v>
          </cell>
          <cell r="Y653" t="str">
            <v/>
          </cell>
          <cell r="Z653" t="str">
            <v/>
          </cell>
          <cell r="AA653" t="str">
            <v/>
          </cell>
          <cell r="AB653" t="str">
            <v/>
          </cell>
          <cell r="AC653" t="str">
            <v>なし</v>
          </cell>
          <cell r="AD653">
            <v>11</v>
          </cell>
          <cell r="AE653" t="str">
            <v>11年以上</v>
          </cell>
          <cell r="AF653">
            <v>12</v>
          </cell>
          <cell r="AG653" t="str">
            <v>適</v>
          </cell>
          <cell r="AH653">
            <v>7</v>
          </cell>
          <cell r="AI653" t="str">
            <v>適</v>
          </cell>
          <cell r="AJ653">
            <v>19</v>
          </cell>
          <cell r="AK653" t="str">
            <v>Ｒ４</v>
          </cell>
        </row>
        <row r="654">
          <cell r="A654">
            <v>1410051026854</v>
          </cell>
          <cell r="C654" t="str">
            <v>認定こども園（幼稚園型）</v>
          </cell>
          <cell r="D654" t="str">
            <v>新羽幼稚園</v>
          </cell>
          <cell r="E654">
            <v>80</v>
          </cell>
          <cell r="F654" t="str">
            <v>港北区</v>
          </cell>
          <cell r="G654" t="str">
            <v>2230057</v>
          </cell>
          <cell r="H654" t="str">
            <v>横浜市港北区新羽町２８７６</v>
          </cell>
          <cell r="I654" t="str">
            <v>新羽幼稚園</v>
          </cell>
          <cell r="J654">
            <v>12</v>
          </cell>
          <cell r="K654" t="str">
            <v>12年以上</v>
          </cell>
          <cell r="L654">
            <v>12</v>
          </cell>
          <cell r="M654" t="str">
            <v>適</v>
          </cell>
          <cell r="N654">
            <v>7</v>
          </cell>
          <cell r="O654" t="str">
            <v>適</v>
          </cell>
          <cell r="P654">
            <v>19</v>
          </cell>
          <cell r="Q654">
            <v>2</v>
          </cell>
          <cell r="R654">
            <v>45092</v>
          </cell>
          <cell r="U654" t="str">
            <v>Ｒ４</v>
          </cell>
          <cell r="V654">
            <v>7</v>
          </cell>
          <cell r="W654">
            <v>0</v>
          </cell>
          <cell r="X654" t="str">
            <v>○</v>
          </cell>
          <cell r="Y654" t="str">
            <v/>
          </cell>
          <cell r="Z654" t="str">
            <v/>
          </cell>
          <cell r="AA654" t="str">
            <v/>
          </cell>
          <cell r="AB654" t="str">
            <v/>
          </cell>
          <cell r="AC654" t="str">
            <v>なし</v>
          </cell>
          <cell r="AD654">
            <v>12</v>
          </cell>
          <cell r="AE654" t="str">
            <v>12年以上</v>
          </cell>
          <cell r="AF654">
            <v>12</v>
          </cell>
          <cell r="AG654" t="str">
            <v>適</v>
          </cell>
          <cell r="AH654">
            <v>7</v>
          </cell>
          <cell r="AI654" t="str">
            <v>適</v>
          </cell>
          <cell r="AJ654">
            <v>19</v>
          </cell>
          <cell r="AK654" t="str">
            <v>Ｒ４</v>
          </cell>
        </row>
        <row r="655">
          <cell r="A655">
            <v>1410051021780</v>
          </cell>
          <cell r="C655" t="str">
            <v>認定こども園（幼稚園型）</v>
          </cell>
          <cell r="D655" t="str">
            <v>認定こども園　高木学園附属幼稚園</v>
          </cell>
          <cell r="E655">
            <v>80</v>
          </cell>
          <cell r="F655" t="str">
            <v>港北区</v>
          </cell>
          <cell r="G655" t="str">
            <v>2220011</v>
          </cell>
          <cell r="H655" t="str">
            <v>横浜市港北区菊名７－３－３０</v>
          </cell>
          <cell r="I655" t="str">
            <v>認定こども園　高木学園附属幼稚園</v>
          </cell>
          <cell r="J655">
            <v>9</v>
          </cell>
          <cell r="K655" t="str">
            <v>9年以上</v>
          </cell>
          <cell r="L655">
            <v>11</v>
          </cell>
          <cell r="M655" t="str">
            <v>適</v>
          </cell>
          <cell r="N655">
            <v>6</v>
          </cell>
          <cell r="O655" t="str">
            <v>適</v>
          </cell>
          <cell r="P655">
            <v>17</v>
          </cell>
          <cell r="Q655">
            <v>3</v>
          </cell>
          <cell r="R655">
            <v>45092</v>
          </cell>
          <cell r="U655" t="str">
            <v>Ｒ４</v>
          </cell>
          <cell r="V655">
            <v>7</v>
          </cell>
          <cell r="W655">
            <v>0</v>
          </cell>
          <cell r="X655" t="str">
            <v>○</v>
          </cell>
          <cell r="Y655" t="str">
            <v/>
          </cell>
          <cell r="Z655" t="str">
            <v/>
          </cell>
          <cell r="AA655" t="str">
            <v/>
          </cell>
          <cell r="AB655" t="str">
            <v/>
          </cell>
          <cell r="AC655" t="str">
            <v>なし</v>
          </cell>
          <cell r="AD655">
            <v>12</v>
          </cell>
          <cell r="AE655" t="str">
            <v>12年以上</v>
          </cell>
          <cell r="AF655">
            <v>12</v>
          </cell>
          <cell r="AG655" t="str">
            <v>適</v>
          </cell>
          <cell r="AH655">
            <v>7</v>
          </cell>
          <cell r="AI655" t="str">
            <v>適</v>
          </cell>
          <cell r="AJ655">
            <v>19</v>
          </cell>
          <cell r="AK655" t="str">
            <v>Ｒ４</v>
          </cell>
        </row>
        <row r="656">
          <cell r="A656">
            <v>1410051027316</v>
          </cell>
          <cell r="C656" t="str">
            <v>認定こども園（幼稚園型）</v>
          </cell>
          <cell r="D656" t="str">
            <v>認定こども園しのはら幼稚園</v>
          </cell>
          <cell r="E656">
            <v>80</v>
          </cell>
          <cell r="F656" t="str">
            <v>港北区</v>
          </cell>
          <cell r="G656" t="str">
            <v>2220026</v>
          </cell>
          <cell r="H656" t="str">
            <v>横浜市港北区篠原町１１６３</v>
          </cell>
          <cell r="I656" t="str">
            <v>しのはら幼稚園</v>
          </cell>
          <cell r="J656">
            <v>11</v>
          </cell>
          <cell r="K656" t="str">
            <v>11年以上</v>
          </cell>
          <cell r="L656">
            <v>12</v>
          </cell>
          <cell r="M656" t="str">
            <v>適</v>
          </cell>
          <cell r="N656">
            <v>7</v>
          </cell>
          <cell r="O656" t="str">
            <v>適</v>
          </cell>
          <cell r="P656">
            <v>19</v>
          </cell>
          <cell r="Q656">
            <v>11</v>
          </cell>
          <cell r="R656">
            <v>45128</v>
          </cell>
          <cell r="U656" t="str">
            <v>Ｒ４</v>
          </cell>
          <cell r="V656">
            <v>6</v>
          </cell>
          <cell r="W656">
            <v>1</v>
          </cell>
          <cell r="X656" t="str">
            <v>○</v>
          </cell>
          <cell r="Y656" t="str">
            <v>○</v>
          </cell>
          <cell r="Z656" t="str">
            <v/>
          </cell>
          <cell r="AA656" t="str">
            <v/>
          </cell>
          <cell r="AB656" t="str">
            <v/>
          </cell>
          <cell r="AC656" t="str">
            <v>あり</v>
          </cell>
          <cell r="AD656">
            <v>9</v>
          </cell>
          <cell r="AE656" t="str">
            <v>9年以上</v>
          </cell>
          <cell r="AF656">
            <v>11</v>
          </cell>
          <cell r="AG656" t="str">
            <v>適</v>
          </cell>
          <cell r="AH656">
            <v>6</v>
          </cell>
          <cell r="AI656" t="str">
            <v>適</v>
          </cell>
          <cell r="AJ656">
            <v>17</v>
          </cell>
          <cell r="AK656" t="str">
            <v>Ｒ４</v>
          </cell>
        </row>
        <row r="657">
          <cell r="A657">
            <v>1410051021699</v>
          </cell>
          <cell r="C657" t="str">
            <v>幼稚園</v>
          </cell>
          <cell r="D657" t="str">
            <v>大倉山アソカ幼稚園</v>
          </cell>
          <cell r="E657">
            <v>80</v>
          </cell>
          <cell r="F657" t="str">
            <v>港北区</v>
          </cell>
          <cell r="G657" t="str">
            <v>2220037</v>
          </cell>
          <cell r="H657" t="str">
            <v>横浜市港北区大倉山２－８－７　</v>
          </cell>
          <cell r="I657" t="str">
            <v>大倉山アソカ幼稚園</v>
          </cell>
          <cell r="J657">
            <v>15</v>
          </cell>
          <cell r="K657" t="str">
            <v>15年以上</v>
          </cell>
          <cell r="L657">
            <v>12</v>
          </cell>
          <cell r="M657" t="str">
            <v>適</v>
          </cell>
          <cell r="N657">
            <v>7</v>
          </cell>
          <cell r="O657" t="str">
            <v>適</v>
          </cell>
          <cell r="P657">
            <v>19</v>
          </cell>
          <cell r="Q657">
            <v>9</v>
          </cell>
          <cell r="R657">
            <v>45084</v>
          </cell>
          <cell r="U657" t="str">
            <v>Ｒ４</v>
          </cell>
          <cell r="V657">
            <v>7</v>
          </cell>
          <cell r="W657">
            <v>0</v>
          </cell>
          <cell r="X657" t="str">
            <v>○</v>
          </cell>
          <cell r="Y657" t="str">
            <v/>
          </cell>
          <cell r="Z657" t="str">
            <v/>
          </cell>
          <cell r="AA657" t="str">
            <v/>
          </cell>
          <cell r="AB657" t="str">
            <v/>
          </cell>
          <cell r="AC657" t="str">
            <v>なし</v>
          </cell>
          <cell r="AD657">
            <v>14</v>
          </cell>
          <cell r="AE657" t="str">
            <v>14年以上</v>
          </cell>
          <cell r="AF657">
            <v>12</v>
          </cell>
          <cell r="AG657" t="str">
            <v>適</v>
          </cell>
          <cell r="AH657">
            <v>7</v>
          </cell>
          <cell r="AI657" t="str">
            <v>適</v>
          </cell>
          <cell r="AJ657">
            <v>19</v>
          </cell>
          <cell r="AK657" t="str">
            <v>Ｒ４</v>
          </cell>
        </row>
        <row r="658">
          <cell r="A658">
            <v>1410051021715</v>
          </cell>
          <cell r="C658" t="str">
            <v>幼稚園</v>
          </cell>
          <cell r="D658" t="str">
            <v>桂幼稚園</v>
          </cell>
          <cell r="E658">
            <v>80</v>
          </cell>
          <cell r="F658" t="str">
            <v>港北区</v>
          </cell>
          <cell r="G658" t="str">
            <v>2230065</v>
          </cell>
          <cell r="H658" t="str">
            <v>横浜市港北区高田東１－２４－１８</v>
          </cell>
          <cell r="I658" t="str">
            <v>学校法人　桂幼稚園</v>
          </cell>
          <cell r="J658">
            <v>15</v>
          </cell>
          <cell r="K658" t="str">
            <v>15年以上</v>
          </cell>
          <cell r="L658">
            <v>12</v>
          </cell>
          <cell r="M658" t="str">
            <v>適</v>
          </cell>
          <cell r="N658">
            <v>7</v>
          </cell>
          <cell r="O658" t="str">
            <v>適</v>
          </cell>
          <cell r="P658">
            <v>19</v>
          </cell>
          <cell r="Q658">
            <v>8</v>
          </cell>
          <cell r="R658">
            <v>45113</v>
          </cell>
          <cell r="U658" t="str">
            <v>Ｒ４</v>
          </cell>
          <cell r="V658">
            <v>7</v>
          </cell>
          <cell r="W658">
            <v>0</v>
          </cell>
          <cell r="X658" t="str">
            <v>○</v>
          </cell>
          <cell r="Y658" t="str">
            <v/>
          </cell>
          <cell r="Z658" t="str">
            <v/>
          </cell>
          <cell r="AA658" t="str">
            <v/>
          </cell>
          <cell r="AB658" t="str">
            <v/>
          </cell>
          <cell r="AC658" t="str">
            <v>なし</v>
          </cell>
          <cell r="AD658">
            <v>13</v>
          </cell>
          <cell r="AE658" t="str">
            <v>13年以上</v>
          </cell>
          <cell r="AF658">
            <v>12</v>
          </cell>
          <cell r="AG658" t="str">
            <v>適</v>
          </cell>
          <cell r="AH658">
            <v>7</v>
          </cell>
          <cell r="AI658" t="str">
            <v>適</v>
          </cell>
          <cell r="AJ658">
            <v>19</v>
          </cell>
          <cell r="AK658" t="str">
            <v>Ｒ４</v>
          </cell>
        </row>
        <row r="659">
          <cell r="A659">
            <v>1410051021731</v>
          </cell>
          <cell r="B659" t="str">
            <v>〇</v>
          </cell>
          <cell r="C659" t="str">
            <v>幼稚園</v>
          </cell>
          <cell r="D659" t="str">
            <v>光明幼稚園</v>
          </cell>
          <cell r="E659">
            <v>80</v>
          </cell>
          <cell r="F659" t="str">
            <v>港北区</v>
          </cell>
          <cell r="G659" t="str">
            <v>2230066</v>
          </cell>
          <cell r="H659" t="str">
            <v>横浜市港北区高田西四丁目３４番２６号</v>
          </cell>
          <cell r="I659" t="str">
            <v>宗教法人　塩谷寺　光明幼稚園</v>
          </cell>
          <cell r="J659">
            <v>13</v>
          </cell>
          <cell r="K659" t="str">
            <v>13年以上</v>
          </cell>
          <cell r="L659">
            <v>12</v>
          </cell>
          <cell r="M659" t="str">
            <v>適</v>
          </cell>
          <cell r="N659">
            <v>7</v>
          </cell>
          <cell r="O659" t="str">
            <v>適</v>
          </cell>
          <cell r="P659">
            <v>19</v>
          </cell>
          <cell r="Q659">
            <v>9</v>
          </cell>
          <cell r="R659">
            <v>45120</v>
          </cell>
          <cell r="T659">
            <v>45175</v>
          </cell>
          <cell r="U659" t="str">
            <v>Ｒ４</v>
          </cell>
          <cell r="V659">
            <v>7</v>
          </cell>
          <cell r="W659">
            <v>0</v>
          </cell>
          <cell r="X659" t="str">
            <v>○</v>
          </cell>
          <cell r="Y659" t="str">
            <v/>
          </cell>
          <cell r="Z659" t="str">
            <v/>
          </cell>
          <cell r="AA659" t="str">
            <v/>
          </cell>
          <cell r="AB659" t="str">
            <v/>
          </cell>
          <cell r="AC659" t="str">
            <v>なし</v>
          </cell>
          <cell r="AD659">
            <v>12</v>
          </cell>
          <cell r="AE659" t="str">
            <v>12年以上</v>
          </cell>
          <cell r="AF659">
            <v>12</v>
          </cell>
          <cell r="AG659" t="str">
            <v>適</v>
          </cell>
          <cell r="AH659">
            <v>7</v>
          </cell>
          <cell r="AI659" t="str">
            <v>適</v>
          </cell>
          <cell r="AJ659">
            <v>19</v>
          </cell>
          <cell r="AK659" t="str">
            <v>Ｒ４</v>
          </cell>
        </row>
        <row r="660">
          <cell r="A660">
            <v>1410051021749</v>
          </cell>
          <cell r="C660" t="str">
            <v>幼稚園</v>
          </cell>
          <cell r="D660" t="str">
            <v>小机幼稚園</v>
          </cell>
          <cell r="E660">
            <v>80</v>
          </cell>
          <cell r="F660" t="str">
            <v>港北区</v>
          </cell>
          <cell r="G660" t="str">
            <v>2220036</v>
          </cell>
          <cell r="H660" t="str">
            <v>横浜市港北区小机町２５６</v>
          </cell>
          <cell r="I660" t="str">
            <v>宗教法人　泉谷寺　小机幼稚園</v>
          </cell>
          <cell r="J660">
            <v>18</v>
          </cell>
          <cell r="K660" t="str">
            <v>16年以上</v>
          </cell>
          <cell r="L660">
            <v>12</v>
          </cell>
          <cell r="M660" t="str">
            <v>適</v>
          </cell>
          <cell r="N660">
            <v>7</v>
          </cell>
          <cell r="O660" t="str">
            <v>適</v>
          </cell>
          <cell r="P660">
            <v>19</v>
          </cell>
          <cell r="Q660">
            <v>5</v>
          </cell>
          <cell r="R660">
            <v>45092</v>
          </cell>
          <cell r="U660" t="str">
            <v>Ｒ４</v>
          </cell>
          <cell r="V660">
            <v>7</v>
          </cell>
          <cell r="W660">
            <v>0</v>
          </cell>
          <cell r="X660" t="str">
            <v>○</v>
          </cell>
          <cell r="Y660" t="str">
            <v/>
          </cell>
          <cell r="Z660" t="str">
            <v/>
          </cell>
          <cell r="AA660" t="str">
            <v/>
          </cell>
          <cell r="AB660" t="str">
            <v/>
          </cell>
          <cell r="AC660" t="str">
            <v>なし</v>
          </cell>
          <cell r="AD660">
            <v>17</v>
          </cell>
          <cell r="AE660" t="str">
            <v>16年以上</v>
          </cell>
          <cell r="AF660">
            <v>12</v>
          </cell>
          <cell r="AG660" t="str">
            <v>適</v>
          </cell>
          <cell r="AH660">
            <v>7</v>
          </cell>
          <cell r="AI660" t="str">
            <v>適</v>
          </cell>
          <cell r="AJ660">
            <v>19</v>
          </cell>
          <cell r="AK660" t="str">
            <v>Ｒ４</v>
          </cell>
        </row>
        <row r="661">
          <cell r="A661">
            <v>1410051027670</v>
          </cell>
          <cell r="C661" t="str">
            <v>幼稚園</v>
          </cell>
          <cell r="D661" t="str">
            <v>城郷幼稚園</v>
          </cell>
          <cell r="E661">
            <v>80</v>
          </cell>
          <cell r="F661" t="str">
            <v>港北区</v>
          </cell>
          <cell r="G661" t="str">
            <v>2220035</v>
          </cell>
          <cell r="H661" t="str">
            <v>横浜市港北区鳥山町７３０</v>
          </cell>
          <cell r="I661" t="str">
            <v>城郷幼稚園</v>
          </cell>
          <cell r="J661">
            <v>13</v>
          </cell>
          <cell r="K661" t="str">
            <v>13年以上</v>
          </cell>
          <cell r="L661">
            <v>12</v>
          </cell>
          <cell r="M661" t="str">
            <v>適</v>
          </cell>
          <cell r="N661">
            <v>7</v>
          </cell>
          <cell r="O661" t="str">
            <v>適</v>
          </cell>
          <cell r="P661">
            <v>19</v>
          </cell>
          <cell r="Q661">
            <v>10</v>
          </cell>
          <cell r="R661">
            <v>45128</v>
          </cell>
          <cell r="U661" t="str">
            <v>履歴なし</v>
          </cell>
          <cell r="V661">
            <v>0</v>
          </cell>
          <cell r="W661">
            <v>7</v>
          </cell>
          <cell r="X661" t="e">
            <v>#N/A</v>
          </cell>
          <cell r="Y661" t="str">
            <v/>
          </cell>
          <cell r="Z661" t="str">
            <v/>
          </cell>
          <cell r="AA661" t="str">
            <v/>
          </cell>
          <cell r="AB661" t="str">
            <v>○</v>
          </cell>
          <cell r="AC661" t="str">
            <v>あり</v>
          </cell>
          <cell r="AD661" t="str">
            <v/>
          </cell>
          <cell r="AE661" t="str">
            <v/>
          </cell>
          <cell r="AF661" t="str">
            <v/>
          </cell>
          <cell r="AG661" t="str">
            <v/>
          </cell>
          <cell r="AH661" t="str">
            <v/>
          </cell>
          <cell r="AI661" t="str">
            <v/>
          </cell>
          <cell r="AJ661" t="str">
            <v/>
          </cell>
          <cell r="AK661" t="str">
            <v>Ｒ４</v>
          </cell>
        </row>
        <row r="662">
          <cell r="A662">
            <v>1410051021798</v>
          </cell>
          <cell r="C662" t="str">
            <v>幼稚園</v>
          </cell>
          <cell r="D662" t="str">
            <v>樽町白梅幼稚園</v>
          </cell>
          <cell r="E662">
            <v>80</v>
          </cell>
          <cell r="F662" t="str">
            <v>港北区</v>
          </cell>
          <cell r="G662" t="str">
            <v>2220001</v>
          </cell>
          <cell r="H662" t="str">
            <v>横浜市港北区樽町１－１８－１２</v>
          </cell>
          <cell r="I662" t="str">
            <v>樽町白梅幼稚園</v>
          </cell>
          <cell r="J662">
            <v>11</v>
          </cell>
          <cell r="K662" t="str">
            <v>11年以上</v>
          </cell>
          <cell r="L662">
            <v>12</v>
          </cell>
          <cell r="M662" t="str">
            <v>適</v>
          </cell>
          <cell r="N662">
            <v>7</v>
          </cell>
          <cell r="O662" t="str">
            <v>適</v>
          </cell>
          <cell r="P662">
            <v>19</v>
          </cell>
          <cell r="Q662">
            <v>9</v>
          </cell>
          <cell r="R662">
            <v>45084</v>
          </cell>
          <cell r="U662" t="str">
            <v>Ｒ４</v>
          </cell>
          <cell r="V662">
            <v>6</v>
          </cell>
          <cell r="W662">
            <v>1</v>
          </cell>
          <cell r="X662" t="str">
            <v>○</v>
          </cell>
          <cell r="Y662" t="str">
            <v>○</v>
          </cell>
          <cell r="Z662" t="str">
            <v/>
          </cell>
          <cell r="AA662" t="str">
            <v/>
          </cell>
          <cell r="AB662" t="str">
            <v/>
          </cell>
          <cell r="AC662" t="str">
            <v>あり</v>
          </cell>
          <cell r="AD662">
            <v>10</v>
          </cell>
          <cell r="AE662" t="str">
            <v>10年以上</v>
          </cell>
          <cell r="AF662">
            <v>12</v>
          </cell>
          <cell r="AG662" t="str">
            <v>適</v>
          </cell>
          <cell r="AH662">
            <v>6</v>
          </cell>
          <cell r="AI662" t="str">
            <v>適</v>
          </cell>
          <cell r="AJ662">
            <v>18</v>
          </cell>
          <cell r="AK662" t="str">
            <v>Ｒ４</v>
          </cell>
        </row>
        <row r="663">
          <cell r="A663">
            <v>1410051021814</v>
          </cell>
          <cell r="C663" t="str">
            <v>幼稚園</v>
          </cell>
          <cell r="D663" t="str">
            <v>長福寺第二幼稚園</v>
          </cell>
          <cell r="E663">
            <v>80</v>
          </cell>
          <cell r="F663" t="str">
            <v>港北区</v>
          </cell>
          <cell r="G663" t="str">
            <v>2230054</v>
          </cell>
          <cell r="H663" t="str">
            <v>横浜市港北区綱島台２８－１</v>
          </cell>
          <cell r="I663" t="str">
            <v>宗教法人　長福寺　長福寺第二幼稚園</v>
          </cell>
          <cell r="J663">
            <v>15</v>
          </cell>
          <cell r="K663" t="str">
            <v>15年以上</v>
          </cell>
          <cell r="L663">
            <v>12</v>
          </cell>
          <cell r="M663" t="str">
            <v>適</v>
          </cell>
          <cell r="N663">
            <v>7</v>
          </cell>
          <cell r="O663" t="str">
            <v>適</v>
          </cell>
          <cell r="P663">
            <v>19</v>
          </cell>
          <cell r="Q663">
            <v>7</v>
          </cell>
          <cell r="R663">
            <v>45113</v>
          </cell>
          <cell r="U663" t="str">
            <v>Ｒ４</v>
          </cell>
          <cell r="V663">
            <v>7</v>
          </cell>
          <cell r="W663">
            <v>0</v>
          </cell>
          <cell r="X663" t="str">
            <v>○</v>
          </cell>
          <cell r="Y663" t="str">
            <v/>
          </cell>
          <cell r="Z663" t="str">
            <v/>
          </cell>
          <cell r="AA663" t="str">
            <v/>
          </cell>
          <cell r="AB663" t="str">
            <v/>
          </cell>
          <cell r="AC663" t="str">
            <v>なし</v>
          </cell>
          <cell r="AD663">
            <v>12</v>
          </cell>
          <cell r="AE663" t="str">
            <v>12年以上</v>
          </cell>
          <cell r="AF663">
            <v>12</v>
          </cell>
          <cell r="AG663" t="str">
            <v>適</v>
          </cell>
          <cell r="AH663">
            <v>7</v>
          </cell>
          <cell r="AI663" t="str">
            <v>適</v>
          </cell>
          <cell r="AJ663">
            <v>19</v>
          </cell>
          <cell r="AK663" t="str">
            <v>Ｒ４</v>
          </cell>
        </row>
        <row r="664">
          <cell r="A664">
            <v>1410051021806</v>
          </cell>
          <cell r="C664" t="str">
            <v>幼稚園</v>
          </cell>
          <cell r="D664" t="str">
            <v>長福寺幼稚園</v>
          </cell>
          <cell r="E664">
            <v>80</v>
          </cell>
          <cell r="F664" t="str">
            <v>港北区</v>
          </cell>
          <cell r="G664" t="str">
            <v>2230054</v>
          </cell>
          <cell r="H664" t="str">
            <v>横浜市港北区綱島台２８－１</v>
          </cell>
          <cell r="I664" t="str">
            <v>宗教法人　長福寺　長福寺幼稚園</v>
          </cell>
          <cell r="J664">
            <v>12</v>
          </cell>
          <cell r="K664" t="str">
            <v>12年以上</v>
          </cell>
          <cell r="L664">
            <v>12</v>
          </cell>
          <cell r="M664" t="str">
            <v>適</v>
          </cell>
          <cell r="N664">
            <v>7</v>
          </cell>
          <cell r="O664" t="str">
            <v>適</v>
          </cell>
          <cell r="P664">
            <v>19</v>
          </cell>
          <cell r="Q664">
            <v>8</v>
          </cell>
          <cell r="R664">
            <v>45084</v>
          </cell>
          <cell r="U664" t="str">
            <v>Ｒ４</v>
          </cell>
          <cell r="V664">
            <v>6</v>
          </cell>
          <cell r="W664">
            <v>1</v>
          </cell>
          <cell r="X664" t="str">
            <v>○</v>
          </cell>
          <cell r="Y664" t="str">
            <v>○</v>
          </cell>
          <cell r="Z664" t="str">
            <v/>
          </cell>
          <cell r="AA664" t="str">
            <v/>
          </cell>
          <cell r="AB664" t="str">
            <v/>
          </cell>
          <cell r="AC664" t="str">
            <v>あり</v>
          </cell>
          <cell r="AD664">
            <v>10</v>
          </cell>
          <cell r="AE664" t="str">
            <v>10年以上</v>
          </cell>
          <cell r="AF664">
            <v>12</v>
          </cell>
          <cell r="AG664" t="str">
            <v>適</v>
          </cell>
          <cell r="AH664">
            <v>6</v>
          </cell>
          <cell r="AI664" t="str">
            <v>適</v>
          </cell>
          <cell r="AJ664">
            <v>18</v>
          </cell>
          <cell r="AK664" t="str">
            <v>Ｒ４</v>
          </cell>
        </row>
        <row r="665">
          <cell r="A665">
            <v>1410051021822</v>
          </cell>
          <cell r="C665" t="str">
            <v>幼稚園</v>
          </cell>
          <cell r="D665" t="str">
            <v>チロル幼稚園</v>
          </cell>
          <cell r="E665">
            <v>80</v>
          </cell>
          <cell r="F665" t="str">
            <v>港北区</v>
          </cell>
          <cell r="G665" t="str">
            <v>2230061</v>
          </cell>
          <cell r="H665" t="str">
            <v>横浜市港北区日吉３－１０－２３</v>
          </cell>
          <cell r="I665" t="str">
            <v>チロル幼稚園</v>
          </cell>
          <cell r="J665">
            <v>17</v>
          </cell>
          <cell r="K665" t="str">
            <v>16年以上</v>
          </cell>
          <cell r="L665">
            <v>12</v>
          </cell>
          <cell r="M665" t="str">
            <v>適</v>
          </cell>
          <cell r="N665">
            <v>7</v>
          </cell>
          <cell r="O665" t="str">
            <v>適</v>
          </cell>
          <cell r="P665">
            <v>19</v>
          </cell>
          <cell r="Q665">
            <v>14</v>
          </cell>
          <cell r="R665">
            <v>45113</v>
          </cell>
          <cell r="U665" t="str">
            <v>Ｒ４</v>
          </cell>
          <cell r="V665">
            <v>7</v>
          </cell>
          <cell r="W665">
            <v>0</v>
          </cell>
          <cell r="X665" t="str">
            <v>○</v>
          </cell>
          <cell r="Y665" t="str">
            <v/>
          </cell>
          <cell r="Z665" t="str">
            <v/>
          </cell>
          <cell r="AA665" t="str">
            <v/>
          </cell>
          <cell r="AB665" t="str">
            <v/>
          </cell>
          <cell r="AC665" t="str">
            <v>なし</v>
          </cell>
          <cell r="AD665">
            <v>16</v>
          </cell>
          <cell r="AE665" t="str">
            <v>16年以上</v>
          </cell>
          <cell r="AF665">
            <v>12</v>
          </cell>
          <cell r="AG665" t="str">
            <v>適</v>
          </cell>
          <cell r="AH665">
            <v>7</v>
          </cell>
          <cell r="AI665" t="str">
            <v>適</v>
          </cell>
          <cell r="AJ665">
            <v>19</v>
          </cell>
          <cell r="AK665" t="str">
            <v>Ｒ４</v>
          </cell>
        </row>
        <row r="666">
          <cell r="A666">
            <v>1410051021830</v>
          </cell>
          <cell r="C666" t="str">
            <v>幼稚園</v>
          </cell>
          <cell r="D666" t="str">
            <v>綱島幼稚園</v>
          </cell>
          <cell r="E666">
            <v>80</v>
          </cell>
          <cell r="F666" t="str">
            <v>港北区</v>
          </cell>
          <cell r="G666" t="str">
            <v>2230053</v>
          </cell>
          <cell r="H666" t="str">
            <v>横浜市港北区綱島西１－１３－１５</v>
          </cell>
          <cell r="I666" t="str">
            <v>綱島幼稚園</v>
          </cell>
          <cell r="J666">
            <v>10</v>
          </cell>
          <cell r="K666" t="str">
            <v>10年以上</v>
          </cell>
          <cell r="L666">
            <v>12</v>
          </cell>
          <cell r="M666" t="str">
            <v>適</v>
          </cell>
          <cell r="N666">
            <v>6</v>
          </cell>
          <cell r="O666" t="str">
            <v>適</v>
          </cell>
          <cell r="P666">
            <v>18</v>
          </cell>
          <cell r="Q666">
            <v>0</v>
          </cell>
          <cell r="R666">
            <v>45092</v>
          </cell>
          <cell r="U666" t="str">
            <v>Ｒ４</v>
          </cell>
          <cell r="V666">
            <v>6</v>
          </cell>
          <cell r="W666">
            <v>0</v>
          </cell>
          <cell r="X666" t="str">
            <v>○</v>
          </cell>
          <cell r="Y666" t="str">
            <v/>
          </cell>
          <cell r="Z666" t="str">
            <v/>
          </cell>
          <cell r="AA666" t="str">
            <v/>
          </cell>
          <cell r="AB666" t="str">
            <v/>
          </cell>
          <cell r="AC666" t="str">
            <v>なし</v>
          </cell>
          <cell r="AD666">
            <v>10</v>
          </cell>
          <cell r="AE666" t="str">
            <v>10年以上</v>
          </cell>
          <cell r="AF666">
            <v>12</v>
          </cell>
          <cell r="AG666" t="str">
            <v>適</v>
          </cell>
          <cell r="AH666">
            <v>6</v>
          </cell>
          <cell r="AI666" t="str">
            <v>適</v>
          </cell>
          <cell r="AJ666">
            <v>18</v>
          </cell>
          <cell r="AK666" t="str">
            <v>Ｒ４</v>
          </cell>
        </row>
        <row r="667">
          <cell r="A667">
            <v>1410051021889</v>
          </cell>
          <cell r="C667" t="str">
            <v>幼稚園</v>
          </cell>
          <cell r="D667" t="str">
            <v>日吉台光幼稚園</v>
          </cell>
          <cell r="E667">
            <v>80</v>
          </cell>
          <cell r="F667" t="str">
            <v>港北区</v>
          </cell>
          <cell r="G667" t="str">
            <v>2230062</v>
          </cell>
          <cell r="H667" t="str">
            <v>横浜市港北区日吉本町一丁目７番１４号</v>
          </cell>
          <cell r="I667" t="str">
            <v>日吉台光幼稚園</v>
          </cell>
          <cell r="J667">
            <v>10</v>
          </cell>
          <cell r="K667" t="str">
            <v>10年以上</v>
          </cell>
          <cell r="L667">
            <v>12</v>
          </cell>
          <cell r="M667" t="str">
            <v>適</v>
          </cell>
          <cell r="N667">
            <v>6</v>
          </cell>
          <cell r="O667" t="str">
            <v>適</v>
          </cell>
          <cell r="P667">
            <v>18</v>
          </cell>
          <cell r="Q667">
            <v>3</v>
          </cell>
          <cell r="R667">
            <v>45084</v>
          </cell>
          <cell r="U667" t="str">
            <v>Ｒ４</v>
          </cell>
          <cell r="V667">
            <v>7</v>
          </cell>
          <cell r="W667">
            <v>0</v>
          </cell>
          <cell r="X667" t="str">
            <v>○</v>
          </cell>
          <cell r="Y667" t="str">
            <v/>
          </cell>
          <cell r="Z667" t="str">
            <v/>
          </cell>
          <cell r="AA667" t="str">
            <v/>
          </cell>
          <cell r="AB667" t="str">
            <v/>
          </cell>
          <cell r="AC667" t="str">
            <v>なし</v>
          </cell>
          <cell r="AD667">
            <v>11</v>
          </cell>
          <cell r="AE667" t="str">
            <v>11年以上</v>
          </cell>
          <cell r="AF667">
            <v>12</v>
          </cell>
          <cell r="AG667" t="str">
            <v>適</v>
          </cell>
          <cell r="AH667">
            <v>7</v>
          </cell>
          <cell r="AI667" t="str">
            <v>適</v>
          </cell>
          <cell r="AJ667">
            <v>19</v>
          </cell>
          <cell r="AK667" t="str">
            <v>Ｒ４</v>
          </cell>
        </row>
        <row r="668">
          <cell r="A668">
            <v>1410051021905</v>
          </cell>
          <cell r="C668" t="str">
            <v>幼稚園</v>
          </cell>
          <cell r="D668" t="str">
            <v>プリンス幼稚園</v>
          </cell>
          <cell r="E668">
            <v>80</v>
          </cell>
          <cell r="F668" t="str">
            <v>港北区</v>
          </cell>
          <cell r="G668" t="str">
            <v>2230064</v>
          </cell>
          <cell r="H668" t="str">
            <v>横浜市港北区下田町３－１６－１０</v>
          </cell>
          <cell r="I668" t="str">
            <v>プリンス幼稚園</v>
          </cell>
          <cell r="J668">
            <v>12</v>
          </cell>
          <cell r="K668" t="str">
            <v>12年以上</v>
          </cell>
          <cell r="L668">
            <v>12</v>
          </cell>
          <cell r="M668" t="str">
            <v>適</v>
          </cell>
          <cell r="N668">
            <v>7</v>
          </cell>
          <cell r="O668" t="str">
            <v>適</v>
          </cell>
          <cell r="P668">
            <v>19</v>
          </cell>
          <cell r="Q668">
            <v>5</v>
          </cell>
          <cell r="R668">
            <v>45084</v>
          </cell>
          <cell r="U668" t="str">
            <v>Ｒ４</v>
          </cell>
          <cell r="V668">
            <v>7</v>
          </cell>
          <cell r="W668">
            <v>0</v>
          </cell>
          <cell r="X668" t="str">
            <v>○</v>
          </cell>
          <cell r="Y668" t="str">
            <v/>
          </cell>
          <cell r="Z668" t="str">
            <v/>
          </cell>
          <cell r="AA668" t="str">
            <v/>
          </cell>
          <cell r="AB668" t="str">
            <v/>
          </cell>
          <cell r="AC668" t="str">
            <v>なし</v>
          </cell>
          <cell r="AD668">
            <v>11</v>
          </cell>
          <cell r="AE668" t="str">
            <v>11年以上</v>
          </cell>
          <cell r="AF668">
            <v>12</v>
          </cell>
          <cell r="AG668" t="str">
            <v>適</v>
          </cell>
          <cell r="AH668">
            <v>7</v>
          </cell>
          <cell r="AI668" t="str">
            <v>適</v>
          </cell>
          <cell r="AJ668">
            <v>19</v>
          </cell>
          <cell r="AK668" t="str">
            <v>Ｒ４</v>
          </cell>
        </row>
        <row r="669">
          <cell r="A669">
            <v>1410051017242</v>
          </cell>
          <cell r="C669" t="str">
            <v>保育所</v>
          </cell>
          <cell r="D669" t="str">
            <v>アイグラン保育園高田東</v>
          </cell>
          <cell r="E669">
            <v>80</v>
          </cell>
          <cell r="F669" t="str">
            <v>港北区</v>
          </cell>
          <cell r="G669" t="str">
            <v>1050012</v>
          </cell>
          <cell r="H669" t="str">
            <v>東京都港区芝大門２‐３‐６　大門アーバニスト４階</v>
          </cell>
          <cell r="I669" t="str">
            <v>株式会社アイグラン</v>
          </cell>
          <cell r="J669">
            <v>8</v>
          </cell>
          <cell r="K669" t="str">
            <v>8年以上</v>
          </cell>
          <cell r="L669">
            <v>10</v>
          </cell>
          <cell r="M669" t="str">
            <v>適</v>
          </cell>
          <cell r="N669">
            <v>6</v>
          </cell>
          <cell r="O669" t="str">
            <v>適</v>
          </cell>
          <cell r="P669">
            <v>16</v>
          </cell>
          <cell r="Q669">
            <v>10</v>
          </cell>
          <cell r="R669">
            <v>45100</v>
          </cell>
          <cell r="U669" t="str">
            <v>Ｒ４</v>
          </cell>
          <cell r="V669">
            <v>6</v>
          </cell>
          <cell r="W669">
            <v>0</v>
          </cell>
          <cell r="X669" t="str">
            <v>○</v>
          </cell>
          <cell r="Y669" t="str">
            <v/>
          </cell>
          <cell r="Z669" t="str">
            <v/>
          </cell>
          <cell r="AA669" t="str">
            <v/>
          </cell>
          <cell r="AB669" t="str">
            <v/>
          </cell>
          <cell r="AC669" t="str">
            <v>なし</v>
          </cell>
          <cell r="AD669">
            <v>8</v>
          </cell>
          <cell r="AE669" t="str">
            <v>8年以上</v>
          </cell>
          <cell r="AF669">
            <v>10</v>
          </cell>
          <cell r="AG669" t="str">
            <v>適</v>
          </cell>
          <cell r="AH669">
            <v>6</v>
          </cell>
          <cell r="AI669" t="str">
            <v>適</v>
          </cell>
          <cell r="AJ669">
            <v>16</v>
          </cell>
          <cell r="AK669" t="str">
            <v>Ｒ４</v>
          </cell>
        </row>
        <row r="670">
          <cell r="A670">
            <v>1410051026466</v>
          </cell>
          <cell r="C670" t="str">
            <v>保育所</v>
          </cell>
          <cell r="D670" t="str">
            <v>明日葉保育園大倉山園</v>
          </cell>
          <cell r="E670">
            <v>80</v>
          </cell>
          <cell r="F670" t="str">
            <v>港北区</v>
          </cell>
          <cell r="G670" t="str">
            <v>1080014</v>
          </cell>
          <cell r="H670" t="str">
            <v>東京都港区芝４－１３－３　ＰＭＯ田町東１０Ｆ</v>
          </cell>
          <cell r="I670" t="str">
            <v>株式会社あしたばマインド</v>
          </cell>
          <cell r="J670">
            <v>8</v>
          </cell>
          <cell r="K670" t="str">
            <v>8年以上</v>
          </cell>
          <cell r="L670">
            <v>10</v>
          </cell>
          <cell r="M670" t="str">
            <v>適</v>
          </cell>
          <cell r="N670">
            <v>6</v>
          </cell>
          <cell r="O670" t="str">
            <v>適</v>
          </cell>
          <cell r="P670">
            <v>16</v>
          </cell>
          <cell r="Q670">
            <v>6</v>
          </cell>
          <cell r="R670">
            <v>45092</v>
          </cell>
          <cell r="U670" t="str">
            <v>Ｒ４</v>
          </cell>
          <cell r="V670">
            <v>6</v>
          </cell>
          <cell r="W670">
            <v>0</v>
          </cell>
          <cell r="X670" t="str">
            <v>○</v>
          </cell>
          <cell r="Y670" t="str">
            <v/>
          </cell>
          <cell r="Z670" t="str">
            <v/>
          </cell>
          <cell r="AA670" t="str">
            <v/>
          </cell>
          <cell r="AB670" t="str">
            <v/>
          </cell>
          <cell r="AC670" t="str">
            <v>なし</v>
          </cell>
          <cell r="AD670">
            <v>8</v>
          </cell>
          <cell r="AE670" t="str">
            <v>8年以上</v>
          </cell>
          <cell r="AF670">
            <v>10</v>
          </cell>
          <cell r="AG670" t="str">
            <v>適</v>
          </cell>
          <cell r="AH670">
            <v>6</v>
          </cell>
          <cell r="AI670" t="str">
            <v>適</v>
          </cell>
          <cell r="AJ670">
            <v>16</v>
          </cell>
          <cell r="AK670" t="str">
            <v>Ｒ４</v>
          </cell>
        </row>
        <row r="671">
          <cell r="A671">
            <v>1410051026516</v>
          </cell>
          <cell r="C671" t="str">
            <v>保育所</v>
          </cell>
          <cell r="D671" t="str">
            <v>明日葉保育園綱島園</v>
          </cell>
          <cell r="E671">
            <v>80</v>
          </cell>
          <cell r="F671" t="str">
            <v>港北区</v>
          </cell>
          <cell r="G671" t="str">
            <v>1080014</v>
          </cell>
          <cell r="H671" t="str">
            <v>東京都港区芝４－１３－３　ＰＭＯ田町東１０Ｆ</v>
          </cell>
          <cell r="I671" t="str">
            <v>株式会社あしたばマインド</v>
          </cell>
          <cell r="J671">
            <v>9</v>
          </cell>
          <cell r="K671" t="str">
            <v>9年以上</v>
          </cell>
          <cell r="L671">
            <v>11</v>
          </cell>
          <cell r="M671" t="str">
            <v>適</v>
          </cell>
          <cell r="N671">
            <v>6</v>
          </cell>
          <cell r="O671" t="str">
            <v>適</v>
          </cell>
          <cell r="P671">
            <v>17</v>
          </cell>
          <cell r="Q671">
            <v>8</v>
          </cell>
          <cell r="R671">
            <v>45113</v>
          </cell>
          <cell r="U671" t="str">
            <v>Ｒ４</v>
          </cell>
          <cell r="V671">
            <v>6</v>
          </cell>
          <cell r="W671">
            <v>0</v>
          </cell>
          <cell r="X671" t="str">
            <v>○</v>
          </cell>
          <cell r="Y671" t="str">
            <v/>
          </cell>
          <cell r="Z671" t="str">
            <v/>
          </cell>
          <cell r="AA671" t="str">
            <v/>
          </cell>
          <cell r="AB671" t="str">
            <v/>
          </cell>
          <cell r="AC671" t="str">
            <v>なし</v>
          </cell>
          <cell r="AD671">
            <v>9</v>
          </cell>
          <cell r="AE671" t="str">
            <v>9年以上</v>
          </cell>
          <cell r="AF671">
            <v>11</v>
          </cell>
          <cell r="AG671" t="str">
            <v>適</v>
          </cell>
          <cell r="AH671">
            <v>6</v>
          </cell>
          <cell r="AI671" t="str">
            <v>適</v>
          </cell>
          <cell r="AJ671">
            <v>17</v>
          </cell>
          <cell r="AK671" t="str">
            <v>Ｒ４</v>
          </cell>
        </row>
        <row r="672">
          <cell r="A672">
            <v>1410051017093</v>
          </cell>
          <cell r="C672" t="str">
            <v>保育所</v>
          </cell>
          <cell r="D672" t="str">
            <v>アスク大倉山保育園</v>
          </cell>
          <cell r="E672">
            <v>80</v>
          </cell>
          <cell r="F672" t="str">
            <v>港北区</v>
          </cell>
          <cell r="G672" t="str">
            <v>1080075</v>
          </cell>
          <cell r="H672" t="str">
            <v>東京都港区港南１－２－７０　品川シーズンテラス５Ｆ</v>
          </cell>
          <cell r="I672" t="str">
            <v>株式会社　日本保育総合研究所</v>
          </cell>
          <cell r="J672">
            <v>9</v>
          </cell>
          <cell r="K672" t="str">
            <v>9年以上</v>
          </cell>
          <cell r="L672">
            <v>11</v>
          </cell>
          <cell r="M672" t="str">
            <v>適</v>
          </cell>
          <cell r="N672">
            <v>6</v>
          </cell>
          <cell r="O672" t="str">
            <v>適</v>
          </cell>
          <cell r="P672">
            <v>17</v>
          </cell>
          <cell r="Q672">
            <v>10</v>
          </cell>
          <cell r="R672">
            <v>45154</v>
          </cell>
          <cell r="U672" t="str">
            <v>Ｒ４</v>
          </cell>
          <cell r="V672">
            <v>6</v>
          </cell>
          <cell r="W672">
            <v>0</v>
          </cell>
          <cell r="X672" t="str">
            <v>○</v>
          </cell>
          <cell r="Y672" t="str">
            <v/>
          </cell>
          <cell r="Z672" t="str">
            <v/>
          </cell>
          <cell r="AA672" t="str">
            <v/>
          </cell>
          <cell r="AB672" t="str">
            <v/>
          </cell>
          <cell r="AC672" t="str">
            <v>なし</v>
          </cell>
          <cell r="AD672">
            <v>7</v>
          </cell>
          <cell r="AE672" t="str">
            <v>7年以上</v>
          </cell>
          <cell r="AF672">
            <v>9</v>
          </cell>
          <cell r="AG672" t="str">
            <v>適</v>
          </cell>
          <cell r="AH672">
            <v>6</v>
          </cell>
          <cell r="AI672" t="str">
            <v>適</v>
          </cell>
          <cell r="AJ672">
            <v>15</v>
          </cell>
          <cell r="AK672" t="str">
            <v>Ｒ４</v>
          </cell>
        </row>
        <row r="673">
          <cell r="A673">
            <v>1410051017101</v>
          </cell>
          <cell r="C673" t="str">
            <v>保育所</v>
          </cell>
          <cell r="D673" t="str">
            <v>アスク日吉東保育園</v>
          </cell>
          <cell r="E673">
            <v>80</v>
          </cell>
          <cell r="F673" t="str">
            <v>港北区</v>
          </cell>
          <cell r="G673" t="str">
            <v>1080075</v>
          </cell>
          <cell r="H673" t="str">
            <v>東京都港区港南１丁目２－７０　品川シーズンテラス５Ｆ</v>
          </cell>
          <cell r="I673" t="str">
            <v>株式会社　日本保育総合研究所</v>
          </cell>
          <cell r="J673">
            <v>8</v>
          </cell>
          <cell r="K673" t="str">
            <v>8年以上</v>
          </cell>
          <cell r="L673">
            <v>10</v>
          </cell>
          <cell r="M673" t="str">
            <v>適</v>
          </cell>
          <cell r="N673">
            <v>6</v>
          </cell>
          <cell r="O673" t="str">
            <v>適</v>
          </cell>
          <cell r="P673">
            <v>16</v>
          </cell>
          <cell r="Q673">
            <v>10</v>
          </cell>
          <cell r="R673">
            <v>45182</v>
          </cell>
          <cell r="U673" t="str">
            <v>Ｒ４</v>
          </cell>
          <cell r="V673">
            <v>6</v>
          </cell>
          <cell r="W673">
            <v>0</v>
          </cell>
          <cell r="X673" t="str">
            <v>○</v>
          </cell>
          <cell r="Y673" t="str">
            <v/>
          </cell>
          <cell r="Z673" t="str">
            <v/>
          </cell>
          <cell r="AA673" t="str">
            <v/>
          </cell>
          <cell r="AB673" t="str">
            <v/>
          </cell>
          <cell r="AC673" t="str">
            <v>なし</v>
          </cell>
          <cell r="AD673">
            <v>7</v>
          </cell>
          <cell r="AE673" t="str">
            <v>7年以上</v>
          </cell>
          <cell r="AF673">
            <v>9</v>
          </cell>
          <cell r="AG673" t="str">
            <v>適</v>
          </cell>
          <cell r="AH673">
            <v>6</v>
          </cell>
          <cell r="AI673" t="str">
            <v>適</v>
          </cell>
          <cell r="AJ673">
            <v>15</v>
          </cell>
          <cell r="AK673" t="str">
            <v>Ｒ４</v>
          </cell>
        </row>
        <row r="674">
          <cell r="A674">
            <v>1410051018216</v>
          </cell>
          <cell r="C674" t="str">
            <v>保育所</v>
          </cell>
          <cell r="D674" t="str">
            <v>アスク日吉本町開善保育園</v>
          </cell>
          <cell r="E674">
            <v>80</v>
          </cell>
          <cell r="F674" t="str">
            <v>港北区</v>
          </cell>
          <cell r="G674" t="str">
            <v>1080075</v>
          </cell>
          <cell r="H674" t="str">
            <v>東京都港区港南１－２－７０　品川シーズンテラス５Ｆ</v>
          </cell>
          <cell r="I674" t="str">
            <v>株式会社　日本保育総合研究所</v>
          </cell>
          <cell r="J674">
            <v>8</v>
          </cell>
          <cell r="K674" t="str">
            <v>8年以上</v>
          </cell>
          <cell r="L674">
            <v>10</v>
          </cell>
          <cell r="M674" t="str">
            <v>適</v>
          </cell>
          <cell r="N674">
            <v>6</v>
          </cell>
          <cell r="O674" t="str">
            <v>適</v>
          </cell>
          <cell r="P674">
            <v>16</v>
          </cell>
          <cell r="Q674">
            <v>12</v>
          </cell>
          <cell r="R674">
            <v>45163</v>
          </cell>
          <cell r="U674" t="str">
            <v>Ｒ４</v>
          </cell>
          <cell r="V674">
            <v>6</v>
          </cell>
          <cell r="W674">
            <v>0</v>
          </cell>
          <cell r="X674" t="str">
            <v>○</v>
          </cell>
          <cell r="Y674" t="str">
            <v/>
          </cell>
          <cell r="Z674" t="str">
            <v/>
          </cell>
          <cell r="AA674" t="str">
            <v/>
          </cell>
          <cell r="AB674" t="str">
            <v/>
          </cell>
          <cell r="AC674" t="str">
            <v>なし</v>
          </cell>
          <cell r="AD674">
            <v>7</v>
          </cell>
          <cell r="AE674" t="str">
            <v>7年以上</v>
          </cell>
          <cell r="AF674">
            <v>9</v>
          </cell>
          <cell r="AG674" t="str">
            <v>適</v>
          </cell>
          <cell r="AH674">
            <v>6</v>
          </cell>
          <cell r="AI674" t="str">
            <v>適</v>
          </cell>
          <cell r="AJ674">
            <v>15</v>
          </cell>
          <cell r="AK674" t="str">
            <v>Ｒ４</v>
          </cell>
        </row>
        <row r="675">
          <cell r="A675">
            <v>1410051014884</v>
          </cell>
          <cell r="C675" t="str">
            <v>保育所</v>
          </cell>
          <cell r="D675" t="str">
            <v>アスク日吉本町第二保育園</v>
          </cell>
          <cell r="E675">
            <v>80</v>
          </cell>
          <cell r="F675" t="str">
            <v>港北区</v>
          </cell>
          <cell r="G675" t="str">
            <v>1080075</v>
          </cell>
          <cell r="H675" t="str">
            <v>東京都港区港南１丁目２－７０　品川シーズンテラス５Ｆ</v>
          </cell>
          <cell r="I675" t="str">
            <v>株式会社　日本保育総合研究所</v>
          </cell>
          <cell r="J675">
            <v>8</v>
          </cell>
          <cell r="K675" t="str">
            <v>8年以上</v>
          </cell>
          <cell r="L675">
            <v>10</v>
          </cell>
          <cell r="M675" t="str">
            <v>適</v>
          </cell>
          <cell r="N675">
            <v>6</v>
          </cell>
          <cell r="O675" t="str">
            <v>適</v>
          </cell>
          <cell r="P675">
            <v>16</v>
          </cell>
          <cell r="Q675">
            <v>5</v>
          </cell>
          <cell r="R675">
            <v>45163</v>
          </cell>
          <cell r="U675" t="str">
            <v>Ｒ４</v>
          </cell>
          <cell r="V675">
            <v>6</v>
          </cell>
          <cell r="W675">
            <v>0</v>
          </cell>
          <cell r="X675" t="str">
            <v>○</v>
          </cell>
          <cell r="Y675" t="str">
            <v/>
          </cell>
          <cell r="Z675" t="str">
            <v/>
          </cell>
          <cell r="AA675" t="str">
            <v/>
          </cell>
          <cell r="AB675" t="str">
            <v/>
          </cell>
          <cell r="AC675" t="str">
            <v>なし</v>
          </cell>
          <cell r="AD675">
            <v>9</v>
          </cell>
          <cell r="AE675" t="str">
            <v>9年以上</v>
          </cell>
          <cell r="AF675">
            <v>11</v>
          </cell>
          <cell r="AG675" t="str">
            <v>適</v>
          </cell>
          <cell r="AH675">
            <v>6</v>
          </cell>
          <cell r="AI675" t="str">
            <v>適</v>
          </cell>
          <cell r="AJ675">
            <v>17</v>
          </cell>
          <cell r="AK675" t="str">
            <v>Ｒ４</v>
          </cell>
        </row>
        <row r="676">
          <cell r="A676">
            <v>1410051024974</v>
          </cell>
          <cell r="C676" t="str">
            <v>保育所</v>
          </cell>
          <cell r="D676" t="str">
            <v>アスクみのわ保育園</v>
          </cell>
          <cell r="E676">
            <v>80</v>
          </cell>
          <cell r="F676" t="str">
            <v>港北区</v>
          </cell>
          <cell r="G676" t="str">
            <v>1080075</v>
          </cell>
          <cell r="H676" t="str">
            <v>東京都港区港南１－２－７０　品川シーズンテラス５階</v>
          </cell>
          <cell r="I676" t="str">
            <v>株式会社　日本保育総合研究所</v>
          </cell>
          <cell r="J676">
            <v>6</v>
          </cell>
          <cell r="K676" t="str">
            <v>6年以上</v>
          </cell>
          <cell r="L676">
            <v>8</v>
          </cell>
          <cell r="M676" t="str">
            <v>適</v>
          </cell>
          <cell r="N676">
            <v>6</v>
          </cell>
          <cell r="O676" t="str">
            <v>適</v>
          </cell>
          <cell r="P676">
            <v>14</v>
          </cell>
          <cell r="Q676">
            <v>8</v>
          </cell>
          <cell r="R676">
            <v>45154</v>
          </cell>
          <cell r="U676" t="str">
            <v>Ｒ４</v>
          </cell>
          <cell r="V676">
            <v>6</v>
          </cell>
          <cell r="W676">
            <v>0</v>
          </cell>
          <cell r="X676" t="str">
            <v>○</v>
          </cell>
          <cell r="Y676" t="str">
            <v/>
          </cell>
          <cell r="Z676" t="str">
            <v/>
          </cell>
          <cell r="AA676" t="str">
            <v/>
          </cell>
          <cell r="AB676" t="str">
            <v/>
          </cell>
          <cell r="AC676" t="str">
            <v>なし</v>
          </cell>
          <cell r="AD676">
            <v>8</v>
          </cell>
          <cell r="AE676" t="str">
            <v>8年以上</v>
          </cell>
          <cell r="AF676">
            <v>10</v>
          </cell>
          <cell r="AG676" t="str">
            <v>適</v>
          </cell>
          <cell r="AH676">
            <v>6</v>
          </cell>
          <cell r="AI676" t="str">
            <v>適</v>
          </cell>
          <cell r="AJ676">
            <v>16</v>
          </cell>
          <cell r="AK676" t="str">
            <v>Ｒ４</v>
          </cell>
        </row>
        <row r="677">
          <cell r="A677">
            <v>1410051017119</v>
          </cell>
          <cell r="C677" t="str">
            <v>保育所</v>
          </cell>
          <cell r="D677" t="str">
            <v>アスクゆめみらい保育園</v>
          </cell>
          <cell r="E677">
            <v>80</v>
          </cell>
          <cell r="F677" t="str">
            <v>港北区</v>
          </cell>
          <cell r="G677" t="str">
            <v>1080075</v>
          </cell>
          <cell r="H677" t="str">
            <v>東京都港区港南１－２－７０　品川シーズンテラス５Ｆ</v>
          </cell>
          <cell r="I677" t="str">
            <v>株式会社　日本保育総合研究所</v>
          </cell>
          <cell r="J677">
            <v>7</v>
          </cell>
          <cell r="K677" t="str">
            <v>7年以上</v>
          </cell>
          <cell r="L677">
            <v>9</v>
          </cell>
          <cell r="M677" t="str">
            <v>適</v>
          </cell>
          <cell r="N677">
            <v>6</v>
          </cell>
          <cell r="O677" t="str">
            <v>適</v>
          </cell>
          <cell r="P677">
            <v>15</v>
          </cell>
          <cell r="Q677">
            <v>9</v>
          </cell>
          <cell r="R677">
            <v>45154</v>
          </cell>
          <cell r="U677" t="str">
            <v>Ｒ４</v>
          </cell>
          <cell r="V677">
            <v>6</v>
          </cell>
          <cell r="W677">
            <v>0</v>
          </cell>
          <cell r="X677" t="str">
            <v>○</v>
          </cell>
          <cell r="Y677" t="str">
            <v/>
          </cell>
          <cell r="Z677" t="str">
            <v/>
          </cell>
          <cell r="AA677" t="str">
            <v/>
          </cell>
          <cell r="AB677" t="str">
            <v/>
          </cell>
          <cell r="AC677" t="str">
            <v>なし</v>
          </cell>
          <cell r="AD677">
            <v>6</v>
          </cell>
          <cell r="AE677" t="str">
            <v>6年以上</v>
          </cell>
          <cell r="AF677">
            <v>8</v>
          </cell>
          <cell r="AG677" t="str">
            <v>適</v>
          </cell>
          <cell r="AH677">
            <v>6</v>
          </cell>
          <cell r="AI677" t="str">
            <v>適</v>
          </cell>
          <cell r="AJ677">
            <v>14</v>
          </cell>
          <cell r="AK677" t="str">
            <v>Ｒ４</v>
          </cell>
        </row>
        <row r="678">
          <cell r="A678">
            <v>1410051017135</v>
          </cell>
          <cell r="C678" t="str">
            <v>保育所</v>
          </cell>
          <cell r="D678" t="str">
            <v>岩崎学園新横浜保育園</v>
          </cell>
          <cell r="E678">
            <v>80</v>
          </cell>
          <cell r="F678" t="str">
            <v>港北区</v>
          </cell>
          <cell r="G678" t="str">
            <v>2220033</v>
          </cell>
          <cell r="H678" t="str">
            <v>横浜市港北区新横浜２－４－１０</v>
          </cell>
          <cell r="I678" t="str">
            <v>学校法人　岩崎学園　新横浜保育園</v>
          </cell>
          <cell r="J678">
            <v>11</v>
          </cell>
          <cell r="K678" t="str">
            <v>11年以上</v>
          </cell>
          <cell r="L678">
            <v>12</v>
          </cell>
          <cell r="M678" t="str">
            <v>適</v>
          </cell>
          <cell r="N678">
            <v>7</v>
          </cell>
          <cell r="O678" t="str">
            <v>適</v>
          </cell>
          <cell r="P678">
            <v>19</v>
          </cell>
          <cell r="Q678">
            <v>15</v>
          </cell>
          <cell r="R678">
            <v>45084</v>
          </cell>
          <cell r="U678" t="str">
            <v>Ｒ４</v>
          </cell>
          <cell r="V678">
            <v>7</v>
          </cell>
          <cell r="W678">
            <v>0</v>
          </cell>
          <cell r="X678" t="str">
            <v>○</v>
          </cell>
          <cell r="Y678" t="str">
            <v/>
          </cell>
          <cell r="Z678" t="str">
            <v/>
          </cell>
          <cell r="AA678" t="str">
            <v/>
          </cell>
          <cell r="AB678" t="str">
            <v/>
          </cell>
          <cell r="AC678" t="str">
            <v>なし</v>
          </cell>
          <cell r="AD678">
            <v>11</v>
          </cell>
          <cell r="AE678" t="str">
            <v>11年以上</v>
          </cell>
          <cell r="AF678">
            <v>12</v>
          </cell>
          <cell r="AG678" t="str">
            <v>適</v>
          </cell>
          <cell r="AH678">
            <v>7</v>
          </cell>
          <cell r="AI678" t="str">
            <v>適</v>
          </cell>
          <cell r="AJ678">
            <v>19</v>
          </cell>
          <cell r="AK678" t="str">
            <v>Ｒ４</v>
          </cell>
        </row>
        <row r="679">
          <cell r="A679">
            <v>1410051017127</v>
          </cell>
          <cell r="C679" t="str">
            <v>保育所</v>
          </cell>
          <cell r="D679" t="str">
            <v>岩崎学園新横浜第二保育園</v>
          </cell>
          <cell r="E679">
            <v>80</v>
          </cell>
          <cell r="F679" t="str">
            <v>港北区</v>
          </cell>
          <cell r="G679" t="str">
            <v>2220033</v>
          </cell>
          <cell r="H679" t="str">
            <v>横浜市港北区新横浜３－２２－１９</v>
          </cell>
          <cell r="I679" t="str">
            <v>学校法人　岩崎学園　新横浜第二保育園</v>
          </cell>
          <cell r="J679">
            <v>8</v>
          </cell>
          <cell r="K679" t="str">
            <v>8年以上</v>
          </cell>
          <cell r="L679">
            <v>10</v>
          </cell>
          <cell r="M679" t="str">
            <v>適</v>
          </cell>
          <cell r="N679">
            <v>6</v>
          </cell>
          <cell r="O679" t="str">
            <v>適</v>
          </cell>
          <cell r="P679">
            <v>16</v>
          </cell>
          <cell r="Q679">
            <v>14</v>
          </cell>
          <cell r="R679">
            <v>45084</v>
          </cell>
          <cell r="U679" t="str">
            <v>Ｒ４</v>
          </cell>
          <cell r="V679">
            <v>6</v>
          </cell>
          <cell r="W679">
            <v>0</v>
          </cell>
          <cell r="X679" t="str">
            <v>○</v>
          </cell>
          <cell r="Y679" t="str">
            <v/>
          </cell>
          <cell r="Z679" t="str">
            <v/>
          </cell>
          <cell r="AA679" t="str">
            <v/>
          </cell>
          <cell r="AB679" t="str">
            <v/>
          </cell>
          <cell r="AC679" t="str">
            <v>なし</v>
          </cell>
          <cell r="AD679">
            <v>8</v>
          </cell>
          <cell r="AE679" t="str">
            <v>8年以上</v>
          </cell>
          <cell r="AF679">
            <v>10</v>
          </cell>
          <cell r="AG679" t="str">
            <v>適</v>
          </cell>
          <cell r="AH679">
            <v>6</v>
          </cell>
          <cell r="AI679" t="str">
            <v>適</v>
          </cell>
          <cell r="AJ679">
            <v>16</v>
          </cell>
          <cell r="AK679" t="str">
            <v>Ｒ４</v>
          </cell>
        </row>
        <row r="680">
          <cell r="A680">
            <v>1410051027134</v>
          </cell>
          <cell r="C680" t="str">
            <v>保育所</v>
          </cell>
          <cell r="D680" t="str">
            <v>ヴィラ日吉こども園</v>
          </cell>
          <cell r="E680">
            <v>80</v>
          </cell>
          <cell r="F680" t="str">
            <v>港北区</v>
          </cell>
          <cell r="G680" t="str">
            <v>1850034</v>
          </cell>
          <cell r="H680" t="str">
            <v>東京都国分寺市光町２丁目５－１</v>
          </cell>
          <cell r="I680" t="str">
            <v>株式会社こどもの森</v>
          </cell>
          <cell r="J680">
            <v>5</v>
          </cell>
          <cell r="K680" t="str">
            <v>5年以上</v>
          </cell>
          <cell r="L680">
            <v>7</v>
          </cell>
          <cell r="M680" t="str">
            <v>適</v>
          </cell>
          <cell r="N680">
            <v>6</v>
          </cell>
          <cell r="O680" t="str">
            <v>適</v>
          </cell>
          <cell r="P680">
            <v>13</v>
          </cell>
          <cell r="Q680">
            <v>2</v>
          </cell>
          <cell r="R680">
            <v>45128</v>
          </cell>
          <cell r="U680" t="str">
            <v>Ｒ４</v>
          </cell>
          <cell r="V680">
            <v>6</v>
          </cell>
          <cell r="W680">
            <v>0</v>
          </cell>
          <cell r="X680" t="str">
            <v>○</v>
          </cell>
          <cell r="Y680" t="str">
            <v/>
          </cell>
          <cell r="Z680" t="str">
            <v/>
          </cell>
          <cell r="AA680" t="str">
            <v/>
          </cell>
          <cell r="AB680" t="str">
            <v/>
          </cell>
          <cell r="AC680" t="str">
            <v>なし</v>
          </cell>
          <cell r="AD680">
            <v>5</v>
          </cell>
          <cell r="AE680" t="str">
            <v>5年以上</v>
          </cell>
          <cell r="AF680">
            <v>7</v>
          </cell>
          <cell r="AG680" t="str">
            <v>適</v>
          </cell>
          <cell r="AH680">
            <v>6</v>
          </cell>
          <cell r="AI680" t="str">
            <v>適</v>
          </cell>
          <cell r="AJ680">
            <v>13</v>
          </cell>
          <cell r="AK680" t="str">
            <v>Ｒ４</v>
          </cell>
        </row>
        <row r="681">
          <cell r="A681">
            <v>1410051025427</v>
          </cell>
          <cell r="C681" t="str">
            <v>保育所</v>
          </cell>
          <cell r="D681" t="str">
            <v>ウッズ保育園</v>
          </cell>
          <cell r="E681">
            <v>80</v>
          </cell>
          <cell r="F681" t="str">
            <v>港北区</v>
          </cell>
          <cell r="G681" t="str">
            <v>2230053</v>
          </cell>
          <cell r="H681" t="str">
            <v>横浜市港北区綱島西２－１－７　ＭＡＣ綱島コート２階</v>
          </cell>
          <cell r="I681" t="str">
            <v>ウッズ保育園</v>
          </cell>
          <cell r="J681">
            <v>13</v>
          </cell>
          <cell r="K681" t="str">
            <v>13年以上</v>
          </cell>
          <cell r="L681">
            <v>12</v>
          </cell>
          <cell r="M681" t="str">
            <v>適</v>
          </cell>
          <cell r="N681">
            <v>7</v>
          </cell>
          <cell r="O681" t="str">
            <v>適</v>
          </cell>
          <cell r="P681">
            <v>19</v>
          </cell>
          <cell r="Q681">
            <v>11</v>
          </cell>
          <cell r="R681">
            <v>45120</v>
          </cell>
          <cell r="U681" t="str">
            <v>Ｒ４</v>
          </cell>
          <cell r="V681">
            <v>7</v>
          </cell>
          <cell r="W681">
            <v>0</v>
          </cell>
          <cell r="X681" t="str">
            <v>○</v>
          </cell>
          <cell r="Y681" t="str">
            <v/>
          </cell>
          <cell r="Z681" t="str">
            <v/>
          </cell>
          <cell r="AA681" t="str">
            <v/>
          </cell>
          <cell r="AB681" t="str">
            <v/>
          </cell>
          <cell r="AC681" t="str">
            <v>なし</v>
          </cell>
          <cell r="AD681">
            <v>11</v>
          </cell>
          <cell r="AE681" t="str">
            <v>11年以上</v>
          </cell>
          <cell r="AF681">
            <v>12</v>
          </cell>
          <cell r="AG681" t="str">
            <v>適</v>
          </cell>
          <cell r="AH681">
            <v>7</v>
          </cell>
          <cell r="AI681" t="str">
            <v>適</v>
          </cell>
          <cell r="AJ681">
            <v>19</v>
          </cell>
          <cell r="AK681" t="str">
            <v>Ｒ４</v>
          </cell>
        </row>
        <row r="682">
          <cell r="A682">
            <v>1410051019636</v>
          </cell>
          <cell r="C682" t="str">
            <v>保育所</v>
          </cell>
          <cell r="D682" t="str">
            <v>うみのくに保育園きくな</v>
          </cell>
          <cell r="E682">
            <v>80</v>
          </cell>
          <cell r="F682" t="str">
            <v>港北区</v>
          </cell>
          <cell r="G682" t="str">
            <v>1420041</v>
          </cell>
          <cell r="H682" t="str">
            <v>東京都品川区戸越６－１４－４古川ビル１Ｆ</v>
          </cell>
          <cell r="I682" t="str">
            <v>株式会社　空のはね</v>
          </cell>
          <cell r="J682">
            <v>8</v>
          </cell>
          <cell r="K682" t="str">
            <v>8年以上</v>
          </cell>
          <cell r="L682">
            <v>10</v>
          </cell>
          <cell r="M682" t="str">
            <v>適</v>
          </cell>
          <cell r="N682">
            <v>6</v>
          </cell>
          <cell r="O682" t="str">
            <v>適</v>
          </cell>
          <cell r="P682">
            <v>16</v>
          </cell>
          <cell r="Q682">
            <v>16</v>
          </cell>
          <cell r="R682">
            <v>45100</v>
          </cell>
          <cell r="U682" t="str">
            <v>Ｒ４</v>
          </cell>
          <cell r="V682">
            <v>6</v>
          </cell>
          <cell r="W682">
            <v>0</v>
          </cell>
          <cell r="X682" t="str">
            <v>○</v>
          </cell>
          <cell r="Y682" t="str">
            <v/>
          </cell>
          <cell r="Z682" t="str">
            <v/>
          </cell>
          <cell r="AA682" t="str">
            <v/>
          </cell>
          <cell r="AB682" t="str">
            <v/>
          </cell>
          <cell r="AC682" t="str">
            <v>なし</v>
          </cell>
          <cell r="AD682">
            <v>8</v>
          </cell>
          <cell r="AE682" t="str">
            <v>8年以上</v>
          </cell>
          <cell r="AF682">
            <v>10</v>
          </cell>
          <cell r="AG682" t="str">
            <v>適</v>
          </cell>
          <cell r="AH682">
            <v>6</v>
          </cell>
          <cell r="AI682" t="str">
            <v>適</v>
          </cell>
          <cell r="AJ682">
            <v>16</v>
          </cell>
          <cell r="AK682" t="str">
            <v>Ｒ４</v>
          </cell>
        </row>
        <row r="683">
          <cell r="A683">
            <v>1410051015600</v>
          </cell>
          <cell r="C683" t="str">
            <v>保育所</v>
          </cell>
          <cell r="D683" t="str">
            <v>おおくらやまえきまえのぞみ保育園</v>
          </cell>
          <cell r="E683">
            <v>80</v>
          </cell>
          <cell r="F683" t="str">
            <v>港北区</v>
          </cell>
          <cell r="G683" t="str">
            <v>2220037</v>
          </cell>
          <cell r="H683" t="str">
            <v>横浜市港北区大倉山３－５－１６</v>
          </cell>
          <cell r="I683" t="str">
            <v>（福）おおくらやまえきまえのぞみ保育園</v>
          </cell>
          <cell r="J683">
            <v>10</v>
          </cell>
          <cell r="K683" t="str">
            <v>10年以上</v>
          </cell>
          <cell r="L683">
            <v>12</v>
          </cell>
          <cell r="M683" t="str">
            <v>適</v>
          </cell>
          <cell r="N683">
            <v>6</v>
          </cell>
          <cell r="O683" t="str">
            <v>適</v>
          </cell>
          <cell r="P683">
            <v>18</v>
          </cell>
          <cell r="Q683">
            <v>9</v>
          </cell>
          <cell r="R683">
            <v>45072</v>
          </cell>
          <cell r="U683" t="str">
            <v>Ｒ４</v>
          </cell>
          <cell r="V683">
            <v>6</v>
          </cell>
          <cell r="W683">
            <v>0</v>
          </cell>
          <cell r="X683" t="str">
            <v>○</v>
          </cell>
          <cell r="Y683" t="str">
            <v/>
          </cell>
          <cell r="Z683" t="str">
            <v/>
          </cell>
          <cell r="AA683" t="str">
            <v/>
          </cell>
          <cell r="AB683" t="str">
            <v/>
          </cell>
          <cell r="AC683" t="str">
            <v>なし</v>
          </cell>
          <cell r="AD683">
            <v>10</v>
          </cell>
          <cell r="AE683" t="str">
            <v>10年以上</v>
          </cell>
          <cell r="AF683">
            <v>12</v>
          </cell>
          <cell r="AG683" t="str">
            <v>適</v>
          </cell>
          <cell r="AH683">
            <v>6</v>
          </cell>
          <cell r="AI683" t="str">
            <v>適</v>
          </cell>
          <cell r="AJ683">
            <v>18</v>
          </cell>
          <cell r="AK683" t="str">
            <v>Ｒ４</v>
          </cell>
        </row>
        <row r="684">
          <cell r="A684">
            <v>1410051027605</v>
          </cell>
          <cell r="C684" t="str">
            <v>保育所</v>
          </cell>
          <cell r="D684" t="str">
            <v>大倉山きずな保育園</v>
          </cell>
          <cell r="E684">
            <v>80</v>
          </cell>
          <cell r="F684" t="str">
            <v>港北区</v>
          </cell>
          <cell r="G684" t="str">
            <v>2220037</v>
          </cell>
          <cell r="H684" t="str">
            <v>横浜市港北区大倉山三丁目４－３１</v>
          </cell>
          <cell r="I684" t="str">
            <v>大倉山きずな保育園</v>
          </cell>
          <cell r="J684">
            <v>12</v>
          </cell>
          <cell r="K684" t="str">
            <v>12年以上</v>
          </cell>
          <cell r="L684">
            <v>12</v>
          </cell>
          <cell r="M684" t="str">
            <v>適</v>
          </cell>
          <cell r="N684">
            <v>7</v>
          </cell>
          <cell r="O684" t="str">
            <v>適</v>
          </cell>
          <cell r="P684">
            <v>19</v>
          </cell>
          <cell r="Q684">
            <v>8</v>
          </cell>
          <cell r="R684">
            <v>45128</v>
          </cell>
          <cell r="U684" t="str">
            <v>履歴なし</v>
          </cell>
          <cell r="V684">
            <v>0</v>
          </cell>
          <cell r="W684">
            <v>7</v>
          </cell>
          <cell r="X684" t="e">
            <v>#N/A</v>
          </cell>
          <cell r="Y684" t="str">
            <v/>
          </cell>
          <cell r="Z684" t="str">
            <v/>
          </cell>
          <cell r="AA684" t="str">
            <v/>
          </cell>
          <cell r="AB684" t="str">
            <v>○</v>
          </cell>
          <cell r="AC684" t="str">
            <v>あり</v>
          </cell>
          <cell r="AD684" t="str">
            <v/>
          </cell>
          <cell r="AE684" t="str">
            <v/>
          </cell>
          <cell r="AF684" t="str">
            <v/>
          </cell>
          <cell r="AG684" t="str">
            <v/>
          </cell>
          <cell r="AH684" t="str">
            <v/>
          </cell>
          <cell r="AI684" t="str">
            <v/>
          </cell>
          <cell r="AJ684" t="str">
            <v/>
          </cell>
          <cell r="AK684" t="str">
            <v>Ｒ４</v>
          </cell>
        </row>
        <row r="685">
          <cell r="A685">
            <v>1410051015592</v>
          </cell>
          <cell r="C685" t="str">
            <v>保育所</v>
          </cell>
          <cell r="D685" t="str">
            <v>大倉山元気の泉保育園</v>
          </cell>
          <cell r="E685">
            <v>80</v>
          </cell>
          <cell r="F685" t="str">
            <v>港北区</v>
          </cell>
          <cell r="G685" t="str">
            <v>2220001</v>
          </cell>
          <cell r="H685" t="str">
            <v>横浜市港北区樽町１－１４－２０</v>
          </cell>
          <cell r="I685" t="str">
            <v>大倉山元気の泉保育園</v>
          </cell>
          <cell r="J685">
            <v>10</v>
          </cell>
          <cell r="K685" t="str">
            <v>10年以上</v>
          </cell>
          <cell r="L685">
            <v>12</v>
          </cell>
          <cell r="M685" t="str">
            <v>適</v>
          </cell>
          <cell r="N685">
            <v>6</v>
          </cell>
          <cell r="O685" t="str">
            <v>適</v>
          </cell>
          <cell r="P685">
            <v>18</v>
          </cell>
          <cell r="Q685">
            <v>10</v>
          </cell>
          <cell r="R685">
            <v>45072</v>
          </cell>
          <cell r="U685" t="str">
            <v>Ｒ４</v>
          </cell>
          <cell r="V685">
            <v>6</v>
          </cell>
          <cell r="W685">
            <v>0</v>
          </cell>
          <cell r="X685" t="str">
            <v>○</v>
          </cell>
          <cell r="Y685" t="str">
            <v/>
          </cell>
          <cell r="Z685" t="str">
            <v/>
          </cell>
          <cell r="AA685" t="str">
            <v/>
          </cell>
          <cell r="AB685" t="str">
            <v/>
          </cell>
          <cell r="AC685" t="str">
            <v>なし</v>
          </cell>
          <cell r="AD685">
            <v>10</v>
          </cell>
          <cell r="AE685" t="str">
            <v>10年以上</v>
          </cell>
          <cell r="AF685">
            <v>12</v>
          </cell>
          <cell r="AG685" t="str">
            <v>適</v>
          </cell>
          <cell r="AH685">
            <v>6</v>
          </cell>
          <cell r="AI685" t="str">
            <v>適</v>
          </cell>
          <cell r="AJ685">
            <v>18</v>
          </cell>
          <cell r="AK685" t="str">
            <v>Ｒ４</v>
          </cell>
        </row>
        <row r="686">
          <cell r="A686">
            <v>1410051015212</v>
          </cell>
          <cell r="C686" t="str">
            <v>保育所</v>
          </cell>
          <cell r="D686" t="str">
            <v>大倉山保育園</v>
          </cell>
          <cell r="E686">
            <v>80</v>
          </cell>
          <cell r="F686" t="str">
            <v>港北区</v>
          </cell>
          <cell r="G686" t="str">
            <v>2220003</v>
          </cell>
          <cell r="H686" t="str">
            <v>横浜市港北区大曽根１－７－１</v>
          </cell>
          <cell r="I686" t="str">
            <v>大倉山保育園</v>
          </cell>
          <cell r="J686">
            <v>12</v>
          </cell>
          <cell r="K686" t="str">
            <v>12年以上</v>
          </cell>
          <cell r="L686">
            <v>12</v>
          </cell>
          <cell r="M686" t="str">
            <v>適</v>
          </cell>
          <cell r="N686">
            <v>7</v>
          </cell>
          <cell r="O686" t="str">
            <v>適</v>
          </cell>
          <cell r="P686">
            <v>19</v>
          </cell>
          <cell r="Q686">
            <v>15</v>
          </cell>
          <cell r="R686">
            <v>45113</v>
          </cell>
          <cell r="U686" t="str">
            <v>Ｒ４</v>
          </cell>
          <cell r="V686">
            <v>7</v>
          </cell>
          <cell r="W686">
            <v>0</v>
          </cell>
          <cell r="X686" t="str">
            <v>○</v>
          </cell>
          <cell r="Y686" t="str">
            <v/>
          </cell>
          <cell r="Z686" t="str">
            <v/>
          </cell>
          <cell r="AA686" t="str">
            <v/>
          </cell>
          <cell r="AB686" t="str">
            <v/>
          </cell>
          <cell r="AC686" t="str">
            <v>なし</v>
          </cell>
          <cell r="AD686">
            <v>13</v>
          </cell>
          <cell r="AE686" t="str">
            <v>13年以上</v>
          </cell>
          <cell r="AF686">
            <v>12</v>
          </cell>
          <cell r="AG686" t="str">
            <v>適</v>
          </cell>
          <cell r="AH686">
            <v>7</v>
          </cell>
          <cell r="AI686" t="str">
            <v>適</v>
          </cell>
          <cell r="AJ686">
            <v>19</v>
          </cell>
          <cell r="AK686" t="str">
            <v>Ｒ４</v>
          </cell>
        </row>
        <row r="687">
          <cell r="A687">
            <v>1410051025856</v>
          </cell>
          <cell r="C687" t="str">
            <v>保育所</v>
          </cell>
          <cell r="D687" t="str">
            <v>大曽根コスモス保育園</v>
          </cell>
          <cell r="E687">
            <v>80</v>
          </cell>
          <cell r="F687" t="str">
            <v>港北区</v>
          </cell>
          <cell r="G687" t="str">
            <v>2220003</v>
          </cell>
          <cell r="H687" t="str">
            <v>横浜市港北区大曽根二丁目３２－８</v>
          </cell>
          <cell r="I687" t="str">
            <v>大曽根コスモス保育園</v>
          </cell>
          <cell r="J687">
            <v>9</v>
          </cell>
          <cell r="K687" t="str">
            <v>9年以上</v>
          </cell>
          <cell r="L687">
            <v>11</v>
          </cell>
          <cell r="M687" t="str">
            <v>適</v>
          </cell>
          <cell r="N687">
            <v>6</v>
          </cell>
          <cell r="O687" t="str">
            <v>適</v>
          </cell>
          <cell r="P687">
            <v>17</v>
          </cell>
          <cell r="Q687">
            <v>10</v>
          </cell>
          <cell r="R687">
            <v>45128</v>
          </cell>
          <cell r="U687" t="str">
            <v>Ｒ４</v>
          </cell>
          <cell r="V687">
            <v>6</v>
          </cell>
          <cell r="W687">
            <v>0</v>
          </cell>
          <cell r="X687" t="str">
            <v>○</v>
          </cell>
          <cell r="Y687" t="str">
            <v/>
          </cell>
          <cell r="Z687" t="str">
            <v/>
          </cell>
          <cell r="AA687" t="str">
            <v/>
          </cell>
          <cell r="AB687" t="str">
            <v/>
          </cell>
          <cell r="AC687" t="str">
            <v>なし</v>
          </cell>
          <cell r="AD687">
            <v>10</v>
          </cell>
          <cell r="AE687" t="str">
            <v>10年以上</v>
          </cell>
          <cell r="AF687">
            <v>12</v>
          </cell>
          <cell r="AG687" t="str">
            <v>適</v>
          </cell>
          <cell r="AH687">
            <v>6</v>
          </cell>
          <cell r="AI687" t="str">
            <v>適</v>
          </cell>
          <cell r="AJ687">
            <v>18</v>
          </cell>
          <cell r="AK687" t="str">
            <v>Ｒ４</v>
          </cell>
        </row>
        <row r="688">
          <cell r="A688">
            <v>1410051015618</v>
          </cell>
          <cell r="C688" t="str">
            <v>保育所</v>
          </cell>
          <cell r="D688" t="str">
            <v>おおつな保育園</v>
          </cell>
          <cell r="E688">
            <v>80</v>
          </cell>
          <cell r="F688" t="str">
            <v>港北区</v>
          </cell>
          <cell r="G688" t="str">
            <v>2220003</v>
          </cell>
          <cell r="H688" t="str">
            <v>横浜市港北区大曽根２－３３－８</v>
          </cell>
          <cell r="I688" t="str">
            <v>社会福祉法人　聖徳会　おおつな保育園</v>
          </cell>
          <cell r="J688">
            <v>12</v>
          </cell>
          <cell r="K688" t="str">
            <v>12年以上</v>
          </cell>
          <cell r="L688">
            <v>12</v>
          </cell>
          <cell r="M688" t="str">
            <v>適</v>
          </cell>
          <cell r="N688">
            <v>7</v>
          </cell>
          <cell r="O688" t="str">
            <v>適</v>
          </cell>
          <cell r="P688">
            <v>19</v>
          </cell>
          <cell r="Q688">
            <v>25</v>
          </cell>
          <cell r="R688">
            <v>45113</v>
          </cell>
          <cell r="U688" t="str">
            <v>Ｒ４</v>
          </cell>
          <cell r="V688">
            <v>7</v>
          </cell>
          <cell r="W688">
            <v>0</v>
          </cell>
          <cell r="X688" t="str">
            <v>○</v>
          </cell>
          <cell r="Y688" t="str">
            <v/>
          </cell>
          <cell r="Z688" t="str">
            <v/>
          </cell>
          <cell r="AA688" t="str">
            <v/>
          </cell>
          <cell r="AB688" t="str">
            <v/>
          </cell>
          <cell r="AC688" t="str">
            <v>なし</v>
          </cell>
          <cell r="AD688">
            <v>12</v>
          </cell>
          <cell r="AE688" t="str">
            <v>12年以上</v>
          </cell>
          <cell r="AF688">
            <v>12</v>
          </cell>
          <cell r="AG688" t="str">
            <v>適</v>
          </cell>
          <cell r="AH688">
            <v>7</v>
          </cell>
          <cell r="AI688" t="str">
            <v>適</v>
          </cell>
          <cell r="AJ688">
            <v>19</v>
          </cell>
          <cell r="AK688" t="str">
            <v>Ｒ４</v>
          </cell>
        </row>
        <row r="689">
          <cell r="A689">
            <v>1410051014892</v>
          </cell>
          <cell r="C689" t="str">
            <v>保育所</v>
          </cell>
          <cell r="D689" t="str">
            <v>オハナ新羽保育園</v>
          </cell>
          <cell r="E689">
            <v>80</v>
          </cell>
          <cell r="F689" t="str">
            <v>港北区</v>
          </cell>
          <cell r="G689" t="str">
            <v>2230057</v>
          </cell>
          <cell r="H689" t="str">
            <v>横浜市港北区新羽町１６８５　２階・５階</v>
          </cell>
          <cell r="I689" t="str">
            <v>社会福祉法人　葵友会　オハナ新羽保育園</v>
          </cell>
          <cell r="J689">
            <v>8</v>
          </cell>
          <cell r="K689" t="str">
            <v>8年以上</v>
          </cell>
          <cell r="L689">
            <v>10</v>
          </cell>
          <cell r="M689" t="str">
            <v>適</v>
          </cell>
          <cell r="N689">
            <v>6</v>
          </cell>
          <cell r="O689" t="str">
            <v>適</v>
          </cell>
          <cell r="P689">
            <v>16</v>
          </cell>
          <cell r="Q689">
            <v>10</v>
          </cell>
          <cell r="R689">
            <v>45128</v>
          </cell>
          <cell r="U689" t="str">
            <v>Ｒ４</v>
          </cell>
          <cell r="V689">
            <v>6</v>
          </cell>
          <cell r="W689">
            <v>0</v>
          </cell>
          <cell r="X689" t="str">
            <v>○</v>
          </cell>
          <cell r="Y689" t="str">
            <v/>
          </cell>
          <cell r="Z689" t="str">
            <v/>
          </cell>
          <cell r="AA689" t="str">
            <v/>
          </cell>
          <cell r="AB689" t="str">
            <v/>
          </cell>
          <cell r="AC689" t="str">
            <v>なし</v>
          </cell>
          <cell r="AD689">
            <v>8</v>
          </cell>
          <cell r="AE689" t="str">
            <v>8年以上</v>
          </cell>
          <cell r="AF689">
            <v>10</v>
          </cell>
          <cell r="AG689" t="str">
            <v>適</v>
          </cell>
          <cell r="AH689">
            <v>6</v>
          </cell>
          <cell r="AI689" t="str">
            <v>適</v>
          </cell>
          <cell r="AJ689">
            <v>16</v>
          </cell>
          <cell r="AK689" t="str">
            <v>Ｒ４</v>
          </cell>
        </row>
        <row r="690">
          <cell r="A690">
            <v>1410051026623</v>
          </cell>
          <cell r="C690" t="str">
            <v>保育所</v>
          </cell>
          <cell r="D690" t="str">
            <v>Gakkenほいくえん綱島</v>
          </cell>
          <cell r="E690">
            <v>80</v>
          </cell>
          <cell r="F690" t="str">
            <v>港北区</v>
          </cell>
          <cell r="G690" t="str">
            <v>1418420</v>
          </cell>
          <cell r="H690" t="str">
            <v>東京都品川区西五反田２丁目１１－８</v>
          </cell>
          <cell r="I690" t="str">
            <v>株式会社　学研ココファン・ナーサリー</v>
          </cell>
          <cell r="J690">
            <v>9</v>
          </cell>
          <cell r="K690" t="str">
            <v>9年以上</v>
          </cell>
          <cell r="L690">
            <v>11</v>
          </cell>
          <cell r="M690" t="str">
            <v>適</v>
          </cell>
          <cell r="N690">
            <v>6</v>
          </cell>
          <cell r="O690" t="str">
            <v>適</v>
          </cell>
          <cell r="P690">
            <v>17</v>
          </cell>
          <cell r="Q690">
            <v>5</v>
          </cell>
          <cell r="R690">
            <v>45146</v>
          </cell>
          <cell r="U690" t="str">
            <v>Ｒ４</v>
          </cell>
          <cell r="V690">
            <v>6</v>
          </cell>
          <cell r="W690">
            <v>0</v>
          </cell>
          <cell r="X690" t="str">
            <v>○</v>
          </cell>
          <cell r="Y690" t="str">
            <v/>
          </cell>
          <cell r="Z690" t="str">
            <v/>
          </cell>
          <cell r="AA690" t="str">
            <v/>
          </cell>
          <cell r="AB690" t="str">
            <v/>
          </cell>
          <cell r="AC690" t="str">
            <v>なし</v>
          </cell>
          <cell r="AD690">
            <v>4</v>
          </cell>
          <cell r="AE690" t="str">
            <v>4年以上</v>
          </cell>
          <cell r="AF690">
            <v>6</v>
          </cell>
          <cell r="AG690" t="str">
            <v>適</v>
          </cell>
          <cell r="AH690">
            <v>6</v>
          </cell>
          <cell r="AI690" t="str">
            <v>適</v>
          </cell>
          <cell r="AJ690">
            <v>12</v>
          </cell>
          <cell r="AK690" t="str">
            <v>Ｒ４</v>
          </cell>
        </row>
        <row r="691">
          <cell r="A691">
            <v>1410051018232</v>
          </cell>
          <cell r="C691" t="str">
            <v>保育所</v>
          </cell>
          <cell r="D691" t="str">
            <v>Gakkenほいくえん日吉本町</v>
          </cell>
          <cell r="E691">
            <v>80</v>
          </cell>
          <cell r="F691" t="str">
            <v>港北区</v>
          </cell>
          <cell r="G691" t="str">
            <v>1418420</v>
          </cell>
          <cell r="H691" t="str">
            <v>東京都品川区西五反田２－１１－８</v>
          </cell>
          <cell r="I691" t="str">
            <v>株式会社　学研ココファン・ナーサリー</v>
          </cell>
          <cell r="J691">
            <v>5</v>
          </cell>
          <cell r="K691" t="str">
            <v>5年以上</v>
          </cell>
          <cell r="L691">
            <v>7</v>
          </cell>
          <cell r="M691" t="str">
            <v>適</v>
          </cell>
          <cell r="N691">
            <v>6</v>
          </cell>
          <cell r="O691" t="str">
            <v>適</v>
          </cell>
          <cell r="P691">
            <v>13</v>
          </cell>
          <cell r="Q691">
            <v>5</v>
          </cell>
          <cell r="R691">
            <v>45146</v>
          </cell>
          <cell r="U691" t="str">
            <v>Ｒ４</v>
          </cell>
          <cell r="V691">
            <v>6</v>
          </cell>
          <cell r="W691">
            <v>0</v>
          </cell>
          <cell r="X691" t="str">
            <v>○</v>
          </cell>
          <cell r="Y691" t="str">
            <v/>
          </cell>
          <cell r="Z691" t="str">
            <v/>
          </cell>
          <cell r="AA691" t="str">
            <v/>
          </cell>
          <cell r="AB691" t="str">
            <v/>
          </cell>
          <cell r="AC691" t="str">
            <v>なし</v>
          </cell>
          <cell r="AD691">
            <v>5</v>
          </cell>
          <cell r="AE691" t="str">
            <v>5年以上</v>
          </cell>
          <cell r="AF691">
            <v>7</v>
          </cell>
          <cell r="AG691" t="str">
            <v>適</v>
          </cell>
          <cell r="AH691">
            <v>6</v>
          </cell>
          <cell r="AI691" t="str">
            <v>適</v>
          </cell>
          <cell r="AJ691">
            <v>13</v>
          </cell>
          <cell r="AK691" t="str">
            <v>Ｒ４</v>
          </cell>
        </row>
        <row r="692">
          <cell r="A692">
            <v>1410051014264</v>
          </cell>
          <cell r="C692" t="str">
            <v>保育所</v>
          </cell>
          <cell r="D692" t="str">
            <v>菊名愛児園</v>
          </cell>
          <cell r="E692">
            <v>80</v>
          </cell>
          <cell r="F692" t="str">
            <v>港北区</v>
          </cell>
          <cell r="G692" t="str">
            <v>2220011</v>
          </cell>
          <cell r="H692" t="str">
            <v>横浜市港北区菊名４－５－１</v>
          </cell>
          <cell r="I692" t="str">
            <v>菊名愛児園</v>
          </cell>
          <cell r="J692">
            <v>11</v>
          </cell>
          <cell r="K692" t="str">
            <v>11年以上</v>
          </cell>
          <cell r="L692">
            <v>12</v>
          </cell>
          <cell r="M692" t="str">
            <v>適</v>
          </cell>
          <cell r="N692">
            <v>7</v>
          </cell>
          <cell r="O692" t="str">
            <v>適</v>
          </cell>
          <cell r="P692">
            <v>19</v>
          </cell>
          <cell r="Q692">
            <v>5</v>
          </cell>
          <cell r="R692">
            <v>45100</v>
          </cell>
          <cell r="U692" t="str">
            <v>Ｒ４</v>
          </cell>
          <cell r="V692">
            <v>6</v>
          </cell>
          <cell r="W692">
            <v>1</v>
          </cell>
          <cell r="X692" t="str">
            <v>○</v>
          </cell>
          <cell r="Y692" t="str">
            <v>○</v>
          </cell>
          <cell r="Z692" t="str">
            <v/>
          </cell>
          <cell r="AA692" t="str">
            <v/>
          </cell>
          <cell r="AB692" t="str">
            <v/>
          </cell>
          <cell r="AC692" t="str">
            <v>あり</v>
          </cell>
          <cell r="AD692">
            <v>9</v>
          </cell>
          <cell r="AE692" t="str">
            <v>9年以上</v>
          </cell>
          <cell r="AF692">
            <v>11</v>
          </cell>
          <cell r="AG692" t="str">
            <v>適</v>
          </cell>
          <cell r="AH692">
            <v>6</v>
          </cell>
          <cell r="AI692" t="str">
            <v>適</v>
          </cell>
          <cell r="AJ692">
            <v>17</v>
          </cell>
          <cell r="AK692" t="str">
            <v>Ｒ４</v>
          </cell>
        </row>
        <row r="693">
          <cell r="A693">
            <v>1410051026011</v>
          </cell>
          <cell r="C693" t="str">
            <v>保育所</v>
          </cell>
          <cell r="D693" t="str">
            <v>菊名こども園</v>
          </cell>
          <cell r="E693">
            <v>80</v>
          </cell>
          <cell r="F693" t="str">
            <v>港北区</v>
          </cell>
          <cell r="G693" t="str">
            <v>1850034</v>
          </cell>
          <cell r="H693" t="str">
            <v>東京都国分寺市光町２丁目５－１</v>
          </cell>
          <cell r="I693" t="str">
            <v>株式会社こどもの森</v>
          </cell>
          <cell r="J693">
            <v>5</v>
          </cell>
          <cell r="K693" t="str">
            <v>5年以上</v>
          </cell>
          <cell r="L693">
            <v>7</v>
          </cell>
          <cell r="M693" t="str">
            <v>適</v>
          </cell>
          <cell r="N693">
            <v>6</v>
          </cell>
          <cell r="O693" t="str">
            <v>適</v>
          </cell>
          <cell r="P693">
            <v>13</v>
          </cell>
          <cell r="Q693">
            <v>3</v>
          </cell>
          <cell r="R693">
            <v>45146</v>
          </cell>
          <cell r="U693" t="str">
            <v>Ｒ４</v>
          </cell>
          <cell r="V693">
            <v>6</v>
          </cell>
          <cell r="W693">
            <v>0</v>
          </cell>
          <cell r="X693" t="str">
            <v>○</v>
          </cell>
          <cell r="Y693" t="str">
            <v/>
          </cell>
          <cell r="Z693" t="str">
            <v/>
          </cell>
          <cell r="AA693" t="str">
            <v/>
          </cell>
          <cell r="AB693" t="str">
            <v/>
          </cell>
          <cell r="AC693" t="str">
            <v>なし</v>
          </cell>
          <cell r="AD693">
            <v>5</v>
          </cell>
          <cell r="AE693" t="str">
            <v>5年以上</v>
          </cell>
          <cell r="AF693">
            <v>7</v>
          </cell>
          <cell r="AG693" t="str">
            <v>適</v>
          </cell>
          <cell r="AH693">
            <v>6</v>
          </cell>
          <cell r="AI693" t="str">
            <v>適</v>
          </cell>
          <cell r="AJ693">
            <v>13</v>
          </cell>
          <cell r="AK693" t="str">
            <v>Ｒ４</v>
          </cell>
        </row>
        <row r="694">
          <cell r="A694">
            <v>1410051024586</v>
          </cell>
          <cell r="C694" t="str">
            <v>保育所</v>
          </cell>
          <cell r="D694" t="str">
            <v>キッズパートナー小机</v>
          </cell>
          <cell r="E694">
            <v>80</v>
          </cell>
          <cell r="F694" t="str">
            <v>港北区</v>
          </cell>
          <cell r="G694" t="str">
            <v>1400013</v>
          </cell>
          <cell r="H694" t="str">
            <v>東京都品川区南大井６丁目２０－１４</v>
          </cell>
          <cell r="I694" t="str">
            <v>ケアパートナー株式会社</v>
          </cell>
          <cell r="J694">
            <v>8</v>
          </cell>
          <cell r="K694" t="str">
            <v>8年以上</v>
          </cell>
          <cell r="L694">
            <v>10</v>
          </cell>
          <cell r="M694" t="str">
            <v>適</v>
          </cell>
          <cell r="N694">
            <v>6</v>
          </cell>
          <cell r="O694" t="str">
            <v>適</v>
          </cell>
          <cell r="P694">
            <v>16</v>
          </cell>
          <cell r="Q694">
            <v>9</v>
          </cell>
          <cell r="R694">
            <v>45146</v>
          </cell>
          <cell r="U694" t="str">
            <v>Ｒ４</v>
          </cell>
          <cell r="V694">
            <v>6</v>
          </cell>
          <cell r="W694">
            <v>0</v>
          </cell>
          <cell r="X694" t="str">
            <v>○</v>
          </cell>
          <cell r="Y694" t="str">
            <v/>
          </cell>
          <cell r="Z694" t="str">
            <v/>
          </cell>
          <cell r="AA694" t="str">
            <v/>
          </cell>
          <cell r="AB694" t="str">
            <v/>
          </cell>
          <cell r="AC694" t="str">
            <v>なし</v>
          </cell>
          <cell r="AD694">
            <v>9</v>
          </cell>
          <cell r="AE694" t="str">
            <v>9年以上</v>
          </cell>
          <cell r="AF694">
            <v>11</v>
          </cell>
          <cell r="AG694" t="str">
            <v>適</v>
          </cell>
          <cell r="AH694">
            <v>6</v>
          </cell>
          <cell r="AI694" t="str">
            <v>適</v>
          </cell>
          <cell r="AJ694">
            <v>17</v>
          </cell>
          <cell r="AK694" t="str">
            <v>Ｒ４</v>
          </cell>
        </row>
        <row r="695">
          <cell r="A695">
            <v>1410051025500</v>
          </cell>
          <cell r="C695" t="str">
            <v>保育所</v>
          </cell>
          <cell r="D695" t="str">
            <v>キッズパートナー綱島東</v>
          </cell>
          <cell r="E695">
            <v>80</v>
          </cell>
          <cell r="F695" t="str">
            <v>港北区</v>
          </cell>
          <cell r="G695" t="str">
            <v>1400013</v>
          </cell>
          <cell r="H695" t="str">
            <v>東京都品川区南大井６丁目２０－１４</v>
          </cell>
          <cell r="I695" t="str">
            <v>ケアパートナー株式会社</v>
          </cell>
          <cell r="J695">
            <v>9</v>
          </cell>
          <cell r="K695" t="str">
            <v>9年以上</v>
          </cell>
          <cell r="L695">
            <v>11</v>
          </cell>
          <cell r="M695" t="str">
            <v>適</v>
          </cell>
          <cell r="N695">
            <v>6</v>
          </cell>
          <cell r="O695" t="str">
            <v>適</v>
          </cell>
          <cell r="P695">
            <v>17</v>
          </cell>
          <cell r="Q695">
            <v>10</v>
          </cell>
          <cell r="R695">
            <v>45146</v>
          </cell>
          <cell r="U695" t="str">
            <v>Ｒ４</v>
          </cell>
          <cell r="V695">
            <v>6</v>
          </cell>
          <cell r="W695">
            <v>0</v>
          </cell>
          <cell r="X695" t="str">
            <v>○</v>
          </cell>
          <cell r="Y695" t="str">
            <v/>
          </cell>
          <cell r="Z695" t="str">
            <v/>
          </cell>
          <cell r="AA695" t="str">
            <v/>
          </cell>
          <cell r="AB695" t="str">
            <v/>
          </cell>
          <cell r="AC695" t="str">
            <v>なし</v>
          </cell>
          <cell r="AD695">
            <v>8</v>
          </cell>
          <cell r="AE695" t="str">
            <v>8年以上</v>
          </cell>
          <cell r="AF695">
            <v>10</v>
          </cell>
          <cell r="AG695" t="str">
            <v>適</v>
          </cell>
          <cell r="AH695">
            <v>6</v>
          </cell>
          <cell r="AI695" t="str">
            <v>適</v>
          </cell>
          <cell r="AJ695">
            <v>16</v>
          </cell>
          <cell r="AK695" t="str">
            <v>Ｒ４</v>
          </cell>
        </row>
        <row r="696">
          <cell r="A696">
            <v>1410051027530</v>
          </cell>
          <cell r="C696" t="str">
            <v>保育所</v>
          </cell>
          <cell r="D696" t="str">
            <v>キッズフォレ綱島</v>
          </cell>
          <cell r="E696">
            <v>80</v>
          </cell>
          <cell r="F696" t="str">
            <v>港北区</v>
          </cell>
          <cell r="G696" t="str">
            <v>2240003</v>
          </cell>
          <cell r="H696" t="str">
            <v>横浜市都筑区中川中央一丁目２１－７　２Ｆ</v>
          </cell>
          <cell r="I696" t="str">
            <v>株式会社キッズフォレ</v>
          </cell>
          <cell r="J696">
            <v>7</v>
          </cell>
          <cell r="K696" t="str">
            <v>7年以上</v>
          </cell>
          <cell r="L696">
            <v>9</v>
          </cell>
          <cell r="M696" t="str">
            <v>適</v>
          </cell>
          <cell r="N696">
            <v>6</v>
          </cell>
          <cell r="O696" t="str">
            <v>適</v>
          </cell>
          <cell r="P696">
            <v>15</v>
          </cell>
          <cell r="Q696">
            <v>5</v>
          </cell>
          <cell r="R696">
            <v>45113</v>
          </cell>
          <cell r="U696" t="str">
            <v>履歴なし</v>
          </cell>
          <cell r="V696">
            <v>0</v>
          </cell>
          <cell r="W696">
            <v>6</v>
          </cell>
          <cell r="X696" t="e">
            <v>#N/A</v>
          </cell>
          <cell r="Y696" t="str">
            <v/>
          </cell>
          <cell r="Z696" t="str">
            <v/>
          </cell>
          <cell r="AA696" t="str">
            <v/>
          </cell>
          <cell r="AB696" t="str">
            <v>○</v>
          </cell>
          <cell r="AC696" t="str">
            <v>あり</v>
          </cell>
          <cell r="AD696" t="str">
            <v/>
          </cell>
          <cell r="AE696" t="str">
            <v/>
          </cell>
          <cell r="AF696" t="str">
            <v/>
          </cell>
          <cell r="AG696" t="str">
            <v/>
          </cell>
          <cell r="AH696" t="str">
            <v/>
          </cell>
          <cell r="AI696" t="str">
            <v/>
          </cell>
          <cell r="AJ696" t="str">
            <v/>
          </cell>
          <cell r="AK696" t="str">
            <v>Ｒ４</v>
          </cell>
        </row>
        <row r="697">
          <cell r="A697">
            <v>1410051026789</v>
          </cell>
          <cell r="C697" t="str">
            <v>保育所</v>
          </cell>
          <cell r="D697" t="str">
            <v>キッズラディ</v>
          </cell>
          <cell r="E697">
            <v>80</v>
          </cell>
          <cell r="F697" t="str">
            <v>港北区</v>
          </cell>
          <cell r="G697" t="str">
            <v>2220032</v>
          </cell>
          <cell r="H697" t="str">
            <v>横浜市港北区大豆戸町６３９－２</v>
          </cell>
          <cell r="I697" t="str">
            <v>キッズラディ</v>
          </cell>
          <cell r="J697">
            <v>7</v>
          </cell>
          <cell r="K697" t="str">
            <v>7年以上</v>
          </cell>
          <cell r="L697">
            <v>9</v>
          </cell>
          <cell r="M697" t="str">
            <v>適</v>
          </cell>
          <cell r="N697">
            <v>6</v>
          </cell>
          <cell r="O697" t="str">
            <v>適</v>
          </cell>
          <cell r="P697">
            <v>15</v>
          </cell>
          <cell r="Q697">
            <v>4</v>
          </cell>
          <cell r="R697">
            <v>45113</v>
          </cell>
          <cell r="U697" t="str">
            <v>Ｒ４</v>
          </cell>
          <cell r="V697">
            <v>6</v>
          </cell>
          <cell r="W697">
            <v>0</v>
          </cell>
          <cell r="X697" t="str">
            <v>○</v>
          </cell>
          <cell r="Y697" t="str">
            <v/>
          </cell>
          <cell r="Z697" t="str">
            <v/>
          </cell>
          <cell r="AA697" t="str">
            <v/>
          </cell>
          <cell r="AB697" t="str">
            <v/>
          </cell>
          <cell r="AC697" t="str">
            <v>なし</v>
          </cell>
          <cell r="AD697">
            <v>7</v>
          </cell>
          <cell r="AE697" t="str">
            <v>7年以上</v>
          </cell>
          <cell r="AF697">
            <v>9</v>
          </cell>
          <cell r="AG697" t="str">
            <v>適</v>
          </cell>
          <cell r="AH697">
            <v>6</v>
          </cell>
          <cell r="AI697" t="str">
            <v>適</v>
          </cell>
          <cell r="AJ697">
            <v>15</v>
          </cell>
          <cell r="AK697" t="str">
            <v>Ｒ４</v>
          </cell>
        </row>
        <row r="698">
          <cell r="A698">
            <v>1410051025641</v>
          </cell>
          <cell r="C698" t="str">
            <v>保育所</v>
          </cell>
          <cell r="D698" t="str">
            <v>キディ大倉山・横浜</v>
          </cell>
          <cell r="E698">
            <v>80</v>
          </cell>
          <cell r="F698" t="str">
            <v>港北区</v>
          </cell>
          <cell r="G698" t="str">
            <v>2220032</v>
          </cell>
          <cell r="H698" t="str">
            <v>横浜市港北区大豆戸町３５－１</v>
          </cell>
          <cell r="I698" t="str">
            <v>キディ大倉山・横浜</v>
          </cell>
          <cell r="J698">
            <v>8</v>
          </cell>
          <cell r="K698" t="str">
            <v>8年以上</v>
          </cell>
          <cell r="L698">
            <v>10</v>
          </cell>
          <cell r="M698" t="str">
            <v>適</v>
          </cell>
          <cell r="N698">
            <v>6</v>
          </cell>
          <cell r="O698" t="str">
            <v>適</v>
          </cell>
          <cell r="P698">
            <v>16</v>
          </cell>
          <cell r="Q698">
            <v>6</v>
          </cell>
          <cell r="R698">
            <v>45084</v>
          </cell>
          <cell r="U698" t="str">
            <v>Ｒ４</v>
          </cell>
          <cell r="V698">
            <v>6</v>
          </cell>
          <cell r="W698">
            <v>0</v>
          </cell>
          <cell r="X698" t="str">
            <v>○</v>
          </cell>
          <cell r="Y698" t="str">
            <v/>
          </cell>
          <cell r="Z698" t="str">
            <v/>
          </cell>
          <cell r="AA698" t="str">
            <v/>
          </cell>
          <cell r="AB698" t="str">
            <v/>
          </cell>
          <cell r="AC698" t="str">
            <v>なし</v>
          </cell>
          <cell r="AD698">
            <v>6</v>
          </cell>
          <cell r="AE698" t="str">
            <v>6年以上</v>
          </cell>
          <cell r="AF698">
            <v>8</v>
          </cell>
          <cell r="AG698" t="str">
            <v>適</v>
          </cell>
          <cell r="AH698">
            <v>6</v>
          </cell>
          <cell r="AI698" t="str">
            <v>適</v>
          </cell>
          <cell r="AJ698">
            <v>14</v>
          </cell>
          <cell r="AK698" t="str">
            <v>Ｒ４</v>
          </cell>
        </row>
        <row r="699">
          <cell r="A699">
            <v>1410051024008</v>
          </cell>
          <cell r="C699" t="str">
            <v>保育所</v>
          </cell>
          <cell r="D699" t="str">
            <v>木下の保育園　綱島東</v>
          </cell>
          <cell r="E699">
            <v>80</v>
          </cell>
          <cell r="F699" t="str">
            <v>港北区</v>
          </cell>
          <cell r="G699" t="str">
            <v>1631309</v>
          </cell>
          <cell r="H699" t="str">
            <v>東京都新宿区西新宿６丁目５番１号　新宿アイランドタワー８階</v>
          </cell>
          <cell r="I699" t="str">
            <v>株式会社　木下の保育</v>
          </cell>
          <cell r="J699">
            <v>8</v>
          </cell>
          <cell r="K699" t="str">
            <v>8年以上</v>
          </cell>
          <cell r="L699">
            <v>10</v>
          </cell>
          <cell r="M699" t="str">
            <v>適</v>
          </cell>
          <cell r="N699">
            <v>6</v>
          </cell>
          <cell r="O699" t="str">
            <v>適</v>
          </cell>
          <cell r="P699">
            <v>16</v>
          </cell>
          <cell r="Q699">
            <v>4</v>
          </cell>
          <cell r="R699">
            <v>45072</v>
          </cell>
          <cell r="U699" t="str">
            <v>Ｒ４</v>
          </cell>
          <cell r="V699">
            <v>6</v>
          </cell>
          <cell r="W699">
            <v>0</v>
          </cell>
          <cell r="X699" t="str">
            <v>○</v>
          </cell>
          <cell r="Y699" t="str">
            <v/>
          </cell>
          <cell r="Z699" t="str">
            <v/>
          </cell>
          <cell r="AA699" t="str">
            <v/>
          </cell>
          <cell r="AB699" t="str">
            <v/>
          </cell>
          <cell r="AC699" t="str">
            <v>なし</v>
          </cell>
          <cell r="AD699">
            <v>6</v>
          </cell>
          <cell r="AE699" t="str">
            <v>6年以上</v>
          </cell>
          <cell r="AF699">
            <v>8</v>
          </cell>
          <cell r="AG699" t="str">
            <v>適</v>
          </cell>
          <cell r="AH699">
            <v>6</v>
          </cell>
          <cell r="AI699" t="str">
            <v>適</v>
          </cell>
          <cell r="AJ699">
            <v>14</v>
          </cell>
          <cell r="AK699" t="str">
            <v>Ｒ４</v>
          </cell>
        </row>
        <row r="700">
          <cell r="A700">
            <v>1410051026730</v>
          </cell>
          <cell r="C700" t="str">
            <v>保育所</v>
          </cell>
          <cell r="D700" t="str">
            <v>木下の保育園日吉</v>
          </cell>
          <cell r="E700">
            <v>80</v>
          </cell>
          <cell r="F700" t="str">
            <v>港北区</v>
          </cell>
          <cell r="G700" t="str">
            <v>1631309</v>
          </cell>
          <cell r="H700" t="str">
            <v>東京都新宿区西新宿６丁目５番１号　新宿アイランドタワー９階</v>
          </cell>
          <cell r="I700" t="str">
            <v>株式会社木下の保育</v>
          </cell>
          <cell r="J700">
            <v>7</v>
          </cell>
          <cell r="K700" t="str">
            <v>7年以上</v>
          </cell>
          <cell r="L700">
            <v>9</v>
          </cell>
          <cell r="M700" t="str">
            <v>適</v>
          </cell>
          <cell r="N700">
            <v>6</v>
          </cell>
          <cell r="O700" t="str">
            <v>適</v>
          </cell>
          <cell r="P700">
            <v>15</v>
          </cell>
          <cell r="Q700">
            <v>5</v>
          </cell>
          <cell r="R700">
            <v>45113</v>
          </cell>
          <cell r="U700" t="str">
            <v>Ｒ４</v>
          </cell>
          <cell r="V700">
            <v>6</v>
          </cell>
          <cell r="W700">
            <v>0</v>
          </cell>
          <cell r="X700" t="str">
            <v>○</v>
          </cell>
          <cell r="Y700" t="str">
            <v/>
          </cell>
          <cell r="Z700" t="str">
            <v/>
          </cell>
          <cell r="AA700" t="str">
            <v/>
          </cell>
          <cell r="AB700" t="str">
            <v/>
          </cell>
          <cell r="AC700" t="str">
            <v>なし</v>
          </cell>
          <cell r="AD700">
            <v>7</v>
          </cell>
          <cell r="AE700" t="str">
            <v>7年以上</v>
          </cell>
          <cell r="AF700">
            <v>9</v>
          </cell>
          <cell r="AG700" t="str">
            <v>適</v>
          </cell>
          <cell r="AH700">
            <v>6</v>
          </cell>
          <cell r="AI700" t="str">
            <v>適</v>
          </cell>
          <cell r="AJ700">
            <v>15</v>
          </cell>
          <cell r="AK700" t="str">
            <v>Ｒ４</v>
          </cell>
        </row>
        <row r="701">
          <cell r="A701">
            <v>1410051015634</v>
          </cell>
          <cell r="C701" t="str">
            <v>保育所</v>
          </cell>
          <cell r="D701" t="str">
            <v>くっくおさんぽ保育園</v>
          </cell>
          <cell r="E701">
            <v>80</v>
          </cell>
          <cell r="F701" t="str">
            <v>港北区</v>
          </cell>
          <cell r="G701" t="str">
            <v>2230061</v>
          </cell>
          <cell r="H701" t="str">
            <v>横浜市港北区日吉六丁目１番７号</v>
          </cell>
          <cell r="I701" t="str">
            <v>くっくおさんぽ保育園</v>
          </cell>
          <cell r="J701">
            <v>6</v>
          </cell>
          <cell r="K701" t="str">
            <v>6年以上</v>
          </cell>
          <cell r="L701">
            <v>8</v>
          </cell>
          <cell r="M701" t="str">
            <v>適</v>
          </cell>
          <cell r="N701">
            <v>6</v>
          </cell>
          <cell r="O701" t="str">
            <v>適</v>
          </cell>
          <cell r="P701">
            <v>14</v>
          </cell>
          <cell r="Q701">
            <v>5</v>
          </cell>
          <cell r="R701">
            <v>45113</v>
          </cell>
          <cell r="U701" t="str">
            <v>Ｒ４</v>
          </cell>
          <cell r="V701">
            <v>6</v>
          </cell>
          <cell r="W701">
            <v>0</v>
          </cell>
          <cell r="X701" t="str">
            <v>○</v>
          </cell>
          <cell r="Y701" t="str">
            <v/>
          </cell>
          <cell r="Z701" t="str">
            <v/>
          </cell>
          <cell r="AA701" t="str">
            <v/>
          </cell>
          <cell r="AB701" t="str">
            <v/>
          </cell>
          <cell r="AC701" t="str">
            <v>なし</v>
          </cell>
          <cell r="AD701">
            <v>6</v>
          </cell>
          <cell r="AE701" t="str">
            <v>6年以上</v>
          </cell>
          <cell r="AF701">
            <v>8</v>
          </cell>
          <cell r="AG701" t="str">
            <v>適</v>
          </cell>
          <cell r="AH701">
            <v>6</v>
          </cell>
          <cell r="AI701" t="str">
            <v>適</v>
          </cell>
          <cell r="AJ701">
            <v>14</v>
          </cell>
          <cell r="AK701" t="str">
            <v>Ｒ４</v>
          </cell>
        </row>
        <row r="702">
          <cell r="A702">
            <v>1410051015642</v>
          </cell>
          <cell r="C702" t="str">
            <v>保育所</v>
          </cell>
          <cell r="D702" t="str">
            <v>くっくおさんぽ保育園大倉山</v>
          </cell>
          <cell r="E702">
            <v>80</v>
          </cell>
          <cell r="F702" t="str">
            <v>港北区</v>
          </cell>
          <cell r="G702" t="str">
            <v>2220037</v>
          </cell>
          <cell r="H702" t="str">
            <v>横浜市港北区大倉山五丁目３９番２３号</v>
          </cell>
          <cell r="I702" t="str">
            <v>くっくおさんぽ保育園大倉山</v>
          </cell>
          <cell r="J702">
            <v>11</v>
          </cell>
          <cell r="K702" t="str">
            <v>11年以上</v>
          </cell>
          <cell r="L702">
            <v>12</v>
          </cell>
          <cell r="M702" t="str">
            <v>適</v>
          </cell>
          <cell r="N702">
            <v>7</v>
          </cell>
          <cell r="O702" t="str">
            <v>適</v>
          </cell>
          <cell r="P702">
            <v>19</v>
          </cell>
          <cell r="Q702">
            <v>3</v>
          </cell>
          <cell r="R702">
            <v>45113</v>
          </cell>
          <cell r="U702" t="str">
            <v>Ｒ４</v>
          </cell>
          <cell r="V702">
            <v>6</v>
          </cell>
          <cell r="W702">
            <v>1</v>
          </cell>
          <cell r="X702" t="str">
            <v>○</v>
          </cell>
          <cell r="Y702" t="str">
            <v>○</v>
          </cell>
          <cell r="Z702" t="str">
            <v/>
          </cell>
          <cell r="AA702" t="str">
            <v/>
          </cell>
          <cell r="AB702" t="str">
            <v/>
          </cell>
          <cell r="AC702" t="str">
            <v>あり</v>
          </cell>
          <cell r="AD702">
            <v>10</v>
          </cell>
          <cell r="AE702" t="str">
            <v>10年以上</v>
          </cell>
          <cell r="AF702">
            <v>12</v>
          </cell>
          <cell r="AG702" t="str">
            <v>適</v>
          </cell>
          <cell r="AH702">
            <v>6</v>
          </cell>
          <cell r="AI702" t="str">
            <v>適</v>
          </cell>
          <cell r="AJ702">
            <v>18</v>
          </cell>
          <cell r="AK702" t="str">
            <v>Ｒ４</v>
          </cell>
        </row>
        <row r="703">
          <cell r="A703">
            <v>1410051019628</v>
          </cell>
          <cell r="C703" t="str">
            <v>保育所</v>
          </cell>
          <cell r="D703" t="str">
            <v>くっくおさんぽ保育園ふとお</v>
          </cell>
          <cell r="E703">
            <v>80</v>
          </cell>
          <cell r="F703" t="str">
            <v>港北区</v>
          </cell>
          <cell r="G703" t="str">
            <v>2220037</v>
          </cell>
          <cell r="H703" t="str">
            <v>横浜市港北区大倉山七丁目４０番２号</v>
          </cell>
          <cell r="I703" t="str">
            <v>くっくおさんぽ保育園ふとお</v>
          </cell>
          <cell r="J703">
            <v>10</v>
          </cell>
          <cell r="K703" t="str">
            <v>10年以上</v>
          </cell>
          <cell r="L703">
            <v>12</v>
          </cell>
          <cell r="M703" t="str">
            <v>適</v>
          </cell>
          <cell r="N703">
            <v>6</v>
          </cell>
          <cell r="O703" t="str">
            <v>適</v>
          </cell>
          <cell r="P703">
            <v>18</v>
          </cell>
          <cell r="Q703">
            <v>3</v>
          </cell>
          <cell r="R703">
            <v>45113</v>
          </cell>
          <cell r="U703" t="str">
            <v>Ｒ４</v>
          </cell>
          <cell r="V703">
            <v>6</v>
          </cell>
          <cell r="W703">
            <v>0</v>
          </cell>
          <cell r="X703" t="str">
            <v>○</v>
          </cell>
          <cell r="Y703" t="str">
            <v/>
          </cell>
          <cell r="Z703" t="str">
            <v/>
          </cell>
          <cell r="AA703" t="str">
            <v/>
          </cell>
          <cell r="AB703" t="str">
            <v/>
          </cell>
          <cell r="AC703" t="str">
            <v>なし</v>
          </cell>
          <cell r="AD703">
            <v>5</v>
          </cell>
          <cell r="AE703" t="str">
            <v>5年以上</v>
          </cell>
          <cell r="AF703">
            <v>7</v>
          </cell>
          <cell r="AG703" t="str">
            <v>適</v>
          </cell>
          <cell r="AH703">
            <v>6</v>
          </cell>
          <cell r="AI703" t="str">
            <v>適</v>
          </cell>
          <cell r="AJ703">
            <v>13</v>
          </cell>
          <cell r="AK703" t="str">
            <v>Ｒ４</v>
          </cell>
        </row>
        <row r="704">
          <cell r="A704">
            <v>1410051024693</v>
          </cell>
          <cell r="C704" t="str">
            <v>保育所</v>
          </cell>
          <cell r="D704" t="str">
            <v>クレシュ新横浜</v>
          </cell>
          <cell r="E704">
            <v>80</v>
          </cell>
          <cell r="F704" t="str">
            <v>港北区</v>
          </cell>
          <cell r="G704" t="str">
            <v>2220033</v>
          </cell>
          <cell r="H704" t="str">
            <v>神奈川県横浜市港北区新横浜３丁目２－４</v>
          </cell>
          <cell r="I704" t="str">
            <v>学校法人曙学園　クレシュ新横浜</v>
          </cell>
          <cell r="J704">
            <v>8</v>
          </cell>
          <cell r="K704" t="str">
            <v>8年以上</v>
          </cell>
          <cell r="L704">
            <v>10</v>
          </cell>
          <cell r="M704" t="str">
            <v>適</v>
          </cell>
          <cell r="N704">
            <v>6</v>
          </cell>
          <cell r="O704" t="str">
            <v>適</v>
          </cell>
          <cell r="P704">
            <v>16</v>
          </cell>
          <cell r="Q704">
            <v>9</v>
          </cell>
          <cell r="R704">
            <v>45100</v>
          </cell>
          <cell r="U704" t="str">
            <v>Ｒ４</v>
          </cell>
          <cell r="V704">
            <v>6</v>
          </cell>
          <cell r="W704">
            <v>0</v>
          </cell>
          <cell r="X704" t="str">
            <v>○</v>
          </cell>
          <cell r="Y704" t="str">
            <v/>
          </cell>
          <cell r="Z704" t="str">
            <v/>
          </cell>
          <cell r="AA704" t="str">
            <v/>
          </cell>
          <cell r="AB704" t="str">
            <v/>
          </cell>
          <cell r="AC704" t="str">
            <v>なし</v>
          </cell>
          <cell r="AD704">
            <v>8</v>
          </cell>
          <cell r="AE704" t="str">
            <v>8年以上</v>
          </cell>
          <cell r="AF704">
            <v>10</v>
          </cell>
          <cell r="AG704" t="str">
            <v>適</v>
          </cell>
          <cell r="AH704">
            <v>6</v>
          </cell>
          <cell r="AI704" t="str">
            <v>適</v>
          </cell>
          <cell r="AJ704">
            <v>16</v>
          </cell>
          <cell r="AK704" t="str">
            <v>Ｒ４</v>
          </cell>
        </row>
        <row r="705">
          <cell r="A705">
            <v>1410051026037</v>
          </cell>
          <cell r="C705" t="str">
            <v>保育所</v>
          </cell>
          <cell r="D705" t="str">
            <v>グローバルキッズ大倉山園</v>
          </cell>
          <cell r="E705">
            <v>80</v>
          </cell>
          <cell r="F705" t="str">
            <v>港北区</v>
          </cell>
          <cell r="G705" t="str">
            <v>1020071</v>
          </cell>
          <cell r="H705" t="str">
            <v>東京都千代田区富士見２丁目１４番３６号</v>
          </cell>
          <cell r="I705" t="str">
            <v>株式会社グローバルキッズ</v>
          </cell>
          <cell r="J705">
            <v>8</v>
          </cell>
          <cell r="K705" t="str">
            <v>8年以上</v>
          </cell>
          <cell r="L705">
            <v>10</v>
          </cell>
          <cell r="M705" t="str">
            <v>適</v>
          </cell>
          <cell r="N705">
            <v>6</v>
          </cell>
          <cell r="O705" t="str">
            <v>適</v>
          </cell>
          <cell r="P705">
            <v>16</v>
          </cell>
          <cell r="Q705">
            <v>9</v>
          </cell>
          <cell r="R705">
            <v>45092</v>
          </cell>
          <cell r="U705" t="str">
            <v>Ｒ４</v>
          </cell>
          <cell r="V705">
            <v>6</v>
          </cell>
          <cell r="W705">
            <v>0</v>
          </cell>
          <cell r="X705" t="str">
            <v>○</v>
          </cell>
          <cell r="Y705" t="str">
            <v/>
          </cell>
          <cell r="Z705" t="str">
            <v/>
          </cell>
          <cell r="AA705" t="str">
            <v/>
          </cell>
          <cell r="AB705" t="str">
            <v/>
          </cell>
          <cell r="AC705" t="str">
            <v>なし</v>
          </cell>
          <cell r="AD705">
            <v>8</v>
          </cell>
          <cell r="AE705" t="str">
            <v>8年以上</v>
          </cell>
          <cell r="AF705">
            <v>10</v>
          </cell>
          <cell r="AG705" t="str">
            <v>適</v>
          </cell>
          <cell r="AH705">
            <v>6</v>
          </cell>
          <cell r="AI705" t="str">
            <v>適</v>
          </cell>
          <cell r="AJ705">
            <v>16</v>
          </cell>
          <cell r="AK705" t="str">
            <v>Ｒ４</v>
          </cell>
        </row>
        <row r="706">
          <cell r="A706">
            <v>1410051024198</v>
          </cell>
          <cell r="C706" t="str">
            <v>保育所</v>
          </cell>
          <cell r="D706" t="str">
            <v>グローバルキッズ菊名園</v>
          </cell>
          <cell r="E706">
            <v>80</v>
          </cell>
          <cell r="F706" t="str">
            <v>港北区</v>
          </cell>
          <cell r="G706" t="str">
            <v>1020071</v>
          </cell>
          <cell r="H706" t="str">
            <v>東京都千代田区富士見２丁目１４番３６号</v>
          </cell>
          <cell r="I706" t="str">
            <v>株式会社グローバルキッズ</v>
          </cell>
          <cell r="J706">
            <v>9</v>
          </cell>
          <cell r="K706" t="str">
            <v>9年以上</v>
          </cell>
          <cell r="L706">
            <v>11</v>
          </cell>
          <cell r="M706" t="str">
            <v>適</v>
          </cell>
          <cell r="N706">
            <v>6</v>
          </cell>
          <cell r="O706" t="str">
            <v>適</v>
          </cell>
          <cell r="P706">
            <v>17</v>
          </cell>
          <cell r="Q706">
            <v>11</v>
          </cell>
          <cell r="R706">
            <v>45092</v>
          </cell>
          <cell r="U706" t="str">
            <v>Ｒ４</v>
          </cell>
          <cell r="V706">
            <v>6</v>
          </cell>
          <cell r="W706">
            <v>0</v>
          </cell>
          <cell r="X706" t="str">
            <v>○</v>
          </cell>
          <cell r="Y706" t="str">
            <v/>
          </cell>
          <cell r="Z706" t="str">
            <v/>
          </cell>
          <cell r="AA706" t="str">
            <v/>
          </cell>
          <cell r="AB706" t="str">
            <v/>
          </cell>
          <cell r="AC706" t="str">
            <v>なし</v>
          </cell>
          <cell r="AD706">
            <v>9</v>
          </cell>
          <cell r="AE706" t="str">
            <v>9年以上</v>
          </cell>
          <cell r="AF706">
            <v>11</v>
          </cell>
          <cell r="AG706" t="str">
            <v>適</v>
          </cell>
          <cell r="AH706">
            <v>6</v>
          </cell>
          <cell r="AI706" t="str">
            <v>適</v>
          </cell>
          <cell r="AJ706">
            <v>17</v>
          </cell>
          <cell r="AK706" t="str">
            <v>Ｒ４</v>
          </cell>
        </row>
        <row r="707">
          <cell r="A707">
            <v>1410051015659</v>
          </cell>
          <cell r="C707" t="str">
            <v>保育所</v>
          </cell>
          <cell r="D707" t="str">
            <v>グローバルキッズ下田町園</v>
          </cell>
          <cell r="E707">
            <v>80</v>
          </cell>
          <cell r="F707" t="str">
            <v>港北区</v>
          </cell>
          <cell r="G707" t="str">
            <v>1020071</v>
          </cell>
          <cell r="H707" t="str">
            <v>東京都千代田区富士見２丁目１４番３６号</v>
          </cell>
          <cell r="I707" t="str">
            <v>株式会社　グローバルキッズ</v>
          </cell>
          <cell r="J707">
            <v>7</v>
          </cell>
          <cell r="K707" t="str">
            <v>7年以上</v>
          </cell>
          <cell r="L707">
            <v>9</v>
          </cell>
          <cell r="M707" t="str">
            <v>適</v>
          </cell>
          <cell r="N707">
            <v>6</v>
          </cell>
          <cell r="O707" t="str">
            <v>適</v>
          </cell>
          <cell r="P707">
            <v>15</v>
          </cell>
          <cell r="Q707">
            <v>3</v>
          </cell>
          <cell r="R707">
            <v>45092</v>
          </cell>
          <cell r="U707" t="str">
            <v>Ｒ４</v>
          </cell>
          <cell r="V707">
            <v>6</v>
          </cell>
          <cell r="W707">
            <v>0</v>
          </cell>
          <cell r="X707" t="str">
            <v>○</v>
          </cell>
          <cell r="Y707" t="str">
            <v/>
          </cell>
          <cell r="Z707" t="str">
            <v/>
          </cell>
          <cell r="AA707" t="str">
            <v/>
          </cell>
          <cell r="AB707" t="str">
            <v/>
          </cell>
          <cell r="AC707" t="str">
            <v>なし</v>
          </cell>
          <cell r="AD707">
            <v>7</v>
          </cell>
          <cell r="AE707" t="str">
            <v>7年以上</v>
          </cell>
          <cell r="AF707">
            <v>9</v>
          </cell>
          <cell r="AG707" t="str">
            <v>適</v>
          </cell>
          <cell r="AH707">
            <v>6</v>
          </cell>
          <cell r="AI707" t="str">
            <v>適</v>
          </cell>
          <cell r="AJ707">
            <v>15</v>
          </cell>
          <cell r="AK707" t="str">
            <v>Ｒ４</v>
          </cell>
        </row>
        <row r="708">
          <cell r="A708">
            <v>1410051015667</v>
          </cell>
          <cell r="C708" t="str">
            <v>保育所</v>
          </cell>
          <cell r="D708" t="str">
            <v>グローバルキッズ綱島園</v>
          </cell>
          <cell r="E708">
            <v>80</v>
          </cell>
          <cell r="F708" t="str">
            <v>港北区</v>
          </cell>
          <cell r="G708" t="str">
            <v>1020071</v>
          </cell>
          <cell r="H708" t="str">
            <v>東京都千代田区富士見２丁目１４番３６号</v>
          </cell>
          <cell r="I708" t="str">
            <v>株式会社　グローバルキッズ</v>
          </cell>
          <cell r="J708">
            <v>7</v>
          </cell>
          <cell r="K708" t="str">
            <v>7年以上</v>
          </cell>
          <cell r="L708">
            <v>9</v>
          </cell>
          <cell r="M708" t="str">
            <v>適</v>
          </cell>
          <cell r="N708">
            <v>6</v>
          </cell>
          <cell r="O708" t="str">
            <v>適</v>
          </cell>
          <cell r="P708">
            <v>15</v>
          </cell>
          <cell r="Q708">
            <v>5</v>
          </cell>
          <cell r="R708">
            <v>45113</v>
          </cell>
          <cell r="U708" t="str">
            <v>Ｒ４</v>
          </cell>
          <cell r="V708">
            <v>6</v>
          </cell>
          <cell r="W708">
            <v>0</v>
          </cell>
          <cell r="X708" t="str">
            <v>○</v>
          </cell>
          <cell r="Y708" t="str">
            <v/>
          </cell>
          <cell r="Z708" t="str">
            <v/>
          </cell>
          <cell r="AA708" t="str">
            <v/>
          </cell>
          <cell r="AB708" t="str">
            <v/>
          </cell>
          <cell r="AC708" t="str">
            <v>なし</v>
          </cell>
          <cell r="AD708">
            <v>6</v>
          </cell>
          <cell r="AE708" t="str">
            <v>6年以上</v>
          </cell>
          <cell r="AF708">
            <v>8</v>
          </cell>
          <cell r="AG708" t="str">
            <v>適</v>
          </cell>
          <cell r="AH708">
            <v>6</v>
          </cell>
          <cell r="AI708" t="str">
            <v>適</v>
          </cell>
          <cell r="AJ708">
            <v>14</v>
          </cell>
          <cell r="AK708" t="str">
            <v>Ｒ４</v>
          </cell>
        </row>
        <row r="709">
          <cell r="A709">
            <v>1410051015675</v>
          </cell>
          <cell r="C709" t="str">
            <v>保育所</v>
          </cell>
          <cell r="D709" t="str">
            <v>グローバルキッズ日吉園</v>
          </cell>
          <cell r="E709">
            <v>80</v>
          </cell>
          <cell r="F709" t="str">
            <v>港北区</v>
          </cell>
          <cell r="G709" t="str">
            <v>1020071</v>
          </cell>
          <cell r="H709" t="str">
            <v>東京都千代田区富士見２丁目１４番３６号</v>
          </cell>
          <cell r="I709" t="str">
            <v>株式会社　グローバルキッズ</v>
          </cell>
          <cell r="J709">
            <v>10</v>
          </cell>
          <cell r="K709" t="str">
            <v>10年以上</v>
          </cell>
          <cell r="L709">
            <v>12</v>
          </cell>
          <cell r="M709" t="str">
            <v>適</v>
          </cell>
          <cell r="N709">
            <v>6</v>
          </cell>
          <cell r="O709" t="str">
            <v>適</v>
          </cell>
          <cell r="P709">
            <v>18</v>
          </cell>
          <cell r="Q709">
            <v>9</v>
          </cell>
          <cell r="R709">
            <v>45084</v>
          </cell>
          <cell r="U709" t="str">
            <v>Ｒ４</v>
          </cell>
          <cell r="V709">
            <v>6</v>
          </cell>
          <cell r="W709">
            <v>0</v>
          </cell>
          <cell r="X709" t="str">
            <v>○</v>
          </cell>
          <cell r="Y709" t="str">
            <v/>
          </cell>
          <cell r="Z709" t="str">
            <v/>
          </cell>
          <cell r="AA709" t="str">
            <v/>
          </cell>
          <cell r="AB709" t="str">
            <v/>
          </cell>
          <cell r="AC709" t="str">
            <v>なし</v>
          </cell>
          <cell r="AD709">
            <v>8</v>
          </cell>
          <cell r="AE709" t="str">
            <v>8年以上</v>
          </cell>
          <cell r="AF709">
            <v>10</v>
          </cell>
          <cell r="AG709" t="str">
            <v>適</v>
          </cell>
          <cell r="AH709">
            <v>6</v>
          </cell>
          <cell r="AI709" t="str">
            <v>適</v>
          </cell>
          <cell r="AJ709">
            <v>16</v>
          </cell>
          <cell r="AK709" t="str">
            <v>Ｒ４</v>
          </cell>
        </row>
        <row r="710">
          <cell r="A710">
            <v>1410051027043</v>
          </cell>
          <cell r="C710" t="str">
            <v>保育所</v>
          </cell>
          <cell r="D710" t="str">
            <v>グローバルキッズ日吉５丁目園</v>
          </cell>
          <cell r="E710">
            <v>80</v>
          </cell>
          <cell r="F710" t="str">
            <v>港北区</v>
          </cell>
          <cell r="G710" t="str">
            <v>1020071</v>
          </cell>
          <cell r="H710" t="str">
            <v>東京都千代田区富士見２丁目１４－３６</v>
          </cell>
          <cell r="I710" t="str">
            <v>株式会社グローバルキッズ</v>
          </cell>
          <cell r="J710">
            <v>7</v>
          </cell>
          <cell r="K710" t="str">
            <v>7年以上</v>
          </cell>
          <cell r="L710">
            <v>9</v>
          </cell>
          <cell r="M710" t="str">
            <v>適</v>
          </cell>
          <cell r="N710">
            <v>6</v>
          </cell>
          <cell r="O710" t="str">
            <v>適</v>
          </cell>
          <cell r="P710">
            <v>15</v>
          </cell>
          <cell r="Q710">
            <v>6</v>
          </cell>
          <cell r="R710">
            <v>45113</v>
          </cell>
          <cell r="U710" t="str">
            <v>Ｒ４</v>
          </cell>
          <cell r="V710">
            <v>6</v>
          </cell>
          <cell r="W710">
            <v>0</v>
          </cell>
          <cell r="X710" t="str">
            <v>○</v>
          </cell>
          <cell r="Y710" t="str">
            <v/>
          </cell>
          <cell r="Z710" t="str">
            <v/>
          </cell>
          <cell r="AA710" t="str">
            <v/>
          </cell>
          <cell r="AB710" t="str">
            <v/>
          </cell>
          <cell r="AC710" t="str">
            <v>なし</v>
          </cell>
          <cell r="AD710">
            <v>7</v>
          </cell>
          <cell r="AE710" t="str">
            <v>7年以上</v>
          </cell>
          <cell r="AF710">
            <v>9</v>
          </cell>
          <cell r="AG710" t="str">
            <v>適</v>
          </cell>
          <cell r="AH710">
            <v>6</v>
          </cell>
          <cell r="AI710" t="str">
            <v>適</v>
          </cell>
          <cell r="AJ710">
            <v>15</v>
          </cell>
          <cell r="AK710" t="str">
            <v>Ｒ４</v>
          </cell>
        </row>
        <row r="711">
          <cell r="A711">
            <v>1410051014900</v>
          </cell>
          <cell r="C711" t="str">
            <v>保育所</v>
          </cell>
          <cell r="D711" t="str">
            <v>ケンパ高田</v>
          </cell>
          <cell r="E711">
            <v>80</v>
          </cell>
          <cell r="F711" t="str">
            <v>港北区</v>
          </cell>
          <cell r="G711" t="str">
            <v>1810001</v>
          </cell>
          <cell r="H711" t="str">
            <v>東京都三鷹市井の頭２－１４－６</v>
          </cell>
          <cell r="I711" t="str">
            <v>ケンパ・ラーニング・コミュニティ協会</v>
          </cell>
          <cell r="J711">
            <v>9</v>
          </cell>
          <cell r="K711" t="str">
            <v>9年以上</v>
          </cell>
          <cell r="L711">
            <v>11</v>
          </cell>
          <cell r="M711" t="str">
            <v>適</v>
          </cell>
          <cell r="N711">
            <v>6</v>
          </cell>
          <cell r="O711" t="str">
            <v>適</v>
          </cell>
          <cell r="P711">
            <v>17</v>
          </cell>
          <cell r="Q711">
            <v>7</v>
          </cell>
          <cell r="R711">
            <v>45092</v>
          </cell>
          <cell r="U711" t="str">
            <v>Ｒ４</v>
          </cell>
          <cell r="V711">
            <v>6</v>
          </cell>
          <cell r="W711">
            <v>0</v>
          </cell>
          <cell r="X711" t="str">
            <v>○</v>
          </cell>
          <cell r="Y711" t="str">
            <v/>
          </cell>
          <cell r="Z711" t="str">
            <v/>
          </cell>
          <cell r="AA711" t="str">
            <v/>
          </cell>
          <cell r="AB711" t="str">
            <v/>
          </cell>
          <cell r="AC711" t="str">
            <v>なし</v>
          </cell>
          <cell r="AD711">
            <v>9</v>
          </cell>
          <cell r="AE711" t="str">
            <v>9年以上</v>
          </cell>
          <cell r="AF711">
            <v>11</v>
          </cell>
          <cell r="AG711" t="str">
            <v>適</v>
          </cell>
          <cell r="AH711">
            <v>6</v>
          </cell>
          <cell r="AI711" t="str">
            <v>適</v>
          </cell>
          <cell r="AJ711">
            <v>17</v>
          </cell>
          <cell r="AK711" t="str">
            <v>Ｒ４</v>
          </cell>
        </row>
        <row r="712">
          <cell r="A712">
            <v>1410051025807</v>
          </cell>
          <cell r="B712" t="str">
            <v>施設事由</v>
          </cell>
          <cell r="C712" t="str">
            <v>保育所</v>
          </cell>
          <cell r="D712" t="str">
            <v>港北コスモス保育園</v>
          </cell>
          <cell r="E712">
            <v>80</v>
          </cell>
          <cell r="F712" t="str">
            <v>港北区</v>
          </cell>
          <cell r="G712" t="str">
            <v>2230058</v>
          </cell>
          <cell r="H712" t="str">
            <v>横浜市港北区新吉田東五丁目７８－２４</v>
          </cell>
          <cell r="I712" t="str">
            <v>港北コスモス保育園</v>
          </cell>
          <cell r="J712">
            <v>10</v>
          </cell>
          <cell r="K712" t="str">
            <v>10年以上</v>
          </cell>
          <cell r="L712">
            <v>12</v>
          </cell>
          <cell r="M712" t="str">
            <v>適</v>
          </cell>
          <cell r="N712">
            <v>6</v>
          </cell>
          <cell r="O712" t="str">
            <v>適</v>
          </cell>
          <cell r="P712">
            <v>18</v>
          </cell>
          <cell r="Q712">
            <v>7</v>
          </cell>
          <cell r="R712">
            <v>45128</v>
          </cell>
          <cell r="S712" t="str">
            <v>理由書提出あり</v>
          </cell>
          <cell r="T712">
            <v>45154</v>
          </cell>
          <cell r="U712" t="str">
            <v>Ｒ４</v>
          </cell>
          <cell r="V712">
            <v>6</v>
          </cell>
          <cell r="W712">
            <v>0</v>
          </cell>
          <cell r="X712" t="str">
            <v>○</v>
          </cell>
          <cell r="Y712" t="str">
            <v/>
          </cell>
          <cell r="Z712" t="str">
            <v/>
          </cell>
          <cell r="AA712" t="str">
            <v/>
          </cell>
          <cell r="AB712" t="str">
            <v/>
          </cell>
          <cell r="AC712" t="str">
            <v>なし</v>
          </cell>
          <cell r="AD712">
            <v>8</v>
          </cell>
          <cell r="AE712" t="str">
            <v>8年以上</v>
          </cell>
          <cell r="AF712">
            <v>10</v>
          </cell>
          <cell r="AG712" t="str">
            <v>適</v>
          </cell>
          <cell r="AH712">
            <v>6</v>
          </cell>
          <cell r="AI712" t="str">
            <v>適</v>
          </cell>
          <cell r="AJ712">
            <v>16</v>
          </cell>
          <cell r="AK712" t="str">
            <v>Ｒ４</v>
          </cell>
        </row>
        <row r="713">
          <cell r="A713">
            <v>1410051027548</v>
          </cell>
          <cell r="C713" t="str">
            <v>保育所</v>
          </cell>
          <cell r="D713" t="str">
            <v>こどものまち綱島西保育園</v>
          </cell>
          <cell r="E713">
            <v>80</v>
          </cell>
          <cell r="F713" t="str">
            <v>港北区</v>
          </cell>
          <cell r="G713" t="str">
            <v>1510051</v>
          </cell>
          <cell r="H713" t="str">
            <v>東京都渋谷区千駄ヶ谷３丁目３－３　エグゼクティブ原宿５０２</v>
          </cell>
          <cell r="I713" t="str">
            <v>株式会社グローブ・ハート</v>
          </cell>
          <cell r="J713">
            <v>8</v>
          </cell>
          <cell r="K713" t="str">
            <v>8年以上</v>
          </cell>
          <cell r="L713">
            <v>10</v>
          </cell>
          <cell r="M713" t="str">
            <v>適</v>
          </cell>
          <cell r="N713">
            <v>6</v>
          </cell>
          <cell r="O713" t="str">
            <v>適</v>
          </cell>
          <cell r="P713">
            <v>16</v>
          </cell>
          <cell r="Q713">
            <v>4</v>
          </cell>
          <cell r="R713">
            <v>45146</v>
          </cell>
          <cell r="U713" t="str">
            <v>履歴なし</v>
          </cell>
          <cell r="V713">
            <v>0</v>
          </cell>
          <cell r="W713">
            <v>6</v>
          </cell>
          <cell r="X713" t="e">
            <v>#N/A</v>
          </cell>
          <cell r="Y713" t="str">
            <v/>
          </cell>
          <cell r="Z713" t="str">
            <v/>
          </cell>
          <cell r="AA713" t="str">
            <v/>
          </cell>
          <cell r="AB713" t="str">
            <v>○</v>
          </cell>
          <cell r="AC713" t="str">
            <v>あり</v>
          </cell>
          <cell r="AD713" t="str">
            <v/>
          </cell>
          <cell r="AE713" t="str">
            <v/>
          </cell>
          <cell r="AF713" t="str">
            <v/>
          </cell>
          <cell r="AG713" t="str">
            <v/>
          </cell>
          <cell r="AH713" t="str">
            <v/>
          </cell>
          <cell r="AI713" t="str">
            <v/>
          </cell>
          <cell r="AJ713" t="str">
            <v/>
          </cell>
          <cell r="AK713" t="str">
            <v>Ｒ４</v>
          </cell>
        </row>
        <row r="714">
          <cell r="A714">
            <v>1410051024016</v>
          </cell>
          <cell r="C714" t="str">
            <v>保育所</v>
          </cell>
          <cell r="D714" t="str">
            <v>コビープリスクールつなしま</v>
          </cell>
          <cell r="E714">
            <v>80</v>
          </cell>
          <cell r="F714" t="str">
            <v>港北区</v>
          </cell>
          <cell r="G714" t="str">
            <v>1530051</v>
          </cell>
          <cell r="H714" t="str">
            <v>東京都目黒区上目黒５丁目５－８　</v>
          </cell>
          <cell r="I714" t="str">
            <v>株式会社　コビーアンドアソシエイツ</v>
          </cell>
          <cell r="J714">
            <v>4</v>
          </cell>
          <cell r="K714" t="str">
            <v>4年以上</v>
          </cell>
          <cell r="L714">
            <v>6</v>
          </cell>
          <cell r="M714" t="str">
            <v>適</v>
          </cell>
          <cell r="N714">
            <v>6</v>
          </cell>
          <cell r="O714" t="str">
            <v>適</v>
          </cell>
          <cell r="P714">
            <v>12</v>
          </cell>
          <cell r="Q714">
            <v>2</v>
          </cell>
          <cell r="R714">
            <v>45113</v>
          </cell>
          <cell r="U714" t="str">
            <v>Ｒ４</v>
          </cell>
          <cell r="V714">
            <v>6</v>
          </cell>
          <cell r="W714">
            <v>0</v>
          </cell>
          <cell r="X714" t="str">
            <v>○</v>
          </cell>
          <cell r="Y714" t="str">
            <v/>
          </cell>
          <cell r="Z714" t="str">
            <v/>
          </cell>
          <cell r="AA714" t="str">
            <v/>
          </cell>
          <cell r="AB714" t="str">
            <v/>
          </cell>
          <cell r="AC714" t="str">
            <v>なし</v>
          </cell>
          <cell r="AD714">
            <v>3</v>
          </cell>
          <cell r="AE714" t="str">
            <v>3年以上</v>
          </cell>
          <cell r="AF714">
            <v>5</v>
          </cell>
          <cell r="AG714" t="str">
            <v>適</v>
          </cell>
          <cell r="AH714">
            <v>6</v>
          </cell>
          <cell r="AI714" t="str">
            <v>適</v>
          </cell>
          <cell r="AJ714">
            <v>11</v>
          </cell>
          <cell r="AK714" t="str">
            <v>Ｒ４</v>
          </cell>
        </row>
        <row r="715">
          <cell r="A715">
            <v>1410051024248</v>
          </cell>
          <cell r="C715" t="str">
            <v>保育所</v>
          </cell>
          <cell r="D715" t="str">
            <v>下田みんなの保育園</v>
          </cell>
          <cell r="E715">
            <v>80</v>
          </cell>
          <cell r="F715" t="str">
            <v>港北区</v>
          </cell>
          <cell r="G715" t="str">
            <v>2230064</v>
          </cell>
          <cell r="H715" t="str">
            <v>横浜市港北区下田町一丁目３－４１</v>
          </cell>
          <cell r="I715" t="str">
            <v>下田みんなの保育園</v>
          </cell>
          <cell r="J715">
            <v>14</v>
          </cell>
          <cell r="K715" t="str">
            <v>14年以上</v>
          </cell>
          <cell r="L715">
            <v>12</v>
          </cell>
          <cell r="M715" t="str">
            <v>適</v>
          </cell>
          <cell r="N715">
            <v>7</v>
          </cell>
          <cell r="O715" t="str">
            <v>適</v>
          </cell>
          <cell r="P715">
            <v>19</v>
          </cell>
          <cell r="Q715">
            <v>5</v>
          </cell>
          <cell r="R715">
            <v>45120</v>
          </cell>
          <cell r="U715" t="str">
            <v>Ｒ４</v>
          </cell>
          <cell r="V715">
            <v>6</v>
          </cell>
          <cell r="W715">
            <v>1</v>
          </cell>
          <cell r="X715" t="str">
            <v>○</v>
          </cell>
          <cell r="Y715" t="str">
            <v>○</v>
          </cell>
          <cell r="Z715" t="str">
            <v/>
          </cell>
          <cell r="AA715" t="str">
            <v/>
          </cell>
          <cell r="AB715" t="str">
            <v/>
          </cell>
          <cell r="AC715" t="str">
            <v>あり</v>
          </cell>
          <cell r="AD715">
            <v>10</v>
          </cell>
          <cell r="AE715" t="str">
            <v>10年以上</v>
          </cell>
          <cell r="AF715">
            <v>12</v>
          </cell>
          <cell r="AG715" t="str">
            <v>適</v>
          </cell>
          <cell r="AH715">
            <v>6</v>
          </cell>
          <cell r="AI715" t="str">
            <v>適</v>
          </cell>
          <cell r="AJ715">
            <v>18</v>
          </cell>
          <cell r="AK715" t="str">
            <v>Ｒ４</v>
          </cell>
        </row>
        <row r="716">
          <cell r="A716">
            <v>1410051015220</v>
          </cell>
          <cell r="C716" t="str">
            <v>保育所</v>
          </cell>
          <cell r="D716" t="str">
            <v>尚花愛児園</v>
          </cell>
          <cell r="E716">
            <v>80</v>
          </cell>
          <cell r="F716" t="str">
            <v>港北区</v>
          </cell>
          <cell r="G716" t="str">
            <v>2230053</v>
          </cell>
          <cell r="H716" t="str">
            <v>横浜市港北区綱島西２－１５－８　</v>
          </cell>
          <cell r="I716" t="str">
            <v>尚花愛児園</v>
          </cell>
          <cell r="J716">
            <v>10</v>
          </cell>
          <cell r="K716" t="str">
            <v>10年以上</v>
          </cell>
          <cell r="L716">
            <v>12</v>
          </cell>
          <cell r="M716" t="str">
            <v>適</v>
          </cell>
          <cell r="N716">
            <v>6</v>
          </cell>
          <cell r="O716" t="str">
            <v>適</v>
          </cell>
          <cell r="P716">
            <v>18</v>
          </cell>
          <cell r="Q716">
            <v>16</v>
          </cell>
          <cell r="R716">
            <v>45120</v>
          </cell>
          <cell r="U716" t="str">
            <v>Ｒ４</v>
          </cell>
          <cell r="V716">
            <v>6</v>
          </cell>
          <cell r="W716">
            <v>0</v>
          </cell>
          <cell r="X716" t="str">
            <v>○</v>
          </cell>
          <cell r="Y716" t="str">
            <v/>
          </cell>
          <cell r="Z716" t="str">
            <v/>
          </cell>
          <cell r="AA716" t="str">
            <v/>
          </cell>
          <cell r="AB716" t="str">
            <v/>
          </cell>
          <cell r="AC716" t="str">
            <v>なし</v>
          </cell>
          <cell r="AD716">
            <v>9</v>
          </cell>
          <cell r="AE716" t="str">
            <v>9年以上</v>
          </cell>
          <cell r="AF716">
            <v>11</v>
          </cell>
          <cell r="AG716" t="str">
            <v>適</v>
          </cell>
          <cell r="AH716">
            <v>6</v>
          </cell>
          <cell r="AI716" t="str">
            <v>適</v>
          </cell>
          <cell r="AJ716">
            <v>17</v>
          </cell>
          <cell r="AK716" t="str">
            <v>Ｒ４</v>
          </cell>
        </row>
        <row r="717">
          <cell r="A717">
            <v>1410051027845</v>
          </cell>
          <cell r="C717" t="str">
            <v>保育所</v>
          </cell>
          <cell r="D717" t="str">
            <v>小学館アカデミーつなしま保育園</v>
          </cell>
          <cell r="E717">
            <v>80</v>
          </cell>
          <cell r="F717" t="str">
            <v>港北区</v>
          </cell>
          <cell r="G717" t="str">
            <v>2220001</v>
          </cell>
          <cell r="H717" t="str">
            <v>横浜市港北区樽町二丁目１３－２７</v>
          </cell>
          <cell r="I717" t="str">
            <v>小学館アカデミーつなしま保育園</v>
          </cell>
          <cell r="J717">
            <v>7</v>
          </cell>
          <cell r="K717" t="str">
            <v>7年以上</v>
          </cell>
          <cell r="L717">
            <v>9</v>
          </cell>
          <cell r="M717" t="str">
            <v>適</v>
          </cell>
          <cell r="N717">
            <v>6</v>
          </cell>
          <cell r="O717" t="str">
            <v>適</v>
          </cell>
          <cell r="P717">
            <v>15</v>
          </cell>
          <cell r="Q717">
            <v>7</v>
          </cell>
          <cell r="R717">
            <v>45113</v>
          </cell>
          <cell r="U717" t="str">
            <v>履歴なし</v>
          </cell>
          <cell r="V717">
            <v>0</v>
          </cell>
          <cell r="W717">
            <v>6</v>
          </cell>
          <cell r="X717" t="e">
            <v>#N/A</v>
          </cell>
          <cell r="Y717" t="str">
            <v/>
          </cell>
          <cell r="Z717" t="str">
            <v/>
          </cell>
          <cell r="AA717" t="str">
            <v/>
          </cell>
          <cell r="AB717" t="str">
            <v>○</v>
          </cell>
          <cell r="AC717" t="str">
            <v>あり</v>
          </cell>
          <cell r="AD717" t="str">
            <v/>
          </cell>
          <cell r="AE717" t="str">
            <v/>
          </cell>
          <cell r="AF717" t="str">
            <v/>
          </cell>
          <cell r="AG717" t="str">
            <v/>
          </cell>
          <cell r="AH717" t="str">
            <v/>
          </cell>
          <cell r="AI717" t="str">
            <v/>
          </cell>
          <cell r="AJ717" t="str">
            <v/>
          </cell>
          <cell r="AK717" t="str">
            <v>Ｒ４</v>
          </cell>
        </row>
        <row r="718">
          <cell r="A718">
            <v>1410051027829</v>
          </cell>
          <cell r="C718" t="str">
            <v>保育所</v>
          </cell>
          <cell r="D718" t="str">
            <v>小学館アカデミーひよし保育園</v>
          </cell>
          <cell r="E718">
            <v>80</v>
          </cell>
          <cell r="F718" t="str">
            <v>港北区</v>
          </cell>
          <cell r="G718" t="str">
            <v>2230051</v>
          </cell>
          <cell r="H718" t="str">
            <v>横浜市港北区箕輪町二丁目２－１２　アリアソワンプレミアム日吉１０１</v>
          </cell>
          <cell r="I718" t="str">
            <v>小学館アカデミーひよし保育園</v>
          </cell>
          <cell r="J718">
            <v>8</v>
          </cell>
          <cell r="K718" t="str">
            <v>8年以上</v>
          </cell>
          <cell r="L718">
            <v>10</v>
          </cell>
          <cell r="M718" t="str">
            <v>適</v>
          </cell>
          <cell r="N718">
            <v>6</v>
          </cell>
          <cell r="O718" t="str">
            <v>適</v>
          </cell>
          <cell r="P718">
            <v>16</v>
          </cell>
          <cell r="Q718">
            <v>8</v>
          </cell>
          <cell r="R718">
            <v>45120</v>
          </cell>
          <cell r="U718" t="str">
            <v>履歴なし</v>
          </cell>
          <cell r="V718">
            <v>0</v>
          </cell>
          <cell r="W718">
            <v>6</v>
          </cell>
          <cell r="X718" t="e">
            <v>#N/A</v>
          </cell>
          <cell r="Y718" t="str">
            <v/>
          </cell>
          <cell r="Z718" t="str">
            <v/>
          </cell>
          <cell r="AA718" t="str">
            <v/>
          </cell>
          <cell r="AB718" t="str">
            <v>○</v>
          </cell>
          <cell r="AC718" t="str">
            <v>あり</v>
          </cell>
          <cell r="AD718" t="str">
            <v/>
          </cell>
          <cell r="AE718" t="str">
            <v/>
          </cell>
          <cell r="AF718" t="str">
            <v/>
          </cell>
          <cell r="AG718" t="str">
            <v/>
          </cell>
          <cell r="AH718" t="str">
            <v/>
          </cell>
          <cell r="AI718" t="str">
            <v/>
          </cell>
          <cell r="AJ718" t="str">
            <v/>
          </cell>
          <cell r="AK718" t="str">
            <v>Ｒ４</v>
          </cell>
        </row>
        <row r="719">
          <cell r="A719">
            <v>1410051025591</v>
          </cell>
          <cell r="C719" t="str">
            <v>保育所</v>
          </cell>
          <cell r="D719" t="str">
            <v>スターチャイルド≪大倉山ナーサリー≫</v>
          </cell>
          <cell r="E719">
            <v>80</v>
          </cell>
          <cell r="F719" t="str">
            <v>港北区</v>
          </cell>
          <cell r="G719" t="str">
            <v>2210835</v>
          </cell>
          <cell r="H719" t="str">
            <v>横浜市神奈川区鶴屋町３－２９－１　第６安田ビル５階</v>
          </cell>
          <cell r="I719" t="str">
            <v>ヒューマンスターチャイルド株式会社</v>
          </cell>
          <cell r="J719">
            <v>8</v>
          </cell>
          <cell r="K719" t="str">
            <v>8年以上</v>
          </cell>
          <cell r="L719">
            <v>10</v>
          </cell>
          <cell r="M719" t="str">
            <v>適</v>
          </cell>
          <cell r="N719">
            <v>6</v>
          </cell>
          <cell r="O719" t="str">
            <v>適</v>
          </cell>
          <cell r="P719">
            <v>16</v>
          </cell>
          <cell r="Q719">
            <v>9</v>
          </cell>
          <cell r="R719">
            <v>45092</v>
          </cell>
          <cell r="U719" t="str">
            <v>Ｒ４</v>
          </cell>
          <cell r="V719">
            <v>6</v>
          </cell>
          <cell r="W719">
            <v>0</v>
          </cell>
          <cell r="X719" t="str">
            <v>○</v>
          </cell>
          <cell r="Y719" t="str">
            <v/>
          </cell>
          <cell r="Z719" t="str">
            <v/>
          </cell>
          <cell r="AA719" t="str">
            <v/>
          </cell>
          <cell r="AB719" t="str">
            <v/>
          </cell>
          <cell r="AC719" t="str">
            <v>なし</v>
          </cell>
          <cell r="AD719">
            <v>7</v>
          </cell>
          <cell r="AE719" t="str">
            <v>7年以上</v>
          </cell>
          <cell r="AF719">
            <v>9</v>
          </cell>
          <cell r="AG719" t="str">
            <v>適</v>
          </cell>
          <cell r="AH719">
            <v>6</v>
          </cell>
          <cell r="AI719" t="str">
            <v>適</v>
          </cell>
          <cell r="AJ719">
            <v>15</v>
          </cell>
          <cell r="AK719" t="str">
            <v>Ｒ４</v>
          </cell>
        </row>
        <row r="720">
          <cell r="A720">
            <v>1410051023984</v>
          </cell>
          <cell r="C720" t="str">
            <v>保育所</v>
          </cell>
          <cell r="D720" t="str">
            <v>スターチャイルド≪新吉田ナーサリー≫</v>
          </cell>
          <cell r="E720">
            <v>80</v>
          </cell>
          <cell r="F720" t="str">
            <v>港北区</v>
          </cell>
          <cell r="G720" t="str">
            <v>2210835</v>
          </cell>
          <cell r="H720" t="str">
            <v>横浜市神奈川区鶴屋町３丁目２９－１　第６安田ビル５階</v>
          </cell>
          <cell r="I720" t="str">
            <v>ヒューマンスターチャイルド株式会社</v>
          </cell>
          <cell r="J720">
            <v>9</v>
          </cell>
          <cell r="K720" t="str">
            <v>9年以上</v>
          </cell>
          <cell r="L720">
            <v>11</v>
          </cell>
          <cell r="M720" t="str">
            <v>適</v>
          </cell>
          <cell r="N720">
            <v>6</v>
          </cell>
          <cell r="O720" t="str">
            <v>適</v>
          </cell>
          <cell r="P720">
            <v>17</v>
          </cell>
          <cell r="Q720">
            <v>5</v>
          </cell>
          <cell r="R720">
            <v>45092</v>
          </cell>
          <cell r="U720" t="str">
            <v>Ｒ４</v>
          </cell>
          <cell r="V720">
            <v>6</v>
          </cell>
          <cell r="W720">
            <v>0</v>
          </cell>
          <cell r="X720" t="str">
            <v>○</v>
          </cell>
          <cell r="Y720" t="str">
            <v/>
          </cell>
          <cell r="Z720" t="str">
            <v/>
          </cell>
          <cell r="AA720" t="str">
            <v/>
          </cell>
          <cell r="AB720" t="str">
            <v/>
          </cell>
          <cell r="AC720" t="str">
            <v>なし</v>
          </cell>
          <cell r="AD720">
            <v>8</v>
          </cell>
          <cell r="AE720" t="str">
            <v>8年以上</v>
          </cell>
          <cell r="AF720">
            <v>10</v>
          </cell>
          <cell r="AG720" t="str">
            <v>適</v>
          </cell>
          <cell r="AH720">
            <v>6</v>
          </cell>
          <cell r="AI720" t="str">
            <v>適</v>
          </cell>
          <cell r="AJ720">
            <v>16</v>
          </cell>
          <cell r="AK720" t="str">
            <v>Ｒ４</v>
          </cell>
        </row>
        <row r="721">
          <cell r="A721">
            <v>1410051027142</v>
          </cell>
          <cell r="C721" t="str">
            <v>保育所</v>
          </cell>
          <cell r="D721" t="str">
            <v>スターチャイルド≪綱島ナーサリー≫</v>
          </cell>
          <cell r="E721">
            <v>80</v>
          </cell>
          <cell r="F721" t="str">
            <v>港北区</v>
          </cell>
          <cell r="G721" t="str">
            <v>2210835</v>
          </cell>
          <cell r="H721" t="str">
            <v>横浜市神奈川区鶴屋町３丁目２９－１　第６安田ビル５階</v>
          </cell>
          <cell r="I721" t="str">
            <v>ヒューマンスターチャイルド株式会社</v>
          </cell>
          <cell r="J721">
            <v>8</v>
          </cell>
          <cell r="K721" t="str">
            <v>8年以上</v>
          </cell>
          <cell r="L721">
            <v>10</v>
          </cell>
          <cell r="M721" t="str">
            <v>適</v>
          </cell>
          <cell r="N721">
            <v>6</v>
          </cell>
          <cell r="O721" t="str">
            <v>適</v>
          </cell>
          <cell r="P721">
            <v>16</v>
          </cell>
          <cell r="Q721">
            <v>4</v>
          </cell>
          <cell r="R721">
            <v>45113</v>
          </cell>
          <cell r="U721" t="str">
            <v>Ｒ４</v>
          </cell>
          <cell r="V721">
            <v>6</v>
          </cell>
          <cell r="W721">
            <v>0</v>
          </cell>
          <cell r="X721" t="str">
            <v>○</v>
          </cell>
          <cell r="Y721" t="str">
            <v/>
          </cell>
          <cell r="Z721" t="str">
            <v/>
          </cell>
          <cell r="AA721" t="str">
            <v/>
          </cell>
          <cell r="AB721" t="str">
            <v/>
          </cell>
          <cell r="AC721" t="str">
            <v>なし</v>
          </cell>
          <cell r="AD721">
            <v>8</v>
          </cell>
          <cell r="AE721" t="str">
            <v>8年以上</v>
          </cell>
          <cell r="AF721">
            <v>10</v>
          </cell>
          <cell r="AG721" t="str">
            <v>適</v>
          </cell>
          <cell r="AH721">
            <v>6</v>
          </cell>
          <cell r="AI721" t="str">
            <v>適</v>
          </cell>
          <cell r="AJ721">
            <v>16</v>
          </cell>
          <cell r="AK721" t="str">
            <v>Ｒ４</v>
          </cell>
        </row>
        <row r="722">
          <cell r="A722">
            <v>1410051019644</v>
          </cell>
          <cell r="C722" t="str">
            <v>保育所</v>
          </cell>
          <cell r="D722" t="str">
            <v>第二尚花愛児園</v>
          </cell>
          <cell r="E722">
            <v>80</v>
          </cell>
          <cell r="F722" t="str">
            <v>港北区</v>
          </cell>
          <cell r="G722" t="str">
            <v>2230053</v>
          </cell>
          <cell r="H722" t="str">
            <v>横浜市港北区綱島西１丁目１６－２７</v>
          </cell>
          <cell r="I722" t="str">
            <v>第二尚花愛児園</v>
          </cell>
          <cell r="J722">
            <v>12</v>
          </cell>
          <cell r="K722" t="str">
            <v>12年以上</v>
          </cell>
          <cell r="L722">
            <v>12</v>
          </cell>
          <cell r="M722" t="str">
            <v>適</v>
          </cell>
          <cell r="N722">
            <v>7</v>
          </cell>
          <cell r="O722" t="str">
            <v>適</v>
          </cell>
          <cell r="P722">
            <v>19</v>
          </cell>
          <cell r="Q722">
            <v>15</v>
          </cell>
          <cell r="R722">
            <v>45084</v>
          </cell>
          <cell r="U722" t="str">
            <v>Ｒ４</v>
          </cell>
          <cell r="V722">
            <v>6</v>
          </cell>
          <cell r="W722">
            <v>1</v>
          </cell>
          <cell r="X722" t="str">
            <v>○</v>
          </cell>
          <cell r="Y722" t="str">
            <v>○</v>
          </cell>
          <cell r="Z722" t="str">
            <v/>
          </cell>
          <cell r="AA722" t="str">
            <v/>
          </cell>
          <cell r="AB722" t="str">
            <v/>
          </cell>
          <cell r="AC722" t="str">
            <v>あり</v>
          </cell>
          <cell r="AD722">
            <v>10</v>
          </cell>
          <cell r="AE722" t="str">
            <v>10年以上</v>
          </cell>
          <cell r="AF722">
            <v>12</v>
          </cell>
          <cell r="AG722" t="str">
            <v>適</v>
          </cell>
          <cell r="AH722">
            <v>6</v>
          </cell>
          <cell r="AI722" t="str">
            <v>適</v>
          </cell>
          <cell r="AJ722">
            <v>18</v>
          </cell>
          <cell r="AK722" t="str">
            <v>Ｒ４</v>
          </cell>
        </row>
        <row r="723">
          <cell r="A723">
            <v>1410051017168</v>
          </cell>
          <cell r="B723" t="str">
            <v>〇</v>
          </cell>
          <cell r="C723" t="str">
            <v>保育所</v>
          </cell>
          <cell r="D723" t="str">
            <v>第二福澤保育センター</v>
          </cell>
          <cell r="E723">
            <v>80</v>
          </cell>
          <cell r="F723" t="str">
            <v>港北区</v>
          </cell>
          <cell r="G723" t="str">
            <v>2220026</v>
          </cell>
          <cell r="H723" t="str">
            <v>横浜市港北区篠原町２８２３</v>
          </cell>
          <cell r="I723" t="str">
            <v>第二福澤保育センター</v>
          </cell>
          <cell r="J723">
            <v>8</v>
          </cell>
          <cell r="K723" t="str">
            <v>8年以上</v>
          </cell>
          <cell r="L723">
            <v>10</v>
          </cell>
          <cell r="M723" t="str">
            <v>適</v>
          </cell>
          <cell r="N723">
            <v>6</v>
          </cell>
          <cell r="O723" t="str">
            <v>適</v>
          </cell>
          <cell r="P723">
            <v>16</v>
          </cell>
          <cell r="Q723">
            <v>10</v>
          </cell>
          <cell r="R723">
            <v>45100</v>
          </cell>
          <cell r="S723" t="str">
            <v>7/28加算率に変更ない旨連絡済み</v>
          </cell>
          <cell r="T723" t="str">
            <v>-</v>
          </cell>
          <cell r="U723" t="str">
            <v>Ｒ４</v>
          </cell>
          <cell r="V723">
            <v>6</v>
          </cell>
          <cell r="W723">
            <v>0</v>
          </cell>
          <cell r="X723" t="str">
            <v>○</v>
          </cell>
          <cell r="Y723" t="str">
            <v/>
          </cell>
          <cell r="Z723" t="str">
            <v/>
          </cell>
          <cell r="AA723" t="str">
            <v/>
          </cell>
          <cell r="AB723" t="str">
            <v/>
          </cell>
          <cell r="AC723" t="str">
            <v>なし</v>
          </cell>
          <cell r="AD723">
            <v>8</v>
          </cell>
          <cell r="AE723" t="str">
            <v>8年以上</v>
          </cell>
          <cell r="AF723">
            <v>10</v>
          </cell>
          <cell r="AG723" t="str">
            <v>適</v>
          </cell>
          <cell r="AH723">
            <v>6</v>
          </cell>
          <cell r="AI723" t="str">
            <v>適</v>
          </cell>
          <cell r="AJ723">
            <v>16</v>
          </cell>
          <cell r="AK723" t="str">
            <v>Ｒ４</v>
          </cell>
        </row>
        <row r="724">
          <cell r="A724">
            <v>1410051014280</v>
          </cell>
          <cell r="C724" t="str">
            <v>保育所</v>
          </cell>
          <cell r="D724" t="str">
            <v>太陽の子　日吉保育園</v>
          </cell>
          <cell r="E724">
            <v>80</v>
          </cell>
          <cell r="F724" t="str">
            <v>港北区</v>
          </cell>
          <cell r="G724" t="str">
            <v>1086215</v>
          </cell>
          <cell r="H724" t="str">
            <v>東京都港区港南二丁目１５番３号　品川インターシティＣ棟１５階</v>
          </cell>
          <cell r="I724" t="str">
            <v>ＨＩＴＯＷＡキッズライフ株式会社</v>
          </cell>
          <cell r="J724">
            <v>8</v>
          </cell>
          <cell r="K724" t="str">
            <v>8年以上</v>
          </cell>
          <cell r="L724">
            <v>10</v>
          </cell>
          <cell r="M724" t="str">
            <v>適</v>
          </cell>
          <cell r="N724">
            <v>6</v>
          </cell>
          <cell r="O724" t="str">
            <v>適</v>
          </cell>
          <cell r="P724">
            <v>16</v>
          </cell>
          <cell r="Q724">
            <v>10</v>
          </cell>
          <cell r="R724">
            <v>45175</v>
          </cell>
          <cell r="U724" t="str">
            <v>Ｒ４</v>
          </cell>
          <cell r="V724">
            <v>6</v>
          </cell>
          <cell r="W724">
            <v>0</v>
          </cell>
          <cell r="X724" t="str">
            <v>○</v>
          </cell>
          <cell r="Y724" t="str">
            <v/>
          </cell>
          <cell r="Z724" t="str">
            <v/>
          </cell>
          <cell r="AA724" t="str">
            <v/>
          </cell>
          <cell r="AB724" t="str">
            <v/>
          </cell>
          <cell r="AC724" t="str">
            <v>なし</v>
          </cell>
          <cell r="AD724">
            <v>9</v>
          </cell>
          <cell r="AE724" t="str">
            <v>9年以上</v>
          </cell>
          <cell r="AF724">
            <v>11</v>
          </cell>
          <cell r="AG724" t="str">
            <v>適</v>
          </cell>
          <cell r="AH724">
            <v>6</v>
          </cell>
          <cell r="AI724" t="str">
            <v>適</v>
          </cell>
          <cell r="AJ724">
            <v>17</v>
          </cell>
          <cell r="AK724" t="str">
            <v>Ｒ４</v>
          </cell>
        </row>
        <row r="725">
          <cell r="A725">
            <v>1410051014959</v>
          </cell>
          <cell r="C725" t="str">
            <v>保育所</v>
          </cell>
          <cell r="D725" t="str">
            <v>たかた保育園</v>
          </cell>
          <cell r="E725">
            <v>80</v>
          </cell>
          <cell r="F725" t="str">
            <v>港北区</v>
          </cell>
          <cell r="G725" t="str">
            <v>2230058</v>
          </cell>
          <cell r="H725" t="str">
            <v>横浜市港北区新吉田東六丁目１７番３号</v>
          </cell>
          <cell r="I725" t="str">
            <v>社会福祉法人　平成会</v>
          </cell>
          <cell r="J725">
            <v>15</v>
          </cell>
          <cell r="K725" t="str">
            <v>15年以上</v>
          </cell>
          <cell r="L725">
            <v>12</v>
          </cell>
          <cell r="M725" t="str">
            <v>適</v>
          </cell>
          <cell r="N725">
            <v>7</v>
          </cell>
          <cell r="O725" t="str">
            <v>適</v>
          </cell>
          <cell r="P725">
            <v>19</v>
          </cell>
          <cell r="Q725">
            <v>13</v>
          </cell>
          <cell r="R725">
            <v>45120</v>
          </cell>
          <cell r="U725" t="str">
            <v>Ｒ４</v>
          </cell>
          <cell r="V725">
            <v>7</v>
          </cell>
          <cell r="W725">
            <v>0</v>
          </cell>
          <cell r="X725" t="str">
            <v>○</v>
          </cell>
          <cell r="Y725" t="str">
            <v/>
          </cell>
          <cell r="Z725" t="str">
            <v/>
          </cell>
          <cell r="AA725" t="str">
            <v/>
          </cell>
          <cell r="AB725" t="str">
            <v/>
          </cell>
          <cell r="AC725" t="str">
            <v>なし</v>
          </cell>
          <cell r="AD725">
            <v>14</v>
          </cell>
          <cell r="AE725" t="str">
            <v>14年以上</v>
          </cell>
          <cell r="AF725">
            <v>12</v>
          </cell>
          <cell r="AG725" t="str">
            <v>適</v>
          </cell>
          <cell r="AH725">
            <v>7</v>
          </cell>
          <cell r="AI725" t="str">
            <v>適</v>
          </cell>
          <cell r="AJ725">
            <v>19</v>
          </cell>
          <cell r="AK725" t="str">
            <v>Ｒ４</v>
          </cell>
        </row>
        <row r="726">
          <cell r="A726">
            <v>1410051017275</v>
          </cell>
          <cell r="C726" t="str">
            <v>保育所</v>
          </cell>
          <cell r="D726" t="str">
            <v>たんぽぽ保育園</v>
          </cell>
          <cell r="E726">
            <v>80</v>
          </cell>
          <cell r="F726" t="str">
            <v>港北区</v>
          </cell>
          <cell r="G726" t="str">
            <v>2220037</v>
          </cell>
          <cell r="H726" t="str">
            <v>横浜市港北区大倉山２－１１－２０</v>
          </cell>
          <cell r="I726" t="str">
            <v>株式会社　いそべ</v>
          </cell>
          <cell r="J726">
            <v>9</v>
          </cell>
          <cell r="K726" t="str">
            <v>9年以上</v>
          </cell>
          <cell r="L726">
            <v>11</v>
          </cell>
          <cell r="M726" t="str">
            <v>適</v>
          </cell>
          <cell r="N726">
            <v>6</v>
          </cell>
          <cell r="O726" t="str">
            <v>適</v>
          </cell>
          <cell r="P726">
            <v>17</v>
          </cell>
          <cell r="Q726">
            <v>7</v>
          </cell>
          <cell r="R726">
            <v>45146</v>
          </cell>
          <cell r="U726" t="str">
            <v>Ｒ４</v>
          </cell>
          <cell r="V726">
            <v>6</v>
          </cell>
          <cell r="W726">
            <v>0</v>
          </cell>
          <cell r="X726" t="str">
            <v>○</v>
          </cell>
          <cell r="Y726" t="str">
            <v/>
          </cell>
          <cell r="Z726" t="str">
            <v/>
          </cell>
          <cell r="AA726" t="str">
            <v/>
          </cell>
          <cell r="AB726" t="str">
            <v/>
          </cell>
          <cell r="AC726" t="str">
            <v>なし</v>
          </cell>
          <cell r="AD726">
            <v>9</v>
          </cell>
          <cell r="AE726" t="str">
            <v>9年以上</v>
          </cell>
          <cell r="AF726">
            <v>11</v>
          </cell>
          <cell r="AG726" t="str">
            <v>適</v>
          </cell>
          <cell r="AH726">
            <v>6</v>
          </cell>
          <cell r="AI726" t="str">
            <v>適</v>
          </cell>
          <cell r="AJ726">
            <v>17</v>
          </cell>
          <cell r="AK726" t="str">
            <v>Ｒ４</v>
          </cell>
        </row>
        <row r="727">
          <cell r="A727">
            <v>1410051025997</v>
          </cell>
          <cell r="B727" t="str">
            <v>〇</v>
          </cell>
          <cell r="C727" t="str">
            <v>保育所</v>
          </cell>
          <cell r="D727" t="str">
            <v>ちいさなたね保育園</v>
          </cell>
          <cell r="E727">
            <v>80</v>
          </cell>
          <cell r="F727" t="str">
            <v>港北区</v>
          </cell>
          <cell r="G727" t="str">
            <v>2220037</v>
          </cell>
          <cell r="H727" t="str">
            <v>横浜市港北区大倉山二丁目７－４７　シャトレ大倉山１０３</v>
          </cell>
          <cell r="I727" t="str">
            <v>特定非営利活動法人びーのびーの</v>
          </cell>
          <cell r="J727">
            <v>8</v>
          </cell>
          <cell r="K727" t="str">
            <v>8年以上</v>
          </cell>
          <cell r="L727">
            <v>10</v>
          </cell>
          <cell r="M727" t="str">
            <v>適</v>
          </cell>
          <cell r="N727">
            <v>6</v>
          </cell>
          <cell r="O727" t="str">
            <v>適</v>
          </cell>
          <cell r="P727">
            <v>16</v>
          </cell>
          <cell r="Q727">
            <v>7</v>
          </cell>
          <cell r="R727">
            <v>45100</v>
          </cell>
          <cell r="S727" t="str">
            <v>再申請後取り下げ</v>
          </cell>
          <cell r="T727" t="str">
            <v>-</v>
          </cell>
          <cell r="U727" t="str">
            <v>Ｒ４</v>
          </cell>
          <cell r="V727">
            <v>6</v>
          </cell>
          <cell r="W727">
            <v>0</v>
          </cell>
          <cell r="X727" t="str">
            <v>○</v>
          </cell>
          <cell r="Y727" t="str">
            <v/>
          </cell>
          <cell r="Z727" t="str">
            <v/>
          </cell>
          <cell r="AA727" t="str">
            <v/>
          </cell>
          <cell r="AB727" t="str">
            <v/>
          </cell>
          <cell r="AC727" t="str">
            <v>なし</v>
          </cell>
          <cell r="AD727">
            <v>7</v>
          </cell>
          <cell r="AE727" t="str">
            <v>7年以上</v>
          </cell>
          <cell r="AF727">
            <v>9</v>
          </cell>
          <cell r="AG727" t="str">
            <v>適</v>
          </cell>
          <cell r="AH727">
            <v>6</v>
          </cell>
          <cell r="AI727" t="str">
            <v>適</v>
          </cell>
          <cell r="AJ727">
            <v>15</v>
          </cell>
          <cell r="AK727" t="str">
            <v>Ｒ４</v>
          </cell>
        </row>
        <row r="728">
          <cell r="A728">
            <v>1410051024842</v>
          </cell>
          <cell r="C728" t="str">
            <v>保育所</v>
          </cell>
          <cell r="D728" t="str">
            <v>綱島こども園</v>
          </cell>
          <cell r="E728">
            <v>80</v>
          </cell>
          <cell r="F728" t="str">
            <v>港北区</v>
          </cell>
          <cell r="G728" t="str">
            <v>1850034</v>
          </cell>
          <cell r="H728" t="str">
            <v>東京都国分寺市光町２－５－１</v>
          </cell>
          <cell r="I728" t="str">
            <v>株式会社こどもの森</v>
          </cell>
          <cell r="J728">
            <v>3</v>
          </cell>
          <cell r="K728" t="str">
            <v>3年以上</v>
          </cell>
          <cell r="L728">
            <v>5</v>
          </cell>
          <cell r="M728" t="str">
            <v>適</v>
          </cell>
          <cell r="N728">
            <v>6</v>
          </cell>
          <cell r="O728" t="str">
            <v>適</v>
          </cell>
          <cell r="P728">
            <v>11</v>
          </cell>
          <cell r="Q728">
            <v>0</v>
          </cell>
          <cell r="R728">
            <v>45146</v>
          </cell>
          <cell r="U728" t="str">
            <v>Ｒ４</v>
          </cell>
          <cell r="V728">
            <v>6</v>
          </cell>
          <cell r="W728">
            <v>0</v>
          </cell>
          <cell r="X728" t="str">
            <v>○</v>
          </cell>
          <cell r="Y728" t="str">
            <v/>
          </cell>
          <cell r="Z728" t="str">
            <v/>
          </cell>
          <cell r="AA728" t="str">
            <v/>
          </cell>
          <cell r="AB728" t="str">
            <v/>
          </cell>
          <cell r="AC728" t="str">
            <v>なし</v>
          </cell>
          <cell r="AD728">
            <v>4</v>
          </cell>
          <cell r="AE728" t="str">
            <v>4年以上</v>
          </cell>
          <cell r="AF728">
            <v>6</v>
          </cell>
          <cell r="AG728" t="str">
            <v>適</v>
          </cell>
          <cell r="AH728">
            <v>6</v>
          </cell>
          <cell r="AI728" t="str">
            <v>適</v>
          </cell>
          <cell r="AJ728">
            <v>12</v>
          </cell>
          <cell r="AK728" t="str">
            <v>Ｒ４</v>
          </cell>
        </row>
        <row r="729">
          <cell r="A729">
            <v>1410051025468</v>
          </cell>
          <cell r="C729" t="str">
            <v>保育所</v>
          </cell>
          <cell r="D729" t="str">
            <v>天才キッズクラブ楽学館大倉山園</v>
          </cell>
          <cell r="E729">
            <v>80</v>
          </cell>
          <cell r="F729" t="str">
            <v>港北区</v>
          </cell>
          <cell r="G729" t="str">
            <v>2060802</v>
          </cell>
          <cell r="H729" t="str">
            <v>東京都稲城市東長沼２１０６－５　マスヤビル１Ｆ</v>
          </cell>
          <cell r="I729" t="str">
            <v>株式会社　ＴＫＣ</v>
          </cell>
          <cell r="J729">
            <v>7</v>
          </cell>
          <cell r="K729" t="str">
            <v>7年以上</v>
          </cell>
          <cell r="L729">
            <v>9</v>
          </cell>
          <cell r="M729" t="str">
            <v>適</v>
          </cell>
          <cell r="N729">
            <v>6</v>
          </cell>
          <cell r="O729" t="str">
            <v>適</v>
          </cell>
          <cell r="P729">
            <v>15</v>
          </cell>
          <cell r="Q729">
            <v>5</v>
          </cell>
          <cell r="R729">
            <v>45072</v>
          </cell>
          <cell r="U729" t="str">
            <v>Ｒ４</v>
          </cell>
          <cell r="V729">
            <v>6</v>
          </cell>
          <cell r="W729">
            <v>0</v>
          </cell>
          <cell r="X729" t="str">
            <v>○</v>
          </cell>
          <cell r="Y729" t="str">
            <v/>
          </cell>
          <cell r="Z729" t="str">
            <v/>
          </cell>
          <cell r="AA729" t="str">
            <v/>
          </cell>
          <cell r="AB729" t="str">
            <v/>
          </cell>
          <cell r="AC729" t="str">
            <v>なし</v>
          </cell>
          <cell r="AD729">
            <v>7</v>
          </cell>
          <cell r="AE729" t="str">
            <v>7年以上</v>
          </cell>
          <cell r="AF729">
            <v>9</v>
          </cell>
          <cell r="AG729" t="str">
            <v>適</v>
          </cell>
          <cell r="AH729">
            <v>6</v>
          </cell>
          <cell r="AI729" t="str">
            <v>適</v>
          </cell>
          <cell r="AJ729">
            <v>15</v>
          </cell>
          <cell r="AK729" t="str">
            <v>Ｒ４</v>
          </cell>
        </row>
        <row r="730">
          <cell r="A730">
            <v>1410051023760</v>
          </cell>
          <cell r="C730" t="str">
            <v>保育所</v>
          </cell>
          <cell r="D730" t="str">
            <v>テンダーラビング保育園綱島東</v>
          </cell>
          <cell r="E730">
            <v>80</v>
          </cell>
          <cell r="F730" t="str">
            <v>港北区</v>
          </cell>
          <cell r="G730" t="str">
            <v>1000004</v>
          </cell>
          <cell r="H730" t="str">
            <v>東京都千代田区大手町１丁目６－１　大手町ビル２１３</v>
          </cell>
          <cell r="I730" t="str">
            <v>株式会社テンダーラビングケアサービス</v>
          </cell>
          <cell r="J730">
            <v>8</v>
          </cell>
          <cell r="K730" t="str">
            <v>8年以上</v>
          </cell>
          <cell r="L730">
            <v>10</v>
          </cell>
          <cell r="M730" t="str">
            <v>適</v>
          </cell>
          <cell r="N730">
            <v>6</v>
          </cell>
          <cell r="O730" t="str">
            <v>適</v>
          </cell>
          <cell r="P730">
            <v>16</v>
          </cell>
          <cell r="Q730">
            <v>4</v>
          </cell>
          <cell r="R730">
            <v>45163</v>
          </cell>
          <cell r="U730" t="str">
            <v>Ｒ４</v>
          </cell>
          <cell r="V730">
            <v>6</v>
          </cell>
          <cell r="W730">
            <v>0</v>
          </cell>
          <cell r="X730" t="str">
            <v>○</v>
          </cell>
          <cell r="Y730" t="str">
            <v/>
          </cell>
          <cell r="Z730" t="str">
            <v/>
          </cell>
          <cell r="AA730" t="str">
            <v/>
          </cell>
          <cell r="AB730" t="str">
            <v/>
          </cell>
          <cell r="AC730" t="str">
            <v>なし</v>
          </cell>
          <cell r="AD730">
            <v>7</v>
          </cell>
          <cell r="AE730" t="str">
            <v>7年以上</v>
          </cell>
          <cell r="AF730">
            <v>9</v>
          </cell>
          <cell r="AG730" t="str">
            <v>適</v>
          </cell>
          <cell r="AH730">
            <v>6</v>
          </cell>
          <cell r="AI730" t="str">
            <v>適</v>
          </cell>
          <cell r="AJ730">
            <v>15</v>
          </cell>
          <cell r="AK730" t="str">
            <v>Ｒ４</v>
          </cell>
        </row>
        <row r="731">
          <cell r="A731">
            <v>1410051027159</v>
          </cell>
          <cell r="C731" t="str">
            <v>保育所</v>
          </cell>
          <cell r="D731" t="str">
            <v>トゥインクルキッズ高田保育園</v>
          </cell>
          <cell r="E731">
            <v>80</v>
          </cell>
          <cell r="F731" t="str">
            <v>港北区</v>
          </cell>
          <cell r="G731" t="str">
            <v>2230065</v>
          </cell>
          <cell r="H731" t="str">
            <v>横浜市港北区高田東３－１－１１－１Ｆ</v>
          </cell>
          <cell r="I731" t="str">
            <v>トゥインクルキッズ高田保育園</v>
          </cell>
          <cell r="J731">
            <v>8</v>
          </cell>
          <cell r="K731" t="str">
            <v>8年以上</v>
          </cell>
          <cell r="L731">
            <v>10</v>
          </cell>
          <cell r="M731" t="str">
            <v>適</v>
          </cell>
          <cell r="N731">
            <v>6</v>
          </cell>
          <cell r="O731" t="str">
            <v>適</v>
          </cell>
          <cell r="P731">
            <v>16</v>
          </cell>
          <cell r="Q731">
            <v>4</v>
          </cell>
          <cell r="R731">
            <v>45128</v>
          </cell>
          <cell r="U731" t="str">
            <v>Ｒ４</v>
          </cell>
          <cell r="V731">
            <v>6</v>
          </cell>
          <cell r="W731">
            <v>0</v>
          </cell>
          <cell r="X731" t="str">
            <v>○</v>
          </cell>
          <cell r="Y731" t="str">
            <v/>
          </cell>
          <cell r="Z731" t="str">
            <v/>
          </cell>
          <cell r="AA731" t="str">
            <v/>
          </cell>
          <cell r="AB731" t="str">
            <v/>
          </cell>
          <cell r="AC731" t="str">
            <v>なし</v>
          </cell>
          <cell r="AD731">
            <v>10</v>
          </cell>
          <cell r="AE731" t="str">
            <v>10年以上</v>
          </cell>
          <cell r="AF731">
            <v>12</v>
          </cell>
          <cell r="AG731" t="str">
            <v>適</v>
          </cell>
          <cell r="AH731">
            <v>6</v>
          </cell>
          <cell r="AI731" t="str">
            <v>適</v>
          </cell>
          <cell r="AJ731">
            <v>18</v>
          </cell>
          <cell r="AK731" t="str">
            <v>Ｒ４</v>
          </cell>
        </row>
        <row r="732">
          <cell r="A732">
            <v>1410051027225</v>
          </cell>
          <cell r="C732" t="str">
            <v>保育所</v>
          </cell>
          <cell r="D732" t="str">
            <v>特定非営利活動法人つばき駅前保育園</v>
          </cell>
          <cell r="E732">
            <v>80</v>
          </cell>
          <cell r="F732" t="str">
            <v>港北区</v>
          </cell>
          <cell r="G732" t="str">
            <v>2220037</v>
          </cell>
          <cell r="H732" t="str">
            <v>横浜市港北区大倉山一丁目４－５</v>
          </cell>
          <cell r="I732" t="str">
            <v>特定非営利活動法人つばき駅前保育園</v>
          </cell>
          <cell r="J732">
            <v>18</v>
          </cell>
          <cell r="K732" t="str">
            <v>16年以上</v>
          </cell>
          <cell r="L732">
            <v>12</v>
          </cell>
          <cell r="M732" t="str">
            <v>適</v>
          </cell>
          <cell r="N732">
            <v>7</v>
          </cell>
          <cell r="O732" t="str">
            <v>適</v>
          </cell>
          <cell r="P732">
            <v>19</v>
          </cell>
          <cell r="Q732">
            <v>12</v>
          </cell>
          <cell r="R732">
            <v>45084</v>
          </cell>
          <cell r="U732" t="str">
            <v>Ｒ４</v>
          </cell>
          <cell r="V732">
            <v>7</v>
          </cell>
          <cell r="W732">
            <v>0</v>
          </cell>
          <cell r="X732" t="str">
            <v>○</v>
          </cell>
          <cell r="Y732" t="str">
            <v/>
          </cell>
          <cell r="Z732" t="str">
            <v/>
          </cell>
          <cell r="AA732" t="str">
            <v/>
          </cell>
          <cell r="AB732" t="str">
            <v/>
          </cell>
          <cell r="AC732" t="str">
            <v>なし</v>
          </cell>
          <cell r="AD732">
            <v>16</v>
          </cell>
          <cell r="AE732" t="str">
            <v>16年以上</v>
          </cell>
          <cell r="AF732">
            <v>12</v>
          </cell>
          <cell r="AG732" t="str">
            <v>適</v>
          </cell>
          <cell r="AH732">
            <v>7</v>
          </cell>
          <cell r="AI732" t="str">
            <v>適</v>
          </cell>
          <cell r="AJ732">
            <v>19</v>
          </cell>
          <cell r="AK732" t="str">
            <v>Ｒ４</v>
          </cell>
        </row>
        <row r="733">
          <cell r="A733">
            <v>1410051017176</v>
          </cell>
          <cell r="B733" t="str">
            <v>〇</v>
          </cell>
          <cell r="C733" t="str">
            <v>保育所</v>
          </cell>
          <cell r="D733" t="str">
            <v>なあな保育園</v>
          </cell>
          <cell r="E733">
            <v>80</v>
          </cell>
          <cell r="F733" t="str">
            <v>港北区</v>
          </cell>
          <cell r="G733" t="str">
            <v>2220001</v>
          </cell>
          <cell r="H733" t="str">
            <v>横浜市港北区樽町３－６－３８</v>
          </cell>
          <cell r="I733" t="str">
            <v>なあな保育園</v>
          </cell>
          <cell r="J733">
            <v>11</v>
          </cell>
          <cell r="K733" t="str">
            <v>11年以上</v>
          </cell>
          <cell r="L733">
            <v>12</v>
          </cell>
          <cell r="M733" t="str">
            <v>適</v>
          </cell>
          <cell r="N733">
            <v>7</v>
          </cell>
          <cell r="O733" t="str">
            <v>適</v>
          </cell>
          <cell r="P733">
            <v>19</v>
          </cell>
          <cell r="Q733">
            <v>11</v>
          </cell>
          <cell r="R733">
            <v>45072</v>
          </cell>
          <cell r="T733">
            <v>45146</v>
          </cell>
          <cell r="U733" t="str">
            <v>Ｒ４</v>
          </cell>
          <cell r="V733">
            <v>7</v>
          </cell>
          <cell r="W733">
            <v>0</v>
          </cell>
          <cell r="X733" t="str">
            <v>○</v>
          </cell>
          <cell r="Y733" t="str">
            <v/>
          </cell>
          <cell r="Z733" t="str">
            <v/>
          </cell>
          <cell r="AA733" t="str">
            <v/>
          </cell>
          <cell r="AB733" t="str">
            <v/>
          </cell>
          <cell r="AC733" t="str">
            <v>なし</v>
          </cell>
          <cell r="AD733">
            <v>12</v>
          </cell>
          <cell r="AE733" t="str">
            <v>12年以上</v>
          </cell>
          <cell r="AF733">
            <v>12</v>
          </cell>
          <cell r="AG733" t="str">
            <v>適</v>
          </cell>
          <cell r="AH733">
            <v>7</v>
          </cell>
          <cell r="AI733" t="str">
            <v>適</v>
          </cell>
          <cell r="AJ733">
            <v>19</v>
          </cell>
          <cell r="AK733" t="str">
            <v>Ｒ４</v>
          </cell>
        </row>
        <row r="734">
          <cell r="A734">
            <v>1410051015683</v>
          </cell>
          <cell r="C734" t="str">
            <v>保育所</v>
          </cell>
          <cell r="D734" t="str">
            <v>にじいろ保育園綱島</v>
          </cell>
          <cell r="E734">
            <v>80</v>
          </cell>
          <cell r="F734" t="str">
            <v>港北区</v>
          </cell>
          <cell r="G734" t="str">
            <v>1500043</v>
          </cell>
          <cell r="H734" t="str">
            <v>東京都渋谷区道玄坂１丁目１２－１　渋谷マークシティ　ウェスト１７階</v>
          </cell>
          <cell r="I734" t="str">
            <v>ライクキッズ株式会社</v>
          </cell>
          <cell r="J734">
            <v>9</v>
          </cell>
          <cell r="K734" t="str">
            <v>9年以上</v>
          </cell>
          <cell r="L734">
            <v>11</v>
          </cell>
          <cell r="M734" t="str">
            <v>適</v>
          </cell>
          <cell r="N734">
            <v>6</v>
          </cell>
          <cell r="O734" t="str">
            <v>適</v>
          </cell>
          <cell r="P734">
            <v>17</v>
          </cell>
          <cell r="Q734">
            <v>6</v>
          </cell>
          <cell r="R734">
            <v>45120</v>
          </cell>
          <cell r="U734" t="str">
            <v>Ｒ４</v>
          </cell>
          <cell r="V734">
            <v>6</v>
          </cell>
          <cell r="W734">
            <v>0</v>
          </cell>
          <cell r="X734" t="str">
            <v>○</v>
          </cell>
          <cell r="Y734" t="str">
            <v/>
          </cell>
          <cell r="Z734" t="str">
            <v/>
          </cell>
          <cell r="AA734" t="str">
            <v/>
          </cell>
          <cell r="AB734" t="str">
            <v/>
          </cell>
          <cell r="AC734" t="str">
            <v>なし</v>
          </cell>
          <cell r="AD734">
            <v>8</v>
          </cell>
          <cell r="AE734" t="str">
            <v>8年以上</v>
          </cell>
          <cell r="AF734">
            <v>10</v>
          </cell>
          <cell r="AG734" t="str">
            <v>適</v>
          </cell>
          <cell r="AH734">
            <v>6</v>
          </cell>
          <cell r="AI734" t="str">
            <v>適</v>
          </cell>
          <cell r="AJ734">
            <v>16</v>
          </cell>
          <cell r="AK734" t="str">
            <v>Ｒ４</v>
          </cell>
        </row>
        <row r="735">
          <cell r="A735">
            <v>1410051026003</v>
          </cell>
          <cell r="C735" t="str">
            <v>保育所</v>
          </cell>
          <cell r="D735" t="str">
            <v>にじいろ保育園日吉</v>
          </cell>
          <cell r="E735">
            <v>80</v>
          </cell>
          <cell r="F735" t="str">
            <v>港北区</v>
          </cell>
          <cell r="G735" t="str">
            <v>1500043</v>
          </cell>
          <cell r="H735" t="str">
            <v>東京都渋谷区道玄坂１丁目１２－１　渋谷マークシティ　ウェスト１７階</v>
          </cell>
          <cell r="I735" t="str">
            <v>ライクキッズ株式会社</v>
          </cell>
          <cell r="J735">
            <v>7</v>
          </cell>
          <cell r="K735" t="str">
            <v>7年以上</v>
          </cell>
          <cell r="L735">
            <v>9</v>
          </cell>
          <cell r="M735" t="str">
            <v>適</v>
          </cell>
          <cell r="N735">
            <v>6</v>
          </cell>
          <cell r="O735" t="str">
            <v>適</v>
          </cell>
          <cell r="P735">
            <v>15</v>
          </cell>
          <cell r="Q735">
            <v>3</v>
          </cell>
          <cell r="R735">
            <v>45120</v>
          </cell>
          <cell r="U735" t="str">
            <v>Ｒ４</v>
          </cell>
          <cell r="V735">
            <v>6</v>
          </cell>
          <cell r="W735">
            <v>0</v>
          </cell>
          <cell r="X735" t="str">
            <v>○</v>
          </cell>
          <cell r="Y735" t="str">
            <v/>
          </cell>
          <cell r="Z735" t="str">
            <v/>
          </cell>
          <cell r="AA735" t="str">
            <v/>
          </cell>
          <cell r="AB735" t="str">
            <v/>
          </cell>
          <cell r="AC735" t="str">
            <v>なし</v>
          </cell>
          <cell r="AD735">
            <v>6</v>
          </cell>
          <cell r="AE735" t="str">
            <v>6年以上</v>
          </cell>
          <cell r="AF735">
            <v>8</v>
          </cell>
          <cell r="AG735" t="str">
            <v>適</v>
          </cell>
          <cell r="AH735">
            <v>6</v>
          </cell>
          <cell r="AI735" t="str">
            <v>適</v>
          </cell>
          <cell r="AJ735">
            <v>14</v>
          </cell>
          <cell r="AK735" t="str">
            <v>Ｒ４</v>
          </cell>
        </row>
        <row r="736">
          <cell r="A736">
            <v>1410051017259</v>
          </cell>
          <cell r="C736" t="str">
            <v>保育所</v>
          </cell>
          <cell r="D736" t="str">
            <v>新羽どろんこ保育園</v>
          </cell>
          <cell r="E736">
            <v>80</v>
          </cell>
          <cell r="F736" t="str">
            <v>港北区</v>
          </cell>
          <cell r="G736" t="str">
            <v>1500002</v>
          </cell>
          <cell r="H736" t="str">
            <v>東京都渋谷区渋谷１丁目２－５　ＭＦＰＲ渋谷ビル１３Ｆ</v>
          </cell>
          <cell r="I736" t="str">
            <v>社会福祉法人　どろんこ会</v>
          </cell>
          <cell r="J736">
            <v>9</v>
          </cell>
          <cell r="K736" t="str">
            <v>9年以上</v>
          </cell>
          <cell r="L736">
            <v>11</v>
          </cell>
          <cell r="M736" t="str">
            <v>適</v>
          </cell>
          <cell r="N736">
            <v>6</v>
          </cell>
          <cell r="O736" t="str">
            <v>適</v>
          </cell>
          <cell r="P736">
            <v>17</v>
          </cell>
          <cell r="Q736">
            <v>7</v>
          </cell>
          <cell r="R736">
            <v>45175</v>
          </cell>
          <cell r="U736" t="str">
            <v>Ｒ４</v>
          </cell>
          <cell r="V736">
            <v>6</v>
          </cell>
          <cell r="W736">
            <v>0</v>
          </cell>
          <cell r="X736" t="str">
            <v>○</v>
          </cell>
          <cell r="Y736" t="str">
            <v/>
          </cell>
          <cell r="Z736" t="str">
            <v/>
          </cell>
          <cell r="AA736" t="str">
            <v/>
          </cell>
          <cell r="AB736" t="str">
            <v/>
          </cell>
          <cell r="AC736" t="str">
            <v>なし</v>
          </cell>
          <cell r="AD736">
            <v>9</v>
          </cell>
          <cell r="AE736" t="str">
            <v>9年以上</v>
          </cell>
          <cell r="AF736">
            <v>11</v>
          </cell>
          <cell r="AG736" t="str">
            <v>適</v>
          </cell>
          <cell r="AH736">
            <v>6</v>
          </cell>
          <cell r="AI736" t="str">
            <v>適</v>
          </cell>
          <cell r="AJ736">
            <v>17</v>
          </cell>
          <cell r="AK736" t="str">
            <v>Ｒ４</v>
          </cell>
        </row>
        <row r="737">
          <cell r="A737">
            <v>1410051024602</v>
          </cell>
          <cell r="C737" t="str">
            <v>保育所</v>
          </cell>
          <cell r="D737" t="str">
            <v>はなまる保育園</v>
          </cell>
          <cell r="E737">
            <v>80</v>
          </cell>
          <cell r="F737" t="str">
            <v>港北区</v>
          </cell>
          <cell r="G737" t="str">
            <v>2230052</v>
          </cell>
          <cell r="H737" t="str">
            <v>横浜市港北区綱島東１－１３－２　ⅯＫマンション第３　２０８号</v>
          </cell>
          <cell r="I737" t="str">
            <v>株式会社ケイ・キッズエイトはなまる保育園</v>
          </cell>
          <cell r="J737">
            <v>12</v>
          </cell>
          <cell r="K737" t="str">
            <v>12年以上</v>
          </cell>
          <cell r="L737">
            <v>12</v>
          </cell>
          <cell r="M737" t="str">
            <v>適</v>
          </cell>
          <cell r="N737">
            <v>7</v>
          </cell>
          <cell r="O737" t="str">
            <v>適</v>
          </cell>
          <cell r="P737">
            <v>19</v>
          </cell>
          <cell r="Q737">
            <v>9</v>
          </cell>
          <cell r="R737">
            <v>45100</v>
          </cell>
          <cell r="U737" t="str">
            <v>Ｒ４</v>
          </cell>
          <cell r="V737">
            <v>7</v>
          </cell>
          <cell r="W737">
            <v>0</v>
          </cell>
          <cell r="X737" t="str">
            <v>○</v>
          </cell>
          <cell r="Y737" t="str">
            <v/>
          </cell>
          <cell r="Z737" t="str">
            <v/>
          </cell>
          <cell r="AA737" t="str">
            <v/>
          </cell>
          <cell r="AB737" t="str">
            <v/>
          </cell>
          <cell r="AC737" t="str">
            <v>なし</v>
          </cell>
          <cell r="AD737">
            <v>11</v>
          </cell>
          <cell r="AE737" t="str">
            <v>11年以上</v>
          </cell>
          <cell r="AF737">
            <v>12</v>
          </cell>
          <cell r="AG737" t="str">
            <v>適</v>
          </cell>
          <cell r="AH737">
            <v>7</v>
          </cell>
          <cell r="AI737" t="str">
            <v>適</v>
          </cell>
          <cell r="AJ737">
            <v>19</v>
          </cell>
          <cell r="AK737" t="str">
            <v>Ｒ４</v>
          </cell>
        </row>
        <row r="738">
          <cell r="A738">
            <v>1410051024859</v>
          </cell>
          <cell r="B738" t="str">
            <v>〇</v>
          </cell>
          <cell r="C738" t="str">
            <v>保育所</v>
          </cell>
          <cell r="D738" t="str">
            <v>パレット保育園・大倉山</v>
          </cell>
          <cell r="E738">
            <v>80</v>
          </cell>
          <cell r="F738" t="str">
            <v>港北区</v>
          </cell>
          <cell r="G738" t="str">
            <v>2210056</v>
          </cell>
          <cell r="H738" t="str">
            <v>横浜市神奈川区金港町５－３２　ベイフロント横浜３Ｆ</v>
          </cell>
          <cell r="I738" t="str">
            <v>株式会社　理究</v>
          </cell>
          <cell r="J738">
            <v>8</v>
          </cell>
          <cell r="K738" t="str">
            <v>8年以上</v>
          </cell>
          <cell r="L738">
            <v>10</v>
          </cell>
          <cell r="M738" t="str">
            <v>適</v>
          </cell>
          <cell r="N738">
            <v>6</v>
          </cell>
          <cell r="O738" t="str">
            <v>適</v>
          </cell>
          <cell r="P738">
            <v>16</v>
          </cell>
          <cell r="Q738">
            <v>11</v>
          </cell>
          <cell r="R738">
            <v>45113</v>
          </cell>
          <cell r="S738" t="str">
            <v>7/21加算率に変更ない旨連絡済み</v>
          </cell>
          <cell r="T738" t="str">
            <v>-</v>
          </cell>
          <cell r="U738" t="str">
            <v>Ｒ４</v>
          </cell>
          <cell r="V738">
            <v>6</v>
          </cell>
          <cell r="W738">
            <v>0</v>
          </cell>
          <cell r="X738" t="str">
            <v>○</v>
          </cell>
          <cell r="Y738" t="str">
            <v/>
          </cell>
          <cell r="Z738" t="str">
            <v/>
          </cell>
          <cell r="AA738" t="str">
            <v/>
          </cell>
          <cell r="AB738" t="str">
            <v/>
          </cell>
          <cell r="AC738" t="str">
            <v>なし</v>
          </cell>
          <cell r="AD738">
            <v>7</v>
          </cell>
          <cell r="AE738" t="str">
            <v>7年以上</v>
          </cell>
          <cell r="AF738">
            <v>9</v>
          </cell>
          <cell r="AG738" t="str">
            <v>適</v>
          </cell>
          <cell r="AH738">
            <v>6</v>
          </cell>
          <cell r="AI738" t="str">
            <v>適</v>
          </cell>
          <cell r="AJ738">
            <v>15</v>
          </cell>
          <cell r="AK738" t="str">
            <v>Ｒ４</v>
          </cell>
        </row>
        <row r="739">
          <cell r="A739">
            <v>1410051015758</v>
          </cell>
          <cell r="B739" t="str">
            <v>〇</v>
          </cell>
          <cell r="C739" t="str">
            <v>保育所</v>
          </cell>
          <cell r="D739" t="str">
            <v>パレット保育園・高田</v>
          </cell>
          <cell r="E739">
            <v>80</v>
          </cell>
          <cell r="F739" t="str">
            <v>港北区</v>
          </cell>
          <cell r="G739" t="str">
            <v>2210056</v>
          </cell>
          <cell r="H739" t="str">
            <v>横浜市神奈川区金港町５－３２　ベイフロント横浜５Ｆ</v>
          </cell>
          <cell r="I739" t="str">
            <v>株式会社　理究</v>
          </cell>
          <cell r="J739">
            <v>15</v>
          </cell>
          <cell r="K739" t="str">
            <v>15年以上</v>
          </cell>
          <cell r="L739">
            <v>12</v>
          </cell>
          <cell r="M739" t="str">
            <v>適</v>
          </cell>
          <cell r="N739">
            <v>7</v>
          </cell>
          <cell r="O739" t="str">
            <v>適</v>
          </cell>
          <cell r="P739">
            <v>19</v>
          </cell>
          <cell r="Q739">
            <v>11</v>
          </cell>
          <cell r="R739">
            <v>45100</v>
          </cell>
          <cell r="T739">
            <v>45146</v>
          </cell>
          <cell r="U739" t="str">
            <v>Ｒ４</v>
          </cell>
          <cell r="V739">
            <v>7</v>
          </cell>
          <cell r="W739">
            <v>0</v>
          </cell>
          <cell r="X739" t="str">
            <v>○</v>
          </cell>
          <cell r="Y739" t="str">
            <v/>
          </cell>
          <cell r="Z739" t="str">
            <v/>
          </cell>
          <cell r="AA739" t="str">
            <v/>
          </cell>
          <cell r="AB739" t="str">
            <v/>
          </cell>
          <cell r="AC739" t="str">
            <v>なし</v>
          </cell>
          <cell r="AD739">
            <v>11</v>
          </cell>
          <cell r="AE739" t="str">
            <v>11年以上</v>
          </cell>
          <cell r="AF739">
            <v>12</v>
          </cell>
          <cell r="AG739" t="str">
            <v>適</v>
          </cell>
          <cell r="AH739">
            <v>7</v>
          </cell>
          <cell r="AI739" t="str">
            <v>適</v>
          </cell>
          <cell r="AJ739">
            <v>19</v>
          </cell>
          <cell r="AK739" t="str">
            <v>Ｒ４</v>
          </cell>
        </row>
        <row r="740">
          <cell r="A740">
            <v>1410051015691</v>
          </cell>
          <cell r="C740" t="str">
            <v>保育所</v>
          </cell>
          <cell r="D740" t="str">
            <v>パレット保育園・綱島</v>
          </cell>
          <cell r="E740">
            <v>80</v>
          </cell>
          <cell r="F740" t="str">
            <v>港北区</v>
          </cell>
          <cell r="G740" t="str">
            <v>2210056</v>
          </cell>
          <cell r="H740" t="str">
            <v>横浜市神奈川区金港町５－３２ベイフロント横浜５Ｆ</v>
          </cell>
          <cell r="I740" t="str">
            <v>株式会社　理究</v>
          </cell>
          <cell r="J740">
            <v>8</v>
          </cell>
          <cell r="K740" t="str">
            <v>8年以上</v>
          </cell>
          <cell r="L740">
            <v>10</v>
          </cell>
          <cell r="M740" t="str">
            <v>適</v>
          </cell>
          <cell r="N740">
            <v>6</v>
          </cell>
          <cell r="O740" t="str">
            <v>適</v>
          </cell>
          <cell r="P740">
            <v>16</v>
          </cell>
          <cell r="Q740">
            <v>11</v>
          </cell>
          <cell r="R740">
            <v>45084</v>
          </cell>
          <cell r="U740" t="str">
            <v>Ｒ４</v>
          </cell>
          <cell r="V740">
            <v>6</v>
          </cell>
          <cell r="W740">
            <v>0</v>
          </cell>
          <cell r="X740" t="str">
            <v>○</v>
          </cell>
          <cell r="Y740" t="str">
            <v/>
          </cell>
          <cell r="Z740" t="str">
            <v/>
          </cell>
          <cell r="AA740" t="str">
            <v/>
          </cell>
          <cell r="AB740" t="str">
            <v/>
          </cell>
          <cell r="AC740" t="str">
            <v>なし</v>
          </cell>
          <cell r="AD740">
            <v>8</v>
          </cell>
          <cell r="AE740" t="str">
            <v>8年以上</v>
          </cell>
          <cell r="AF740">
            <v>10</v>
          </cell>
          <cell r="AG740" t="str">
            <v>適</v>
          </cell>
          <cell r="AH740">
            <v>6</v>
          </cell>
          <cell r="AI740" t="str">
            <v>適</v>
          </cell>
          <cell r="AJ740">
            <v>16</v>
          </cell>
          <cell r="AK740" t="str">
            <v>Ｒ４</v>
          </cell>
        </row>
        <row r="741">
          <cell r="A741">
            <v>1410051019669</v>
          </cell>
          <cell r="C741" t="str">
            <v>保育所</v>
          </cell>
          <cell r="D741" t="str">
            <v>パレット保育園・大豆戸</v>
          </cell>
          <cell r="E741">
            <v>80</v>
          </cell>
          <cell r="F741" t="str">
            <v>港北区</v>
          </cell>
          <cell r="G741" t="str">
            <v>2210056</v>
          </cell>
          <cell r="H741" t="str">
            <v>横浜市神奈川区金港町５－３２　ベイフロント横浜５Ｆ</v>
          </cell>
          <cell r="I741" t="str">
            <v>株式会社　理究</v>
          </cell>
          <cell r="J741">
            <v>8</v>
          </cell>
          <cell r="K741" t="str">
            <v>8年以上</v>
          </cell>
          <cell r="L741">
            <v>10</v>
          </cell>
          <cell r="M741" t="str">
            <v>適</v>
          </cell>
          <cell r="N741">
            <v>6</v>
          </cell>
          <cell r="O741" t="str">
            <v>適</v>
          </cell>
          <cell r="P741">
            <v>16</v>
          </cell>
          <cell r="Q741">
            <v>10</v>
          </cell>
          <cell r="R741">
            <v>45113</v>
          </cell>
          <cell r="U741" t="str">
            <v>Ｒ４</v>
          </cell>
          <cell r="V741">
            <v>6</v>
          </cell>
          <cell r="W741">
            <v>0</v>
          </cell>
          <cell r="X741" t="str">
            <v>○</v>
          </cell>
          <cell r="Y741" t="str">
            <v/>
          </cell>
          <cell r="Z741" t="str">
            <v/>
          </cell>
          <cell r="AA741" t="str">
            <v/>
          </cell>
          <cell r="AB741" t="str">
            <v/>
          </cell>
          <cell r="AC741" t="str">
            <v>なし</v>
          </cell>
          <cell r="AD741">
            <v>8</v>
          </cell>
          <cell r="AE741" t="str">
            <v>8年以上</v>
          </cell>
          <cell r="AF741">
            <v>10</v>
          </cell>
          <cell r="AG741" t="str">
            <v>適</v>
          </cell>
          <cell r="AH741">
            <v>6</v>
          </cell>
          <cell r="AI741" t="str">
            <v>適</v>
          </cell>
          <cell r="AJ741">
            <v>16</v>
          </cell>
          <cell r="AK741" t="str">
            <v>Ｒ４</v>
          </cell>
        </row>
        <row r="742">
          <cell r="A742">
            <v>1410051025633</v>
          </cell>
          <cell r="C742" t="str">
            <v>保育所</v>
          </cell>
          <cell r="D742" t="str">
            <v>パレット保育園・妙蓮寺</v>
          </cell>
          <cell r="E742">
            <v>80</v>
          </cell>
          <cell r="F742" t="str">
            <v>港北区</v>
          </cell>
          <cell r="G742" t="str">
            <v>2210056</v>
          </cell>
          <cell r="H742" t="str">
            <v>横浜市神奈川区金港町５－３２　ベイフロント横浜３Ｆ</v>
          </cell>
          <cell r="I742" t="str">
            <v>株式会社　理究</v>
          </cell>
          <cell r="J742">
            <v>6</v>
          </cell>
          <cell r="K742" t="str">
            <v>6年以上</v>
          </cell>
          <cell r="L742">
            <v>8</v>
          </cell>
          <cell r="M742" t="str">
            <v>適</v>
          </cell>
          <cell r="N742">
            <v>6</v>
          </cell>
          <cell r="O742" t="str">
            <v>適</v>
          </cell>
          <cell r="P742">
            <v>14</v>
          </cell>
          <cell r="Q742">
            <v>4</v>
          </cell>
          <cell r="R742">
            <v>45113</v>
          </cell>
          <cell r="U742" t="str">
            <v>Ｒ４</v>
          </cell>
          <cell r="V742">
            <v>6</v>
          </cell>
          <cell r="W742">
            <v>0</v>
          </cell>
          <cell r="X742" t="str">
            <v>○</v>
          </cell>
          <cell r="Y742" t="str">
            <v/>
          </cell>
          <cell r="Z742" t="str">
            <v/>
          </cell>
          <cell r="AA742" t="str">
            <v/>
          </cell>
          <cell r="AB742" t="str">
            <v/>
          </cell>
          <cell r="AC742" t="str">
            <v>なし</v>
          </cell>
          <cell r="AD742">
            <v>5</v>
          </cell>
          <cell r="AE742" t="str">
            <v>5年以上</v>
          </cell>
          <cell r="AF742">
            <v>7</v>
          </cell>
          <cell r="AG742" t="str">
            <v>適</v>
          </cell>
          <cell r="AH742">
            <v>6</v>
          </cell>
          <cell r="AI742" t="str">
            <v>適</v>
          </cell>
          <cell r="AJ742">
            <v>13</v>
          </cell>
          <cell r="AK742" t="str">
            <v>Ｒ４</v>
          </cell>
        </row>
        <row r="743">
          <cell r="A743">
            <v>1410051025476</v>
          </cell>
          <cell r="C743" t="str">
            <v>保育所</v>
          </cell>
          <cell r="D743" t="str">
            <v>光の園第二保育園</v>
          </cell>
          <cell r="E743">
            <v>80</v>
          </cell>
          <cell r="F743" t="str">
            <v>港北区</v>
          </cell>
          <cell r="G743" t="str">
            <v>2220011</v>
          </cell>
          <cell r="H743" t="str">
            <v>横浜市港北区菊名六丁目１５－１４　２階</v>
          </cell>
          <cell r="I743" t="str">
            <v>株式会社アンティー</v>
          </cell>
          <cell r="J743">
            <v>9</v>
          </cell>
          <cell r="K743" t="str">
            <v>9年以上</v>
          </cell>
          <cell r="L743">
            <v>11</v>
          </cell>
          <cell r="M743" t="str">
            <v>適</v>
          </cell>
          <cell r="N743">
            <v>6</v>
          </cell>
          <cell r="O743" t="str">
            <v>適</v>
          </cell>
          <cell r="P743">
            <v>17</v>
          </cell>
          <cell r="Q743">
            <v>11</v>
          </cell>
          <cell r="R743">
            <v>45146</v>
          </cell>
          <cell r="U743" t="str">
            <v>Ｒ４</v>
          </cell>
          <cell r="V743">
            <v>6</v>
          </cell>
          <cell r="W743">
            <v>0</v>
          </cell>
          <cell r="X743" t="str">
            <v>○</v>
          </cell>
          <cell r="Y743" t="str">
            <v/>
          </cell>
          <cell r="Z743" t="str">
            <v/>
          </cell>
          <cell r="AA743" t="str">
            <v/>
          </cell>
          <cell r="AB743" t="str">
            <v/>
          </cell>
          <cell r="AC743" t="str">
            <v>なし</v>
          </cell>
          <cell r="AD743">
            <v>10</v>
          </cell>
          <cell r="AE743" t="str">
            <v>10年以上</v>
          </cell>
          <cell r="AF743">
            <v>12</v>
          </cell>
          <cell r="AG743" t="str">
            <v>適</v>
          </cell>
          <cell r="AH743">
            <v>6</v>
          </cell>
          <cell r="AI743" t="str">
            <v>適</v>
          </cell>
          <cell r="AJ743">
            <v>18</v>
          </cell>
          <cell r="AK743" t="str">
            <v>Ｒ４</v>
          </cell>
        </row>
        <row r="744">
          <cell r="A744">
            <v>1410051024230</v>
          </cell>
          <cell r="C744" t="str">
            <v>保育所</v>
          </cell>
          <cell r="D744" t="str">
            <v>光の園アンティー保育園</v>
          </cell>
          <cell r="E744">
            <v>80</v>
          </cell>
          <cell r="F744" t="str">
            <v>港北区</v>
          </cell>
          <cell r="G744" t="str">
            <v>2220011</v>
          </cell>
          <cell r="H744" t="str">
            <v>横浜市港北区菊名６－１５－１４　２階</v>
          </cell>
          <cell r="I744" t="str">
            <v>株式会社アンティー</v>
          </cell>
          <cell r="J744">
            <v>9</v>
          </cell>
          <cell r="K744" t="str">
            <v>9年以上</v>
          </cell>
          <cell r="L744">
            <v>11</v>
          </cell>
          <cell r="M744" t="str">
            <v>適</v>
          </cell>
          <cell r="N744">
            <v>6</v>
          </cell>
          <cell r="O744" t="str">
            <v>適</v>
          </cell>
          <cell r="P744">
            <v>17</v>
          </cell>
          <cell r="Q744">
            <v>8</v>
          </cell>
          <cell r="R744">
            <v>45146</v>
          </cell>
          <cell r="U744" t="str">
            <v>Ｒ４</v>
          </cell>
          <cell r="V744">
            <v>6</v>
          </cell>
          <cell r="W744">
            <v>0</v>
          </cell>
          <cell r="X744" t="str">
            <v>○</v>
          </cell>
          <cell r="Y744" t="str">
            <v/>
          </cell>
          <cell r="Z744" t="str">
            <v/>
          </cell>
          <cell r="AA744" t="str">
            <v/>
          </cell>
          <cell r="AB744" t="str">
            <v/>
          </cell>
          <cell r="AC744" t="str">
            <v>なし</v>
          </cell>
          <cell r="AD744">
            <v>7</v>
          </cell>
          <cell r="AE744" t="str">
            <v>7年以上</v>
          </cell>
          <cell r="AF744">
            <v>9</v>
          </cell>
          <cell r="AG744" t="str">
            <v>適</v>
          </cell>
          <cell r="AH744">
            <v>6</v>
          </cell>
          <cell r="AI744" t="str">
            <v>適</v>
          </cell>
          <cell r="AJ744">
            <v>15</v>
          </cell>
          <cell r="AK744" t="str">
            <v>Ｒ４</v>
          </cell>
        </row>
        <row r="745">
          <cell r="A745">
            <v>1410051015709</v>
          </cell>
          <cell r="C745" t="str">
            <v>保育所</v>
          </cell>
          <cell r="D745" t="str">
            <v>光の園保育園</v>
          </cell>
          <cell r="E745">
            <v>80</v>
          </cell>
          <cell r="F745" t="str">
            <v>港北区</v>
          </cell>
          <cell r="G745" t="str">
            <v>2220011</v>
          </cell>
          <cell r="H745" t="str">
            <v>横浜市港北区菊名６－１５－１４　２階</v>
          </cell>
          <cell r="I745" t="str">
            <v>株式会社アンティー</v>
          </cell>
          <cell r="J745">
            <v>7</v>
          </cell>
          <cell r="K745" t="str">
            <v>7年以上</v>
          </cell>
          <cell r="L745">
            <v>9</v>
          </cell>
          <cell r="M745" t="str">
            <v>適</v>
          </cell>
          <cell r="N745">
            <v>6</v>
          </cell>
          <cell r="O745" t="str">
            <v>適</v>
          </cell>
          <cell r="P745">
            <v>15</v>
          </cell>
          <cell r="Q745">
            <v>6</v>
          </cell>
          <cell r="R745">
            <v>45120</v>
          </cell>
          <cell r="U745" t="str">
            <v>Ｒ４</v>
          </cell>
          <cell r="V745">
            <v>6</v>
          </cell>
          <cell r="W745">
            <v>0</v>
          </cell>
          <cell r="X745" t="str">
            <v>○</v>
          </cell>
          <cell r="Y745" t="str">
            <v/>
          </cell>
          <cell r="Z745" t="str">
            <v/>
          </cell>
          <cell r="AA745" t="str">
            <v/>
          </cell>
          <cell r="AB745" t="str">
            <v/>
          </cell>
          <cell r="AC745" t="str">
            <v>なし</v>
          </cell>
          <cell r="AD745">
            <v>8</v>
          </cell>
          <cell r="AE745" t="str">
            <v>8年以上</v>
          </cell>
          <cell r="AF745">
            <v>10</v>
          </cell>
          <cell r="AG745" t="str">
            <v>適</v>
          </cell>
          <cell r="AH745">
            <v>6</v>
          </cell>
          <cell r="AI745" t="str">
            <v>適</v>
          </cell>
          <cell r="AJ745">
            <v>16</v>
          </cell>
          <cell r="AK745" t="str">
            <v>Ｒ４</v>
          </cell>
        </row>
        <row r="746">
          <cell r="A746">
            <v>1410051015725</v>
          </cell>
          <cell r="C746" t="str">
            <v>保育所</v>
          </cell>
          <cell r="D746" t="str">
            <v>聖保育園</v>
          </cell>
          <cell r="E746">
            <v>80</v>
          </cell>
          <cell r="F746" t="str">
            <v>港北区</v>
          </cell>
          <cell r="G746" t="str">
            <v>2220037</v>
          </cell>
          <cell r="H746" t="str">
            <v>横浜市港北区大倉山３－４１－１７</v>
          </cell>
          <cell r="I746" t="str">
            <v>特定非営利活動法人　ノエル　聖保育園</v>
          </cell>
          <cell r="J746">
            <v>7</v>
          </cell>
          <cell r="K746" t="str">
            <v>7年以上</v>
          </cell>
          <cell r="L746">
            <v>9</v>
          </cell>
          <cell r="M746" t="str">
            <v>適</v>
          </cell>
          <cell r="N746">
            <v>6</v>
          </cell>
          <cell r="O746" t="str">
            <v>適</v>
          </cell>
          <cell r="P746">
            <v>15</v>
          </cell>
          <cell r="Q746">
            <v>13</v>
          </cell>
          <cell r="R746">
            <v>45113</v>
          </cell>
          <cell r="U746" t="str">
            <v>Ｒ４</v>
          </cell>
          <cell r="V746">
            <v>6</v>
          </cell>
          <cell r="W746">
            <v>0</v>
          </cell>
          <cell r="X746" t="str">
            <v>○</v>
          </cell>
          <cell r="Y746" t="str">
            <v/>
          </cell>
          <cell r="Z746" t="str">
            <v/>
          </cell>
          <cell r="AA746" t="str">
            <v/>
          </cell>
          <cell r="AB746" t="str">
            <v/>
          </cell>
          <cell r="AC746" t="str">
            <v>なし</v>
          </cell>
          <cell r="AD746">
            <v>9</v>
          </cell>
          <cell r="AE746" t="str">
            <v>9年以上</v>
          </cell>
          <cell r="AF746">
            <v>11</v>
          </cell>
          <cell r="AG746" t="str">
            <v>適</v>
          </cell>
          <cell r="AH746">
            <v>6</v>
          </cell>
          <cell r="AI746" t="str">
            <v>適</v>
          </cell>
          <cell r="AJ746">
            <v>17</v>
          </cell>
          <cell r="AK746" t="str">
            <v>Ｒ４</v>
          </cell>
        </row>
        <row r="747">
          <cell r="A747">
            <v>1410051024388</v>
          </cell>
          <cell r="C747" t="str">
            <v>保育所</v>
          </cell>
          <cell r="D747" t="str">
            <v>聖保育園第二</v>
          </cell>
          <cell r="E747">
            <v>80</v>
          </cell>
          <cell r="F747" t="str">
            <v>港北区</v>
          </cell>
          <cell r="G747" t="str">
            <v>2220037</v>
          </cell>
          <cell r="H747" t="str">
            <v>横浜市港北区大倉山一丁目１１－８</v>
          </cell>
          <cell r="I747" t="str">
            <v>聖保育園第二</v>
          </cell>
          <cell r="J747">
            <v>12</v>
          </cell>
          <cell r="K747" t="str">
            <v>12年以上</v>
          </cell>
          <cell r="L747">
            <v>12</v>
          </cell>
          <cell r="M747" t="str">
            <v>適</v>
          </cell>
          <cell r="N747">
            <v>7</v>
          </cell>
          <cell r="O747" t="str">
            <v>適</v>
          </cell>
          <cell r="P747">
            <v>19</v>
          </cell>
          <cell r="Q747">
            <v>7</v>
          </cell>
          <cell r="R747">
            <v>45163</v>
          </cell>
          <cell r="U747" t="str">
            <v>Ｒ４</v>
          </cell>
          <cell r="V747">
            <v>6</v>
          </cell>
          <cell r="W747">
            <v>1</v>
          </cell>
          <cell r="X747" t="str">
            <v>○</v>
          </cell>
          <cell r="Y747" t="str">
            <v>○</v>
          </cell>
          <cell r="Z747" t="str">
            <v/>
          </cell>
          <cell r="AA747" t="str">
            <v/>
          </cell>
          <cell r="AB747" t="str">
            <v/>
          </cell>
          <cell r="AC747" t="str">
            <v>あり</v>
          </cell>
          <cell r="AD747">
            <v>10</v>
          </cell>
          <cell r="AE747" t="str">
            <v>10年以上</v>
          </cell>
          <cell r="AF747">
            <v>12</v>
          </cell>
          <cell r="AG747" t="str">
            <v>適</v>
          </cell>
          <cell r="AH747">
            <v>6</v>
          </cell>
          <cell r="AI747" t="str">
            <v>適</v>
          </cell>
          <cell r="AJ747">
            <v>18</v>
          </cell>
          <cell r="AK747" t="str">
            <v>Ｒ４</v>
          </cell>
        </row>
        <row r="748">
          <cell r="A748">
            <v>1410051027878</v>
          </cell>
          <cell r="C748" t="str">
            <v>保育所</v>
          </cell>
          <cell r="D748" t="str">
            <v>ヒューマンアカデミー大倉山保育園</v>
          </cell>
          <cell r="E748">
            <v>80</v>
          </cell>
          <cell r="F748" t="str">
            <v>港北区</v>
          </cell>
          <cell r="G748" t="str">
            <v>2220002</v>
          </cell>
          <cell r="H748" t="str">
            <v>横浜市港北区師岡町２９８番地</v>
          </cell>
          <cell r="I748" t="str">
            <v>ヒューマンアカデミー大倉山保育園</v>
          </cell>
          <cell r="J748">
            <v>7</v>
          </cell>
          <cell r="K748" t="str">
            <v>7年以上</v>
          </cell>
          <cell r="L748">
            <v>9</v>
          </cell>
          <cell r="M748" t="str">
            <v>適</v>
          </cell>
          <cell r="N748">
            <v>6</v>
          </cell>
          <cell r="O748" t="str">
            <v>適</v>
          </cell>
          <cell r="P748">
            <v>15</v>
          </cell>
          <cell r="Q748">
            <v>7</v>
          </cell>
          <cell r="R748">
            <v>45120</v>
          </cell>
          <cell r="U748" t="str">
            <v>履歴なし</v>
          </cell>
          <cell r="V748">
            <v>0</v>
          </cell>
          <cell r="W748">
            <v>6</v>
          </cell>
          <cell r="X748" t="e">
            <v>#N/A</v>
          </cell>
          <cell r="Y748" t="str">
            <v/>
          </cell>
          <cell r="Z748" t="str">
            <v/>
          </cell>
          <cell r="AA748" t="str">
            <v/>
          </cell>
          <cell r="AB748" t="str">
            <v>○</v>
          </cell>
          <cell r="AC748" t="str">
            <v>あり</v>
          </cell>
          <cell r="AD748" t="str">
            <v/>
          </cell>
          <cell r="AE748" t="str">
            <v/>
          </cell>
          <cell r="AF748" t="str">
            <v/>
          </cell>
          <cell r="AG748" t="str">
            <v/>
          </cell>
          <cell r="AH748" t="str">
            <v/>
          </cell>
          <cell r="AI748" t="str">
            <v/>
          </cell>
          <cell r="AJ748" t="str">
            <v/>
          </cell>
          <cell r="AK748" t="str">
            <v>Ｒ４</v>
          </cell>
        </row>
        <row r="749">
          <cell r="A749">
            <v>1410051018638</v>
          </cell>
          <cell r="C749" t="str">
            <v>保育所</v>
          </cell>
          <cell r="D749" t="str">
            <v>日吉こども園</v>
          </cell>
          <cell r="E749">
            <v>80</v>
          </cell>
          <cell r="F749" t="str">
            <v>港北区</v>
          </cell>
          <cell r="G749" t="str">
            <v>1850034</v>
          </cell>
          <cell r="H749" t="str">
            <v>東京都国分寺市光町２－５－１</v>
          </cell>
          <cell r="I749" t="str">
            <v>株式会社　こどもの森</v>
          </cell>
          <cell r="J749">
            <v>4</v>
          </cell>
          <cell r="K749" t="str">
            <v>4年以上</v>
          </cell>
          <cell r="L749">
            <v>6</v>
          </cell>
          <cell r="M749" t="str">
            <v>適</v>
          </cell>
          <cell r="N749">
            <v>6</v>
          </cell>
          <cell r="O749" t="str">
            <v>適</v>
          </cell>
          <cell r="P749">
            <v>12</v>
          </cell>
          <cell r="Q749">
            <v>1</v>
          </cell>
          <cell r="R749">
            <v>45146</v>
          </cell>
          <cell r="U749" t="str">
            <v>Ｒ４</v>
          </cell>
          <cell r="V749">
            <v>6</v>
          </cell>
          <cell r="W749">
            <v>0</v>
          </cell>
          <cell r="X749" t="str">
            <v>○</v>
          </cell>
          <cell r="Y749" t="str">
            <v/>
          </cell>
          <cell r="Z749" t="str">
            <v/>
          </cell>
          <cell r="AA749" t="str">
            <v/>
          </cell>
          <cell r="AB749" t="str">
            <v/>
          </cell>
          <cell r="AC749" t="str">
            <v>なし</v>
          </cell>
          <cell r="AD749">
            <v>3</v>
          </cell>
          <cell r="AE749" t="str">
            <v>3年以上</v>
          </cell>
          <cell r="AF749">
            <v>5</v>
          </cell>
          <cell r="AG749" t="str">
            <v>適</v>
          </cell>
          <cell r="AH749">
            <v>6</v>
          </cell>
          <cell r="AI749" t="str">
            <v>適</v>
          </cell>
          <cell r="AJ749">
            <v>11</v>
          </cell>
          <cell r="AK749" t="str">
            <v>Ｒ４</v>
          </cell>
        </row>
        <row r="750">
          <cell r="A750">
            <v>1410051027126</v>
          </cell>
          <cell r="C750" t="str">
            <v>保育所</v>
          </cell>
          <cell r="D750" t="str">
            <v>日吉ちとせ保育園</v>
          </cell>
          <cell r="E750">
            <v>80</v>
          </cell>
          <cell r="F750" t="str">
            <v>港北区</v>
          </cell>
          <cell r="G750" t="str">
            <v>2230061</v>
          </cell>
          <cell r="H750" t="str">
            <v>横浜市港北区日吉二丁目１０－２３</v>
          </cell>
          <cell r="I750" t="str">
            <v>社会福祉法人ちとせ交友会</v>
          </cell>
          <cell r="J750">
            <v>8</v>
          </cell>
          <cell r="K750" t="str">
            <v>8年以上</v>
          </cell>
          <cell r="L750">
            <v>10</v>
          </cell>
          <cell r="M750" t="str">
            <v>適</v>
          </cell>
          <cell r="N750">
            <v>6</v>
          </cell>
          <cell r="O750" t="str">
            <v>適</v>
          </cell>
          <cell r="P750">
            <v>16</v>
          </cell>
          <cell r="Q750">
            <v>11</v>
          </cell>
          <cell r="R750">
            <v>45128</v>
          </cell>
          <cell r="U750" t="str">
            <v>Ｒ４</v>
          </cell>
          <cell r="V750">
            <v>6</v>
          </cell>
          <cell r="W750">
            <v>0</v>
          </cell>
          <cell r="X750" t="str">
            <v>○</v>
          </cell>
          <cell r="Y750" t="str">
            <v/>
          </cell>
          <cell r="Z750" t="str">
            <v/>
          </cell>
          <cell r="AA750" t="str">
            <v/>
          </cell>
          <cell r="AB750" t="str">
            <v/>
          </cell>
          <cell r="AC750" t="str">
            <v>なし</v>
          </cell>
          <cell r="AD750">
            <v>8</v>
          </cell>
          <cell r="AE750" t="str">
            <v>8年以上</v>
          </cell>
          <cell r="AF750">
            <v>10</v>
          </cell>
          <cell r="AG750" t="str">
            <v>適</v>
          </cell>
          <cell r="AH750">
            <v>6</v>
          </cell>
          <cell r="AI750" t="str">
            <v>適</v>
          </cell>
          <cell r="AJ750">
            <v>16</v>
          </cell>
          <cell r="AK750" t="str">
            <v>Ｒ４</v>
          </cell>
        </row>
        <row r="751">
          <cell r="A751">
            <v>1410051027589</v>
          </cell>
          <cell r="C751" t="str">
            <v>保育所</v>
          </cell>
          <cell r="D751" t="str">
            <v>日吉箕輪えほんの森保育園</v>
          </cell>
          <cell r="E751">
            <v>80</v>
          </cell>
          <cell r="F751" t="str">
            <v>港北区</v>
          </cell>
          <cell r="G751" t="str">
            <v>2230051</v>
          </cell>
          <cell r="H751" t="str">
            <v>横浜市港北区箕輪町二丁目１３－１５</v>
          </cell>
          <cell r="I751" t="str">
            <v>日吉箕輪えほんの森保育園</v>
          </cell>
          <cell r="J751">
            <v>7</v>
          </cell>
          <cell r="K751" t="str">
            <v>7年以上</v>
          </cell>
          <cell r="L751">
            <v>9</v>
          </cell>
          <cell r="M751" t="str">
            <v>適</v>
          </cell>
          <cell r="N751">
            <v>6</v>
          </cell>
          <cell r="O751" t="str">
            <v>適</v>
          </cell>
          <cell r="P751">
            <v>15</v>
          </cell>
          <cell r="Q751">
            <v>4</v>
          </cell>
          <cell r="R751">
            <v>45146</v>
          </cell>
          <cell r="U751" t="str">
            <v>履歴なし</v>
          </cell>
          <cell r="V751">
            <v>0</v>
          </cell>
          <cell r="W751">
            <v>6</v>
          </cell>
          <cell r="X751" t="e">
            <v>#N/A</v>
          </cell>
          <cell r="Y751" t="str">
            <v/>
          </cell>
          <cell r="Z751" t="str">
            <v/>
          </cell>
          <cell r="AA751" t="str">
            <v/>
          </cell>
          <cell r="AB751" t="str">
            <v>○</v>
          </cell>
          <cell r="AC751" t="str">
            <v>あり</v>
          </cell>
          <cell r="AD751" t="str">
            <v/>
          </cell>
          <cell r="AE751" t="str">
            <v/>
          </cell>
          <cell r="AF751" t="str">
            <v/>
          </cell>
          <cell r="AG751" t="str">
            <v/>
          </cell>
          <cell r="AH751" t="str">
            <v/>
          </cell>
          <cell r="AI751" t="str">
            <v/>
          </cell>
          <cell r="AJ751" t="str">
            <v/>
          </cell>
          <cell r="AK751" t="str">
            <v>Ｒ４</v>
          </cell>
        </row>
        <row r="752">
          <cell r="A752">
            <v>1410051017184</v>
          </cell>
          <cell r="C752" t="str">
            <v>保育所</v>
          </cell>
          <cell r="D752" t="str">
            <v>日吉みんなの保育園</v>
          </cell>
          <cell r="E752">
            <v>80</v>
          </cell>
          <cell r="F752" t="str">
            <v>港北区</v>
          </cell>
          <cell r="G752" t="str">
            <v>2230061</v>
          </cell>
          <cell r="H752" t="str">
            <v>横浜市港北区日吉２－９－６</v>
          </cell>
          <cell r="I752" t="str">
            <v>日吉みんなの保育園</v>
          </cell>
          <cell r="J752">
            <v>14</v>
          </cell>
          <cell r="K752" t="str">
            <v>14年以上</v>
          </cell>
          <cell r="L752">
            <v>12</v>
          </cell>
          <cell r="M752" t="str">
            <v>適</v>
          </cell>
          <cell r="N752">
            <v>7</v>
          </cell>
          <cell r="O752" t="str">
            <v>適</v>
          </cell>
          <cell r="P752">
            <v>19</v>
          </cell>
          <cell r="Q752">
            <v>11</v>
          </cell>
          <cell r="R752">
            <v>45113</v>
          </cell>
          <cell r="U752" t="str">
            <v>Ｒ４</v>
          </cell>
          <cell r="V752">
            <v>7</v>
          </cell>
          <cell r="W752">
            <v>0</v>
          </cell>
          <cell r="X752" t="str">
            <v>○</v>
          </cell>
          <cell r="Y752" t="str">
            <v/>
          </cell>
          <cell r="Z752" t="str">
            <v/>
          </cell>
          <cell r="AA752" t="str">
            <v/>
          </cell>
          <cell r="AB752" t="str">
            <v/>
          </cell>
          <cell r="AC752" t="str">
            <v>なし</v>
          </cell>
          <cell r="AD752">
            <v>13</v>
          </cell>
          <cell r="AE752" t="str">
            <v>13年以上</v>
          </cell>
          <cell r="AF752">
            <v>12</v>
          </cell>
          <cell r="AG752" t="str">
            <v>適</v>
          </cell>
          <cell r="AH752">
            <v>7</v>
          </cell>
          <cell r="AI752" t="str">
            <v>適</v>
          </cell>
          <cell r="AJ752">
            <v>19</v>
          </cell>
          <cell r="AK752" t="str">
            <v>Ｒ４</v>
          </cell>
        </row>
        <row r="753">
          <cell r="A753">
            <v>1410051018240</v>
          </cell>
          <cell r="C753" t="str">
            <v>保育所</v>
          </cell>
          <cell r="D753" t="str">
            <v>日吉夢保育園</v>
          </cell>
          <cell r="E753">
            <v>80</v>
          </cell>
          <cell r="F753" t="str">
            <v>港北区</v>
          </cell>
          <cell r="G753" t="str">
            <v>2230062</v>
          </cell>
          <cell r="H753" t="str">
            <v>横浜市港北区日吉本町５－７４－１</v>
          </cell>
          <cell r="I753" t="str">
            <v>社会福祉法人　夢工房</v>
          </cell>
          <cell r="J753">
            <v>10</v>
          </cell>
          <cell r="K753" t="str">
            <v>10年以上</v>
          </cell>
          <cell r="L753">
            <v>12</v>
          </cell>
          <cell r="M753" t="str">
            <v>適</v>
          </cell>
          <cell r="N753">
            <v>6</v>
          </cell>
          <cell r="O753" t="str">
            <v>適</v>
          </cell>
          <cell r="P753">
            <v>18</v>
          </cell>
          <cell r="Q753">
            <v>18</v>
          </cell>
          <cell r="R753">
            <v>45120</v>
          </cell>
          <cell r="U753" t="str">
            <v>Ｒ４</v>
          </cell>
          <cell r="V753">
            <v>6</v>
          </cell>
          <cell r="W753">
            <v>0</v>
          </cell>
          <cell r="X753" t="str">
            <v>○</v>
          </cell>
          <cell r="Y753" t="str">
            <v/>
          </cell>
          <cell r="Z753" t="str">
            <v/>
          </cell>
          <cell r="AA753" t="str">
            <v/>
          </cell>
          <cell r="AB753" t="str">
            <v/>
          </cell>
          <cell r="AC753" t="str">
            <v>なし</v>
          </cell>
          <cell r="AD753">
            <v>8</v>
          </cell>
          <cell r="AE753" t="str">
            <v>8年以上</v>
          </cell>
          <cell r="AF753">
            <v>10</v>
          </cell>
          <cell r="AG753" t="str">
            <v>適</v>
          </cell>
          <cell r="AH753">
            <v>6</v>
          </cell>
          <cell r="AI753" t="str">
            <v>適</v>
          </cell>
          <cell r="AJ753">
            <v>16</v>
          </cell>
          <cell r="AK753" t="str">
            <v>Ｒ４</v>
          </cell>
        </row>
        <row r="754">
          <cell r="A754">
            <v>1410051023976</v>
          </cell>
          <cell r="C754" t="str">
            <v>保育所</v>
          </cell>
          <cell r="D754" t="str">
            <v>ブライト保育園横浜綱島</v>
          </cell>
          <cell r="E754">
            <v>80</v>
          </cell>
          <cell r="F754" t="str">
            <v>港北区</v>
          </cell>
          <cell r="G754" t="str">
            <v>4506036</v>
          </cell>
          <cell r="H754" t="str">
            <v>愛知県名古屋市中村区名駅１丁目１－４　ＪＲセントラルタワーズ３６Ｆ</v>
          </cell>
          <cell r="I754" t="str">
            <v>社会福祉法人済聖会</v>
          </cell>
          <cell r="J754">
            <v>14</v>
          </cell>
          <cell r="K754" t="str">
            <v>14年以上</v>
          </cell>
          <cell r="L754">
            <v>12</v>
          </cell>
          <cell r="M754" t="str">
            <v>適</v>
          </cell>
          <cell r="N754">
            <v>7</v>
          </cell>
          <cell r="O754" t="str">
            <v>適</v>
          </cell>
          <cell r="P754">
            <v>19</v>
          </cell>
          <cell r="Q754">
            <v>6</v>
          </cell>
          <cell r="R754">
            <v>45120</v>
          </cell>
          <cell r="U754" t="str">
            <v>Ｒ４</v>
          </cell>
          <cell r="V754">
            <v>7</v>
          </cell>
          <cell r="W754">
            <v>0</v>
          </cell>
          <cell r="X754" t="str">
            <v>○</v>
          </cell>
          <cell r="Y754" t="str">
            <v/>
          </cell>
          <cell r="Z754" t="str">
            <v/>
          </cell>
          <cell r="AA754" t="str">
            <v/>
          </cell>
          <cell r="AB754" t="str">
            <v/>
          </cell>
          <cell r="AC754" t="str">
            <v>なし</v>
          </cell>
          <cell r="AD754">
            <v>11</v>
          </cell>
          <cell r="AE754" t="str">
            <v>11年以上</v>
          </cell>
          <cell r="AF754">
            <v>12</v>
          </cell>
          <cell r="AG754" t="str">
            <v>適</v>
          </cell>
          <cell r="AH754">
            <v>7</v>
          </cell>
          <cell r="AI754" t="str">
            <v>適</v>
          </cell>
          <cell r="AJ754">
            <v>19</v>
          </cell>
          <cell r="AK754" t="str">
            <v>Ｒ４</v>
          </cell>
        </row>
        <row r="755">
          <cell r="A755">
            <v>1410051024024</v>
          </cell>
          <cell r="C755" t="str">
            <v>保育所</v>
          </cell>
          <cell r="D755" t="str">
            <v>ブライト保育園横浜日吉</v>
          </cell>
          <cell r="E755">
            <v>80</v>
          </cell>
          <cell r="F755" t="str">
            <v>港北区</v>
          </cell>
          <cell r="G755" t="str">
            <v>4506036</v>
          </cell>
          <cell r="H755" t="str">
            <v>愛知県名古屋市中村区名駅１丁目１－４　ＪＲセントラルタワーズ３６Ｆ</v>
          </cell>
          <cell r="I755" t="str">
            <v>社会福祉法人済聖会</v>
          </cell>
          <cell r="J755">
            <v>10</v>
          </cell>
          <cell r="K755" t="str">
            <v>10年以上</v>
          </cell>
          <cell r="L755">
            <v>12</v>
          </cell>
          <cell r="M755" t="str">
            <v>適</v>
          </cell>
          <cell r="N755">
            <v>6</v>
          </cell>
          <cell r="O755" t="str">
            <v>適</v>
          </cell>
          <cell r="P755">
            <v>18</v>
          </cell>
          <cell r="Q755">
            <v>8</v>
          </cell>
          <cell r="R755">
            <v>45100</v>
          </cell>
          <cell r="U755" t="str">
            <v>Ｒ４</v>
          </cell>
          <cell r="V755">
            <v>6</v>
          </cell>
          <cell r="W755">
            <v>0</v>
          </cell>
          <cell r="X755" t="str">
            <v>○</v>
          </cell>
          <cell r="Y755" t="str">
            <v/>
          </cell>
          <cell r="Z755" t="str">
            <v/>
          </cell>
          <cell r="AA755" t="str">
            <v/>
          </cell>
          <cell r="AB755" t="str">
            <v/>
          </cell>
          <cell r="AC755" t="str">
            <v>なし</v>
          </cell>
          <cell r="AD755">
            <v>10</v>
          </cell>
          <cell r="AE755" t="str">
            <v>10年以上</v>
          </cell>
          <cell r="AF755">
            <v>12</v>
          </cell>
          <cell r="AG755" t="str">
            <v>適</v>
          </cell>
          <cell r="AH755">
            <v>6</v>
          </cell>
          <cell r="AI755" t="str">
            <v>適</v>
          </cell>
          <cell r="AJ755">
            <v>18</v>
          </cell>
          <cell r="AK755" t="str">
            <v>Ｒ４</v>
          </cell>
        </row>
        <row r="756">
          <cell r="A756">
            <v>1410051026631</v>
          </cell>
          <cell r="C756" t="str">
            <v>保育所</v>
          </cell>
          <cell r="D756" t="str">
            <v>ぶれすと新横浜ほいくえん</v>
          </cell>
          <cell r="E756">
            <v>80</v>
          </cell>
          <cell r="F756" t="str">
            <v>港北区</v>
          </cell>
          <cell r="G756" t="str">
            <v>2340054</v>
          </cell>
          <cell r="H756" t="str">
            <v>横浜市港南区港南台一丁目６－２２　スライヴサクライ１Ｆ</v>
          </cell>
          <cell r="I756" t="str">
            <v>株式会社ブレストインターナショナル</v>
          </cell>
          <cell r="J756">
            <v>6</v>
          </cell>
          <cell r="K756" t="str">
            <v>6年以上</v>
          </cell>
          <cell r="L756">
            <v>8</v>
          </cell>
          <cell r="M756" t="str">
            <v>適</v>
          </cell>
          <cell r="N756">
            <v>6</v>
          </cell>
          <cell r="O756" t="str">
            <v>適</v>
          </cell>
          <cell r="P756">
            <v>14</v>
          </cell>
          <cell r="Q756">
            <v>5</v>
          </cell>
          <cell r="R756">
            <v>45146</v>
          </cell>
          <cell r="U756" t="str">
            <v>Ｒ４</v>
          </cell>
          <cell r="V756">
            <v>6</v>
          </cell>
          <cell r="W756">
            <v>0</v>
          </cell>
          <cell r="X756" t="str">
            <v>○</v>
          </cell>
          <cell r="Y756" t="str">
            <v/>
          </cell>
          <cell r="Z756" t="str">
            <v/>
          </cell>
          <cell r="AA756" t="str">
            <v/>
          </cell>
          <cell r="AB756" t="str">
            <v/>
          </cell>
          <cell r="AC756" t="str">
            <v>なし</v>
          </cell>
          <cell r="AD756">
            <v>6</v>
          </cell>
          <cell r="AE756" t="str">
            <v>6年以上</v>
          </cell>
          <cell r="AF756">
            <v>8</v>
          </cell>
          <cell r="AG756" t="str">
            <v>適</v>
          </cell>
          <cell r="AH756">
            <v>6</v>
          </cell>
          <cell r="AI756" t="str">
            <v>適</v>
          </cell>
          <cell r="AJ756">
            <v>14</v>
          </cell>
          <cell r="AK756" t="str">
            <v>Ｒ４</v>
          </cell>
        </row>
        <row r="757">
          <cell r="A757">
            <v>1410051026680</v>
          </cell>
          <cell r="C757" t="str">
            <v>保育所</v>
          </cell>
          <cell r="D757" t="str">
            <v>ぶれすと綱島二階ほいくえん</v>
          </cell>
          <cell r="E757">
            <v>80</v>
          </cell>
          <cell r="F757" t="str">
            <v>港北区</v>
          </cell>
          <cell r="G757" t="str">
            <v>2340054</v>
          </cell>
          <cell r="H757" t="str">
            <v>横浜市港南区港南台一丁目６－２２　スライヴサクライ１Ｆ</v>
          </cell>
          <cell r="I757" t="str">
            <v>株式会社ブレストインターナショナル</v>
          </cell>
          <cell r="J757">
            <v>7</v>
          </cell>
          <cell r="K757" t="str">
            <v>7年以上</v>
          </cell>
          <cell r="L757">
            <v>9</v>
          </cell>
          <cell r="M757" t="str">
            <v>適</v>
          </cell>
          <cell r="N757">
            <v>6</v>
          </cell>
          <cell r="O757" t="str">
            <v>適</v>
          </cell>
          <cell r="P757">
            <v>15</v>
          </cell>
          <cell r="Q757">
            <v>6</v>
          </cell>
          <cell r="R757">
            <v>45128</v>
          </cell>
          <cell r="U757" t="str">
            <v>Ｒ４</v>
          </cell>
          <cell r="V757">
            <v>6</v>
          </cell>
          <cell r="W757">
            <v>0</v>
          </cell>
          <cell r="X757" t="str">
            <v>○</v>
          </cell>
          <cell r="Y757" t="str">
            <v/>
          </cell>
          <cell r="Z757" t="str">
            <v/>
          </cell>
          <cell r="AA757" t="str">
            <v/>
          </cell>
          <cell r="AB757" t="str">
            <v/>
          </cell>
          <cell r="AC757" t="str">
            <v>なし</v>
          </cell>
          <cell r="AD757">
            <v>5</v>
          </cell>
          <cell r="AE757" t="str">
            <v>5年以上</v>
          </cell>
          <cell r="AF757">
            <v>7</v>
          </cell>
          <cell r="AG757" t="str">
            <v>適</v>
          </cell>
          <cell r="AH757">
            <v>6</v>
          </cell>
          <cell r="AI757" t="str">
            <v>適</v>
          </cell>
          <cell r="AJ757">
            <v>13</v>
          </cell>
          <cell r="AK757" t="str">
            <v>Ｒ４</v>
          </cell>
        </row>
        <row r="758">
          <cell r="A758">
            <v>1410051025971</v>
          </cell>
          <cell r="C758" t="str">
            <v>保育所</v>
          </cell>
          <cell r="D758" t="str">
            <v>ぶれすと綱島ほいくえん</v>
          </cell>
          <cell r="E758">
            <v>80</v>
          </cell>
          <cell r="F758" t="str">
            <v>港北区</v>
          </cell>
          <cell r="G758" t="str">
            <v>2340054</v>
          </cell>
          <cell r="H758" t="str">
            <v>横浜市港南区港南台一丁目６－２２　スライヴサクライ１Ｆ</v>
          </cell>
          <cell r="I758" t="str">
            <v>株式会社ブレストインターナショナル</v>
          </cell>
          <cell r="J758">
            <v>6</v>
          </cell>
          <cell r="K758" t="str">
            <v>6年以上</v>
          </cell>
          <cell r="L758">
            <v>8</v>
          </cell>
          <cell r="M758" t="str">
            <v>適</v>
          </cell>
          <cell r="N758">
            <v>6</v>
          </cell>
          <cell r="O758" t="str">
            <v>適</v>
          </cell>
          <cell r="P758">
            <v>14</v>
          </cell>
          <cell r="Q758">
            <v>5</v>
          </cell>
          <cell r="R758">
            <v>45128</v>
          </cell>
          <cell r="U758" t="str">
            <v>Ｒ４</v>
          </cell>
          <cell r="V758">
            <v>6</v>
          </cell>
          <cell r="W758">
            <v>0</v>
          </cell>
          <cell r="X758" t="str">
            <v>○</v>
          </cell>
          <cell r="Y758" t="str">
            <v/>
          </cell>
          <cell r="Z758" t="str">
            <v/>
          </cell>
          <cell r="AA758" t="str">
            <v/>
          </cell>
          <cell r="AB758" t="str">
            <v/>
          </cell>
          <cell r="AC758" t="str">
            <v>なし</v>
          </cell>
          <cell r="AD758">
            <v>6</v>
          </cell>
          <cell r="AE758" t="str">
            <v>6年以上</v>
          </cell>
          <cell r="AF758">
            <v>8</v>
          </cell>
          <cell r="AG758" t="str">
            <v>適</v>
          </cell>
          <cell r="AH758">
            <v>6</v>
          </cell>
          <cell r="AI758" t="str">
            <v>適</v>
          </cell>
          <cell r="AJ758">
            <v>14</v>
          </cell>
          <cell r="AK758" t="str">
            <v>Ｒ４</v>
          </cell>
        </row>
        <row r="759">
          <cell r="A759">
            <v>1410051018257</v>
          </cell>
          <cell r="C759" t="str">
            <v>保育所</v>
          </cell>
          <cell r="D759" t="str">
            <v>ペガサス新横浜保育園</v>
          </cell>
          <cell r="E759">
            <v>80</v>
          </cell>
          <cell r="F759" t="str">
            <v>港北区</v>
          </cell>
          <cell r="G759" t="str">
            <v>2260019</v>
          </cell>
          <cell r="H759" t="str">
            <v>横浜市緑区中山１－２１－５</v>
          </cell>
          <cell r="I759" t="str">
            <v>（福）山百合会　法人事務局</v>
          </cell>
          <cell r="J759">
            <v>13</v>
          </cell>
          <cell r="K759" t="str">
            <v>13年以上</v>
          </cell>
          <cell r="L759">
            <v>12</v>
          </cell>
          <cell r="M759" t="str">
            <v>適</v>
          </cell>
          <cell r="N759">
            <v>7</v>
          </cell>
          <cell r="O759" t="str">
            <v>適</v>
          </cell>
          <cell r="P759">
            <v>19</v>
          </cell>
          <cell r="Q759">
            <v>11</v>
          </cell>
          <cell r="R759">
            <v>45113</v>
          </cell>
          <cell r="U759" t="str">
            <v>Ｒ４</v>
          </cell>
          <cell r="V759">
            <v>7</v>
          </cell>
          <cell r="W759">
            <v>0</v>
          </cell>
          <cell r="X759" t="str">
            <v>○</v>
          </cell>
          <cell r="Y759" t="str">
            <v/>
          </cell>
          <cell r="Z759" t="str">
            <v/>
          </cell>
          <cell r="AA759" t="str">
            <v/>
          </cell>
          <cell r="AB759" t="str">
            <v/>
          </cell>
          <cell r="AC759" t="str">
            <v>なし</v>
          </cell>
          <cell r="AD759">
            <v>12</v>
          </cell>
          <cell r="AE759" t="str">
            <v>12年以上</v>
          </cell>
          <cell r="AF759">
            <v>12</v>
          </cell>
          <cell r="AG759" t="str">
            <v>適</v>
          </cell>
          <cell r="AH759">
            <v>7</v>
          </cell>
          <cell r="AI759" t="str">
            <v>適</v>
          </cell>
          <cell r="AJ759">
            <v>19</v>
          </cell>
          <cell r="AK759" t="str">
            <v>Ｒ４</v>
          </cell>
        </row>
        <row r="760">
          <cell r="A760">
            <v>1410051018265</v>
          </cell>
          <cell r="C760" t="str">
            <v>保育所</v>
          </cell>
          <cell r="D760" t="str">
            <v>ペガサスベビー保育園</v>
          </cell>
          <cell r="E760">
            <v>80</v>
          </cell>
          <cell r="F760" t="str">
            <v>港北区</v>
          </cell>
          <cell r="G760" t="str">
            <v>2260019</v>
          </cell>
          <cell r="H760" t="str">
            <v>横浜市緑区中山１－２１－５</v>
          </cell>
          <cell r="I760" t="str">
            <v>（福）山百合会　法人事務局</v>
          </cell>
          <cell r="J760">
            <v>15</v>
          </cell>
          <cell r="K760" t="str">
            <v>15年以上</v>
          </cell>
          <cell r="L760">
            <v>12</v>
          </cell>
          <cell r="M760" t="str">
            <v>適</v>
          </cell>
          <cell r="N760">
            <v>7</v>
          </cell>
          <cell r="O760" t="str">
            <v>適</v>
          </cell>
          <cell r="P760">
            <v>19</v>
          </cell>
          <cell r="Q760">
            <v>7</v>
          </cell>
          <cell r="R760">
            <v>45072</v>
          </cell>
          <cell r="U760" t="str">
            <v>Ｒ４</v>
          </cell>
          <cell r="V760">
            <v>7</v>
          </cell>
          <cell r="W760">
            <v>0</v>
          </cell>
          <cell r="X760" t="str">
            <v>○</v>
          </cell>
          <cell r="Y760" t="str">
            <v/>
          </cell>
          <cell r="Z760" t="str">
            <v/>
          </cell>
          <cell r="AA760" t="str">
            <v/>
          </cell>
          <cell r="AB760" t="str">
            <v/>
          </cell>
          <cell r="AC760" t="str">
            <v>なし</v>
          </cell>
          <cell r="AD760">
            <v>12</v>
          </cell>
          <cell r="AE760" t="str">
            <v>12年以上</v>
          </cell>
          <cell r="AF760">
            <v>12</v>
          </cell>
          <cell r="AG760" t="str">
            <v>適</v>
          </cell>
          <cell r="AH760">
            <v>7</v>
          </cell>
          <cell r="AI760" t="str">
            <v>適</v>
          </cell>
          <cell r="AJ760">
            <v>19</v>
          </cell>
          <cell r="AK760" t="str">
            <v>Ｒ４</v>
          </cell>
        </row>
        <row r="761">
          <cell r="A761">
            <v>1410051018273</v>
          </cell>
          <cell r="C761" t="str">
            <v>保育所</v>
          </cell>
          <cell r="D761" t="str">
            <v>ペガサス夜間保育園</v>
          </cell>
          <cell r="E761">
            <v>80</v>
          </cell>
          <cell r="F761" t="str">
            <v>港北区</v>
          </cell>
          <cell r="G761" t="str">
            <v>2260019</v>
          </cell>
          <cell r="H761" t="str">
            <v>横浜市緑区中山１－２１－５</v>
          </cell>
          <cell r="I761" t="str">
            <v>（福）山百合会　法人事務局</v>
          </cell>
          <cell r="J761">
            <v>12</v>
          </cell>
          <cell r="K761" t="str">
            <v>12年以上</v>
          </cell>
          <cell r="L761">
            <v>12</v>
          </cell>
          <cell r="M761" t="str">
            <v>適</v>
          </cell>
          <cell r="N761">
            <v>7</v>
          </cell>
          <cell r="O761" t="str">
            <v>適</v>
          </cell>
          <cell r="P761">
            <v>19</v>
          </cell>
          <cell r="Q761">
            <v>4</v>
          </cell>
          <cell r="R761">
            <v>45113</v>
          </cell>
          <cell r="U761" t="str">
            <v>Ｒ４</v>
          </cell>
          <cell r="V761">
            <v>7</v>
          </cell>
          <cell r="W761">
            <v>0</v>
          </cell>
          <cell r="X761" t="str">
            <v>○</v>
          </cell>
          <cell r="Y761" t="str">
            <v/>
          </cell>
          <cell r="Z761" t="str">
            <v/>
          </cell>
          <cell r="AA761" t="str">
            <v/>
          </cell>
          <cell r="AB761" t="str">
            <v/>
          </cell>
          <cell r="AC761" t="str">
            <v>なし</v>
          </cell>
          <cell r="AD761">
            <v>15</v>
          </cell>
          <cell r="AE761" t="str">
            <v>15年以上</v>
          </cell>
          <cell r="AF761">
            <v>12</v>
          </cell>
          <cell r="AG761" t="str">
            <v>適</v>
          </cell>
          <cell r="AH761">
            <v>7</v>
          </cell>
          <cell r="AI761" t="str">
            <v>適</v>
          </cell>
          <cell r="AJ761">
            <v>19</v>
          </cell>
          <cell r="AK761" t="str">
            <v>Ｒ４</v>
          </cell>
        </row>
        <row r="762">
          <cell r="A762">
            <v>1410051014918</v>
          </cell>
          <cell r="C762" t="str">
            <v>保育所</v>
          </cell>
          <cell r="D762" t="str">
            <v>ベネッセ　日吉保育園</v>
          </cell>
          <cell r="E762">
            <v>80</v>
          </cell>
          <cell r="F762" t="str">
            <v>港北区</v>
          </cell>
          <cell r="G762" t="str">
            <v>1630905</v>
          </cell>
          <cell r="H762" t="str">
            <v>東京都新宿区西新宿２丁目３－１新宿モノリスビル５Ｆ</v>
          </cell>
          <cell r="I762" t="str">
            <v>株式会社ベネッセスタイルケア</v>
          </cell>
          <cell r="J762">
            <v>8</v>
          </cell>
          <cell r="K762" t="str">
            <v>8年以上</v>
          </cell>
          <cell r="L762">
            <v>10</v>
          </cell>
          <cell r="M762" t="str">
            <v>適</v>
          </cell>
          <cell r="N762">
            <v>6</v>
          </cell>
          <cell r="O762" t="str">
            <v>適</v>
          </cell>
          <cell r="P762">
            <v>16</v>
          </cell>
          <cell r="Q762">
            <v>11</v>
          </cell>
          <cell r="R762">
            <v>45120</v>
          </cell>
          <cell r="U762" t="str">
            <v>Ｒ４</v>
          </cell>
          <cell r="V762">
            <v>6</v>
          </cell>
          <cell r="W762">
            <v>0</v>
          </cell>
          <cell r="X762" t="str">
            <v>○</v>
          </cell>
          <cell r="Y762" t="str">
            <v/>
          </cell>
          <cell r="Z762" t="str">
            <v/>
          </cell>
          <cell r="AA762" t="str">
            <v/>
          </cell>
          <cell r="AB762" t="str">
            <v/>
          </cell>
          <cell r="AC762" t="str">
            <v>なし</v>
          </cell>
          <cell r="AD762">
            <v>6</v>
          </cell>
          <cell r="AE762" t="str">
            <v>6年以上</v>
          </cell>
          <cell r="AF762">
            <v>8</v>
          </cell>
          <cell r="AG762" t="str">
            <v>適</v>
          </cell>
          <cell r="AH762">
            <v>6</v>
          </cell>
          <cell r="AI762" t="str">
            <v>適</v>
          </cell>
          <cell r="AJ762">
            <v>14</v>
          </cell>
          <cell r="AK762" t="str">
            <v>Ｒ４</v>
          </cell>
        </row>
        <row r="763">
          <cell r="A763">
            <v>1410051024594</v>
          </cell>
          <cell r="C763" t="str">
            <v>保育所</v>
          </cell>
          <cell r="D763" t="str">
            <v>ベネッセ　新横浜保育園</v>
          </cell>
          <cell r="E763">
            <v>80</v>
          </cell>
          <cell r="F763" t="str">
            <v>港北区</v>
          </cell>
          <cell r="G763" t="str">
            <v>1630905</v>
          </cell>
          <cell r="H763" t="str">
            <v>東京都新宿区西新宿２－３－１新宿モノリスビル５階</v>
          </cell>
          <cell r="I763" t="str">
            <v>株式会社ベネッセスタイルケア</v>
          </cell>
          <cell r="J763">
            <v>10</v>
          </cell>
          <cell r="K763" t="str">
            <v>10年以上</v>
          </cell>
          <cell r="L763">
            <v>12</v>
          </cell>
          <cell r="M763" t="str">
            <v>適</v>
          </cell>
          <cell r="N763">
            <v>6</v>
          </cell>
          <cell r="O763" t="str">
            <v>適</v>
          </cell>
          <cell r="P763">
            <v>18</v>
          </cell>
          <cell r="Q763">
            <v>9</v>
          </cell>
          <cell r="R763">
            <v>45128</v>
          </cell>
          <cell r="U763" t="str">
            <v>Ｒ４</v>
          </cell>
          <cell r="V763">
            <v>6</v>
          </cell>
          <cell r="W763">
            <v>0</v>
          </cell>
          <cell r="X763" t="str">
            <v>○</v>
          </cell>
          <cell r="Y763" t="str">
            <v/>
          </cell>
          <cell r="Z763" t="str">
            <v/>
          </cell>
          <cell r="AA763" t="str">
            <v/>
          </cell>
          <cell r="AB763" t="str">
            <v/>
          </cell>
          <cell r="AC763" t="str">
            <v>なし</v>
          </cell>
          <cell r="AD763">
            <v>9</v>
          </cell>
          <cell r="AE763" t="str">
            <v>9年以上</v>
          </cell>
          <cell r="AF763">
            <v>11</v>
          </cell>
          <cell r="AG763" t="str">
            <v>適</v>
          </cell>
          <cell r="AH763">
            <v>6</v>
          </cell>
          <cell r="AI763" t="str">
            <v>適</v>
          </cell>
          <cell r="AJ763">
            <v>17</v>
          </cell>
          <cell r="AK763" t="str">
            <v>Ｒ４</v>
          </cell>
        </row>
        <row r="764">
          <cell r="A764">
            <v>1410051023992</v>
          </cell>
          <cell r="C764" t="str">
            <v>保育所</v>
          </cell>
          <cell r="D764" t="str">
            <v>ベネッセ　綱島台保育園</v>
          </cell>
          <cell r="E764">
            <v>80</v>
          </cell>
          <cell r="F764" t="str">
            <v>港北区</v>
          </cell>
          <cell r="G764" t="str">
            <v>1630905</v>
          </cell>
          <cell r="H764" t="str">
            <v>東京都新宿区西新宿２－３－１新宿モノリスビル５階</v>
          </cell>
          <cell r="I764" t="str">
            <v>株式会社ベネッセスタイルケア</v>
          </cell>
          <cell r="J764">
            <v>9</v>
          </cell>
          <cell r="K764" t="str">
            <v>9年以上</v>
          </cell>
          <cell r="L764">
            <v>11</v>
          </cell>
          <cell r="M764" t="str">
            <v>適</v>
          </cell>
          <cell r="N764">
            <v>6</v>
          </cell>
          <cell r="O764" t="str">
            <v>適</v>
          </cell>
          <cell r="P764">
            <v>17</v>
          </cell>
          <cell r="Q764">
            <v>6</v>
          </cell>
          <cell r="R764">
            <v>45128</v>
          </cell>
          <cell r="U764" t="str">
            <v>Ｒ４</v>
          </cell>
          <cell r="V764">
            <v>6</v>
          </cell>
          <cell r="W764">
            <v>0</v>
          </cell>
          <cell r="X764" t="str">
            <v>○</v>
          </cell>
          <cell r="Y764" t="str">
            <v/>
          </cell>
          <cell r="Z764" t="str">
            <v/>
          </cell>
          <cell r="AA764" t="str">
            <v/>
          </cell>
          <cell r="AB764" t="str">
            <v/>
          </cell>
          <cell r="AC764" t="str">
            <v>なし</v>
          </cell>
          <cell r="AD764">
            <v>8</v>
          </cell>
          <cell r="AE764" t="str">
            <v>8年以上</v>
          </cell>
          <cell r="AF764">
            <v>10</v>
          </cell>
          <cell r="AG764" t="str">
            <v>適</v>
          </cell>
          <cell r="AH764">
            <v>6</v>
          </cell>
          <cell r="AI764" t="str">
            <v>適</v>
          </cell>
          <cell r="AJ764">
            <v>16</v>
          </cell>
          <cell r="AK764" t="str">
            <v>Ｒ４</v>
          </cell>
        </row>
        <row r="765">
          <cell r="A765">
            <v>1410051027233</v>
          </cell>
          <cell r="C765" t="str">
            <v>保育所</v>
          </cell>
          <cell r="D765" t="str">
            <v>保育室プリンプリンROOM　本園</v>
          </cell>
          <cell r="E765">
            <v>80</v>
          </cell>
          <cell r="F765" t="str">
            <v>港北区</v>
          </cell>
          <cell r="G765" t="str">
            <v>2230053</v>
          </cell>
          <cell r="H765" t="str">
            <v>横浜市港北区綱島西三丁目９－１２</v>
          </cell>
          <cell r="I765" t="str">
            <v>保育室プリンプリンＲＯＯＭ</v>
          </cell>
          <cell r="J765">
            <v>10</v>
          </cell>
          <cell r="K765" t="str">
            <v>10年以上</v>
          </cell>
          <cell r="L765">
            <v>12</v>
          </cell>
          <cell r="M765" t="str">
            <v>適</v>
          </cell>
          <cell r="N765">
            <v>6</v>
          </cell>
          <cell r="O765" t="str">
            <v>適</v>
          </cell>
          <cell r="P765">
            <v>18</v>
          </cell>
          <cell r="Q765">
            <v>4</v>
          </cell>
          <cell r="R765">
            <v>45128</v>
          </cell>
          <cell r="U765" t="str">
            <v>Ｒ４</v>
          </cell>
          <cell r="V765">
            <v>6</v>
          </cell>
          <cell r="W765">
            <v>0</v>
          </cell>
          <cell r="X765" t="str">
            <v>○</v>
          </cell>
          <cell r="Y765" t="str">
            <v/>
          </cell>
          <cell r="Z765" t="str">
            <v/>
          </cell>
          <cell r="AA765" t="str">
            <v/>
          </cell>
          <cell r="AB765" t="str">
            <v/>
          </cell>
          <cell r="AC765" t="str">
            <v>なし</v>
          </cell>
          <cell r="AD765">
            <v>10</v>
          </cell>
          <cell r="AE765" t="str">
            <v>10年以上</v>
          </cell>
          <cell r="AF765">
            <v>12</v>
          </cell>
          <cell r="AG765" t="str">
            <v>適</v>
          </cell>
          <cell r="AH765">
            <v>6</v>
          </cell>
          <cell r="AI765" t="str">
            <v>適</v>
          </cell>
          <cell r="AJ765">
            <v>18</v>
          </cell>
          <cell r="AK765" t="str">
            <v>Ｒ４</v>
          </cell>
        </row>
        <row r="766">
          <cell r="A766">
            <v>1410051019289</v>
          </cell>
          <cell r="C766" t="str">
            <v>保育所</v>
          </cell>
          <cell r="D766" t="str">
            <v>ポピンズナーサリースクール小机</v>
          </cell>
          <cell r="E766">
            <v>80</v>
          </cell>
          <cell r="F766" t="str">
            <v>港北区</v>
          </cell>
          <cell r="G766" t="str">
            <v>2220036</v>
          </cell>
          <cell r="H766" t="str">
            <v>神奈川県横浜市港北区小机町２５８０－１</v>
          </cell>
          <cell r="I766" t="str">
            <v>ポピンズナーサリースクール小机</v>
          </cell>
          <cell r="J766">
            <v>10</v>
          </cell>
          <cell r="K766" t="str">
            <v>10年以上</v>
          </cell>
          <cell r="L766">
            <v>12</v>
          </cell>
          <cell r="M766" t="str">
            <v>適</v>
          </cell>
          <cell r="N766">
            <v>6</v>
          </cell>
          <cell r="O766" t="str">
            <v>適</v>
          </cell>
          <cell r="P766">
            <v>18</v>
          </cell>
          <cell r="Q766">
            <v>7</v>
          </cell>
          <cell r="R766">
            <v>45092</v>
          </cell>
          <cell r="U766" t="str">
            <v>Ｒ４</v>
          </cell>
          <cell r="V766">
            <v>6</v>
          </cell>
          <cell r="W766">
            <v>0</v>
          </cell>
          <cell r="X766" t="str">
            <v>○</v>
          </cell>
          <cell r="Y766" t="str">
            <v/>
          </cell>
          <cell r="Z766" t="str">
            <v/>
          </cell>
          <cell r="AA766" t="str">
            <v/>
          </cell>
          <cell r="AB766" t="str">
            <v/>
          </cell>
          <cell r="AC766" t="str">
            <v>なし</v>
          </cell>
          <cell r="AD766">
            <v>8</v>
          </cell>
          <cell r="AE766" t="str">
            <v>8年以上</v>
          </cell>
          <cell r="AF766">
            <v>10</v>
          </cell>
          <cell r="AG766" t="str">
            <v>適</v>
          </cell>
          <cell r="AH766">
            <v>6</v>
          </cell>
          <cell r="AI766" t="str">
            <v>適</v>
          </cell>
          <cell r="AJ766">
            <v>16</v>
          </cell>
          <cell r="AK766" t="str">
            <v>Ｒ４</v>
          </cell>
        </row>
        <row r="767">
          <cell r="A767">
            <v>1410051024255</v>
          </cell>
          <cell r="C767" t="str">
            <v>保育所</v>
          </cell>
          <cell r="D767" t="str">
            <v>ポピンズナーサリースクール綱島</v>
          </cell>
          <cell r="E767">
            <v>80</v>
          </cell>
          <cell r="F767" t="str">
            <v>港北区</v>
          </cell>
          <cell r="G767" t="str">
            <v>2230052</v>
          </cell>
          <cell r="H767" t="str">
            <v>横浜市港北区綱島東三丁目２番１５号</v>
          </cell>
          <cell r="I767" t="str">
            <v>ポピンズナーサリースクール綱島</v>
          </cell>
          <cell r="J767">
            <v>7</v>
          </cell>
          <cell r="K767" t="str">
            <v>7年以上</v>
          </cell>
          <cell r="L767">
            <v>9</v>
          </cell>
          <cell r="M767" t="str">
            <v>適</v>
          </cell>
          <cell r="N767">
            <v>6</v>
          </cell>
          <cell r="O767" t="str">
            <v>適</v>
          </cell>
          <cell r="P767">
            <v>15</v>
          </cell>
          <cell r="Q767">
            <v>5</v>
          </cell>
          <cell r="R767">
            <v>45120</v>
          </cell>
          <cell r="U767" t="str">
            <v>Ｒ４</v>
          </cell>
          <cell r="V767">
            <v>6</v>
          </cell>
          <cell r="W767">
            <v>0</v>
          </cell>
          <cell r="X767" t="str">
            <v>○</v>
          </cell>
          <cell r="Y767" t="str">
            <v/>
          </cell>
          <cell r="Z767" t="str">
            <v/>
          </cell>
          <cell r="AA767" t="str">
            <v/>
          </cell>
          <cell r="AB767" t="str">
            <v/>
          </cell>
          <cell r="AC767" t="str">
            <v>なし</v>
          </cell>
          <cell r="AD767">
            <v>8</v>
          </cell>
          <cell r="AE767" t="str">
            <v>8年以上</v>
          </cell>
          <cell r="AF767">
            <v>10</v>
          </cell>
          <cell r="AG767" t="str">
            <v>適</v>
          </cell>
          <cell r="AH767">
            <v>6</v>
          </cell>
          <cell r="AI767" t="str">
            <v>適</v>
          </cell>
          <cell r="AJ767">
            <v>16</v>
          </cell>
          <cell r="AK767" t="str">
            <v>Ｒ４</v>
          </cell>
        </row>
        <row r="768">
          <cell r="A768">
            <v>1410051014934</v>
          </cell>
          <cell r="C768" t="str">
            <v>保育所</v>
          </cell>
          <cell r="D768" t="str">
            <v>マーマしのはら保育園</v>
          </cell>
          <cell r="E768">
            <v>80</v>
          </cell>
          <cell r="F768" t="str">
            <v>港北区</v>
          </cell>
          <cell r="G768" t="str">
            <v>2220026</v>
          </cell>
          <cell r="H768" t="str">
            <v>横浜市港北区篠原町９７４－２５</v>
          </cell>
          <cell r="I768" t="str">
            <v>社会福祉法人遊育会　マーマしのはら保育園</v>
          </cell>
          <cell r="J768">
            <v>11</v>
          </cell>
          <cell r="K768" t="str">
            <v>11年以上</v>
          </cell>
          <cell r="L768">
            <v>12</v>
          </cell>
          <cell r="M768" t="str">
            <v>適</v>
          </cell>
          <cell r="N768">
            <v>7</v>
          </cell>
          <cell r="O768" t="str">
            <v>適</v>
          </cell>
          <cell r="P768">
            <v>19</v>
          </cell>
          <cell r="Q768">
            <v>25</v>
          </cell>
          <cell r="R768">
            <v>45100</v>
          </cell>
          <cell r="U768" t="str">
            <v>Ｒ４</v>
          </cell>
          <cell r="V768">
            <v>6</v>
          </cell>
          <cell r="W768">
            <v>1</v>
          </cell>
          <cell r="X768" t="str">
            <v>○</v>
          </cell>
          <cell r="Y768" t="str">
            <v>○</v>
          </cell>
          <cell r="Z768" t="str">
            <v/>
          </cell>
          <cell r="AA768" t="str">
            <v/>
          </cell>
          <cell r="AB768" t="str">
            <v/>
          </cell>
          <cell r="AC768" t="str">
            <v>あり</v>
          </cell>
          <cell r="AD768">
            <v>10</v>
          </cell>
          <cell r="AE768" t="str">
            <v>10年以上</v>
          </cell>
          <cell r="AF768">
            <v>12</v>
          </cell>
          <cell r="AG768" t="str">
            <v>適</v>
          </cell>
          <cell r="AH768">
            <v>6</v>
          </cell>
          <cell r="AI768" t="str">
            <v>適</v>
          </cell>
          <cell r="AJ768">
            <v>18</v>
          </cell>
          <cell r="AK768" t="str">
            <v>Ｒ４</v>
          </cell>
        </row>
        <row r="769">
          <cell r="A769">
            <v>1410051014298</v>
          </cell>
          <cell r="C769" t="str">
            <v>保育所</v>
          </cell>
          <cell r="D769" t="str">
            <v>マイ・ハート綱島東保育園</v>
          </cell>
          <cell r="E769">
            <v>80</v>
          </cell>
          <cell r="F769" t="str">
            <v>港北区</v>
          </cell>
          <cell r="G769" t="str">
            <v>2200044</v>
          </cell>
          <cell r="H769" t="str">
            <v>横浜市西区紅葉ケ丘５３番地　横浜市教育会館３Ｆ</v>
          </cell>
          <cell r="I769" t="str">
            <v>株式会社　マイ・ハート</v>
          </cell>
          <cell r="J769">
            <v>9</v>
          </cell>
          <cell r="K769" t="str">
            <v>9年以上</v>
          </cell>
          <cell r="L769">
            <v>11</v>
          </cell>
          <cell r="M769" t="str">
            <v>適</v>
          </cell>
          <cell r="N769">
            <v>6</v>
          </cell>
          <cell r="O769" t="str">
            <v>適</v>
          </cell>
          <cell r="P769">
            <v>17</v>
          </cell>
          <cell r="Q769">
            <v>9</v>
          </cell>
          <cell r="R769">
            <v>45113</v>
          </cell>
          <cell r="U769" t="str">
            <v>Ｒ４</v>
          </cell>
          <cell r="V769">
            <v>7</v>
          </cell>
          <cell r="W769">
            <v>0</v>
          </cell>
          <cell r="X769" t="str">
            <v>○</v>
          </cell>
          <cell r="Y769" t="str">
            <v/>
          </cell>
          <cell r="Z769" t="str">
            <v/>
          </cell>
          <cell r="AA769" t="str">
            <v/>
          </cell>
          <cell r="AB769" t="str">
            <v/>
          </cell>
          <cell r="AC769" t="str">
            <v>なし</v>
          </cell>
          <cell r="AD769">
            <v>11</v>
          </cell>
          <cell r="AE769" t="str">
            <v>11年以上</v>
          </cell>
          <cell r="AF769">
            <v>12</v>
          </cell>
          <cell r="AG769" t="str">
            <v>適</v>
          </cell>
          <cell r="AH769">
            <v>7</v>
          </cell>
          <cell r="AI769" t="str">
            <v>適</v>
          </cell>
          <cell r="AJ769">
            <v>19</v>
          </cell>
          <cell r="AK769" t="str">
            <v>Ｒ４</v>
          </cell>
        </row>
        <row r="770">
          <cell r="A770">
            <v>1410051017200</v>
          </cell>
          <cell r="C770" t="str">
            <v>保育所</v>
          </cell>
          <cell r="D770" t="str">
            <v>まめどくれっしゅ</v>
          </cell>
          <cell r="E770">
            <v>80</v>
          </cell>
          <cell r="F770" t="str">
            <v>港北区</v>
          </cell>
          <cell r="G770" t="str">
            <v>1500002</v>
          </cell>
          <cell r="H770" t="str">
            <v>東京都渋谷区渋谷１丁目２－５　ＭＦＰＲ渋谷ビル１３Ｆ</v>
          </cell>
          <cell r="I770" t="str">
            <v>株式会社　ゴーエスト</v>
          </cell>
          <cell r="J770">
            <v>5</v>
          </cell>
          <cell r="K770" t="str">
            <v>5年以上</v>
          </cell>
          <cell r="L770">
            <v>7</v>
          </cell>
          <cell r="M770" t="str">
            <v>適</v>
          </cell>
          <cell r="N770">
            <v>6</v>
          </cell>
          <cell r="O770" t="str">
            <v>適</v>
          </cell>
          <cell r="P770">
            <v>13</v>
          </cell>
          <cell r="Q770">
            <v>3</v>
          </cell>
          <cell r="R770">
            <v>45146</v>
          </cell>
          <cell r="U770" t="str">
            <v>Ｒ４</v>
          </cell>
          <cell r="V770">
            <v>6</v>
          </cell>
          <cell r="W770">
            <v>0</v>
          </cell>
          <cell r="X770" t="str">
            <v>○</v>
          </cell>
          <cell r="Y770" t="str">
            <v/>
          </cell>
          <cell r="Z770" t="str">
            <v/>
          </cell>
          <cell r="AA770" t="str">
            <v/>
          </cell>
          <cell r="AB770" t="str">
            <v/>
          </cell>
          <cell r="AC770" t="str">
            <v>なし</v>
          </cell>
          <cell r="AD770">
            <v>5</v>
          </cell>
          <cell r="AE770" t="str">
            <v>5年以上</v>
          </cell>
          <cell r="AF770">
            <v>7</v>
          </cell>
          <cell r="AG770" t="str">
            <v>適</v>
          </cell>
          <cell r="AH770">
            <v>6</v>
          </cell>
          <cell r="AI770" t="str">
            <v>適</v>
          </cell>
          <cell r="AJ770">
            <v>13</v>
          </cell>
          <cell r="AK770" t="str">
            <v>Ｒ４</v>
          </cell>
        </row>
        <row r="771">
          <cell r="A771">
            <v>1410051019651</v>
          </cell>
          <cell r="C771" t="str">
            <v>保育所</v>
          </cell>
          <cell r="D771" t="str">
            <v>大豆戸どろんこ保育園</v>
          </cell>
          <cell r="E771">
            <v>80</v>
          </cell>
          <cell r="F771" t="str">
            <v>港北区</v>
          </cell>
          <cell r="G771" t="str">
            <v>1500002</v>
          </cell>
          <cell r="H771" t="str">
            <v>東京都渋谷区渋谷１丁目２－５　ＭＦＰＲ渋谷ビル１３Ｆ</v>
          </cell>
          <cell r="I771" t="str">
            <v>社会福祉法人　どろんこ会</v>
          </cell>
          <cell r="J771">
            <v>6</v>
          </cell>
          <cell r="K771" t="str">
            <v>6年以上</v>
          </cell>
          <cell r="L771">
            <v>8</v>
          </cell>
          <cell r="M771" t="str">
            <v>適</v>
          </cell>
          <cell r="N771">
            <v>6</v>
          </cell>
          <cell r="O771" t="str">
            <v>適</v>
          </cell>
          <cell r="P771">
            <v>14</v>
          </cell>
          <cell r="Q771">
            <v>5</v>
          </cell>
          <cell r="R771">
            <v>45146</v>
          </cell>
          <cell r="U771" t="str">
            <v>Ｒ４</v>
          </cell>
          <cell r="V771">
            <v>6</v>
          </cell>
          <cell r="W771">
            <v>0</v>
          </cell>
          <cell r="X771" t="str">
            <v>○</v>
          </cell>
          <cell r="Y771" t="str">
            <v/>
          </cell>
          <cell r="Z771" t="str">
            <v/>
          </cell>
          <cell r="AA771" t="str">
            <v/>
          </cell>
          <cell r="AB771" t="str">
            <v/>
          </cell>
          <cell r="AC771" t="str">
            <v>なし</v>
          </cell>
          <cell r="AD771">
            <v>5</v>
          </cell>
          <cell r="AE771" t="str">
            <v>5年以上</v>
          </cell>
          <cell r="AF771">
            <v>7</v>
          </cell>
          <cell r="AG771" t="str">
            <v>適</v>
          </cell>
          <cell r="AH771">
            <v>6</v>
          </cell>
          <cell r="AI771" t="str">
            <v>適</v>
          </cell>
          <cell r="AJ771">
            <v>13</v>
          </cell>
          <cell r="AK771" t="str">
            <v>Ｒ４</v>
          </cell>
        </row>
        <row r="772">
          <cell r="A772">
            <v>1410051023877</v>
          </cell>
          <cell r="C772" t="str">
            <v>保育所</v>
          </cell>
          <cell r="D772" t="str">
            <v>社会福祉法人春献美会みのわのぞみ保育園</v>
          </cell>
          <cell r="E772">
            <v>80</v>
          </cell>
          <cell r="F772" t="str">
            <v>港北区</v>
          </cell>
          <cell r="G772" t="str">
            <v>2230051</v>
          </cell>
          <cell r="H772" t="str">
            <v>横浜市港北区箕輪町三丁目７－２</v>
          </cell>
          <cell r="I772" t="str">
            <v>みのわのぞみ保育園</v>
          </cell>
          <cell r="J772">
            <v>13</v>
          </cell>
          <cell r="K772" t="str">
            <v>13年以上</v>
          </cell>
          <cell r="L772">
            <v>12</v>
          </cell>
          <cell r="M772" t="str">
            <v>適</v>
          </cell>
          <cell r="N772">
            <v>7</v>
          </cell>
          <cell r="O772" t="str">
            <v>適</v>
          </cell>
          <cell r="P772">
            <v>19</v>
          </cell>
          <cell r="Q772">
            <v>8</v>
          </cell>
          <cell r="R772">
            <v>45072</v>
          </cell>
          <cell r="U772" t="str">
            <v>Ｒ４</v>
          </cell>
          <cell r="V772">
            <v>7</v>
          </cell>
          <cell r="W772">
            <v>0</v>
          </cell>
          <cell r="X772" t="str">
            <v>○</v>
          </cell>
          <cell r="Y772" t="str">
            <v/>
          </cell>
          <cell r="Z772" t="str">
            <v/>
          </cell>
          <cell r="AA772" t="str">
            <v/>
          </cell>
          <cell r="AB772" t="str">
            <v/>
          </cell>
          <cell r="AC772" t="str">
            <v>なし</v>
          </cell>
          <cell r="AD772">
            <v>13</v>
          </cell>
          <cell r="AE772" t="str">
            <v>13年以上</v>
          </cell>
          <cell r="AF772">
            <v>12</v>
          </cell>
          <cell r="AG772" t="str">
            <v>適</v>
          </cell>
          <cell r="AH772">
            <v>7</v>
          </cell>
          <cell r="AI772" t="str">
            <v>適</v>
          </cell>
          <cell r="AJ772">
            <v>19</v>
          </cell>
          <cell r="AK772" t="str">
            <v>Ｒ４</v>
          </cell>
        </row>
        <row r="773">
          <cell r="A773">
            <v>1410051024487</v>
          </cell>
          <cell r="C773" t="str">
            <v>保育所</v>
          </cell>
          <cell r="D773" t="str">
            <v>みらいく日吉本町園</v>
          </cell>
          <cell r="E773">
            <v>80</v>
          </cell>
          <cell r="F773" t="str">
            <v>港北区</v>
          </cell>
          <cell r="G773" t="str">
            <v>1410022</v>
          </cell>
          <cell r="H773" t="str">
            <v>東京都品川区東五反田１－２０－７　神野商事第二ビル二階</v>
          </cell>
          <cell r="I773" t="str">
            <v>株式会社みらいく　みらいく事業部本部</v>
          </cell>
          <cell r="J773">
            <v>9</v>
          </cell>
          <cell r="K773" t="str">
            <v>9年以上</v>
          </cell>
          <cell r="L773">
            <v>11</v>
          </cell>
          <cell r="M773" t="str">
            <v>適</v>
          </cell>
          <cell r="N773">
            <v>6</v>
          </cell>
          <cell r="O773" t="str">
            <v>適</v>
          </cell>
          <cell r="P773">
            <v>17</v>
          </cell>
          <cell r="Q773">
            <v>11</v>
          </cell>
          <cell r="R773">
            <v>45100</v>
          </cell>
          <cell r="U773" t="str">
            <v>Ｒ４</v>
          </cell>
          <cell r="V773">
            <v>6</v>
          </cell>
          <cell r="W773">
            <v>0</v>
          </cell>
          <cell r="X773" t="str">
            <v>○</v>
          </cell>
          <cell r="Y773" t="str">
            <v/>
          </cell>
          <cell r="Z773" t="str">
            <v/>
          </cell>
          <cell r="AA773" t="str">
            <v/>
          </cell>
          <cell r="AB773" t="str">
            <v/>
          </cell>
          <cell r="AC773" t="str">
            <v>なし</v>
          </cell>
          <cell r="AD773">
            <v>8</v>
          </cell>
          <cell r="AE773" t="str">
            <v>8年以上</v>
          </cell>
          <cell r="AF773">
            <v>10</v>
          </cell>
          <cell r="AG773" t="str">
            <v>適</v>
          </cell>
          <cell r="AH773">
            <v>6</v>
          </cell>
          <cell r="AI773" t="str">
            <v>適</v>
          </cell>
          <cell r="AJ773">
            <v>16</v>
          </cell>
          <cell r="AK773" t="str">
            <v>Ｒ４</v>
          </cell>
        </row>
        <row r="774">
          <cell r="A774">
            <v>1410051024578</v>
          </cell>
          <cell r="C774" t="str">
            <v>保育所</v>
          </cell>
          <cell r="D774" t="str">
            <v>みらいく高田園</v>
          </cell>
          <cell r="E774">
            <v>80</v>
          </cell>
          <cell r="F774" t="str">
            <v>港北区</v>
          </cell>
          <cell r="G774" t="str">
            <v>1410022</v>
          </cell>
          <cell r="H774" t="str">
            <v>東京都品川区東五反田１－２０－７　神野商事第二ビル二階</v>
          </cell>
          <cell r="I774" t="str">
            <v>株式会社みらいく　みらいく事業部本部</v>
          </cell>
          <cell r="J774">
            <v>10</v>
          </cell>
          <cell r="K774" t="str">
            <v>10年以上</v>
          </cell>
          <cell r="L774">
            <v>12</v>
          </cell>
          <cell r="M774" t="str">
            <v>適</v>
          </cell>
          <cell r="N774">
            <v>6</v>
          </cell>
          <cell r="O774" t="str">
            <v>適</v>
          </cell>
          <cell r="P774">
            <v>18</v>
          </cell>
          <cell r="Q774">
            <v>11</v>
          </cell>
          <cell r="R774">
            <v>45100</v>
          </cell>
          <cell r="U774" t="str">
            <v>Ｒ４</v>
          </cell>
          <cell r="V774">
            <v>6</v>
          </cell>
          <cell r="W774">
            <v>0</v>
          </cell>
          <cell r="X774" t="str">
            <v>○</v>
          </cell>
          <cell r="Y774" t="str">
            <v/>
          </cell>
          <cell r="Z774" t="str">
            <v/>
          </cell>
          <cell r="AA774" t="str">
            <v/>
          </cell>
          <cell r="AB774" t="str">
            <v/>
          </cell>
          <cell r="AC774" t="str">
            <v>なし</v>
          </cell>
          <cell r="AD774">
            <v>8</v>
          </cell>
          <cell r="AE774" t="str">
            <v>8年以上</v>
          </cell>
          <cell r="AF774">
            <v>10</v>
          </cell>
          <cell r="AG774" t="str">
            <v>適</v>
          </cell>
          <cell r="AH774">
            <v>6</v>
          </cell>
          <cell r="AI774" t="str">
            <v>適</v>
          </cell>
          <cell r="AJ774">
            <v>16</v>
          </cell>
          <cell r="AK774" t="str">
            <v>Ｒ４</v>
          </cell>
        </row>
        <row r="775">
          <cell r="A775">
            <v>1410051025989</v>
          </cell>
          <cell r="C775" t="str">
            <v>保育所</v>
          </cell>
          <cell r="D775" t="str">
            <v>みらいく矢上園</v>
          </cell>
          <cell r="E775">
            <v>80</v>
          </cell>
          <cell r="F775" t="str">
            <v>港北区</v>
          </cell>
          <cell r="G775" t="str">
            <v>1410022</v>
          </cell>
          <cell r="H775" t="str">
            <v>東京都品川区東五反田１丁目２０－７　神野商事第２ビル２階</v>
          </cell>
          <cell r="I775" t="str">
            <v>株式会社みらいく</v>
          </cell>
          <cell r="J775">
            <v>8</v>
          </cell>
          <cell r="K775" t="str">
            <v>8年以上</v>
          </cell>
          <cell r="L775">
            <v>10</v>
          </cell>
          <cell r="M775" t="str">
            <v>適</v>
          </cell>
          <cell r="N775">
            <v>6</v>
          </cell>
          <cell r="O775" t="str">
            <v>適</v>
          </cell>
          <cell r="P775">
            <v>16</v>
          </cell>
          <cell r="Q775">
            <v>10</v>
          </cell>
          <cell r="R775">
            <v>45146</v>
          </cell>
          <cell r="U775" t="str">
            <v>Ｒ４</v>
          </cell>
          <cell r="V775">
            <v>6</v>
          </cell>
          <cell r="W775">
            <v>0</v>
          </cell>
          <cell r="X775" t="str">
            <v>○</v>
          </cell>
          <cell r="Y775" t="str">
            <v/>
          </cell>
          <cell r="Z775" t="str">
            <v/>
          </cell>
          <cell r="AA775" t="str">
            <v/>
          </cell>
          <cell r="AB775" t="str">
            <v/>
          </cell>
          <cell r="AC775" t="str">
            <v>なし</v>
          </cell>
          <cell r="AD775">
            <v>8</v>
          </cell>
          <cell r="AE775" t="str">
            <v>8年以上</v>
          </cell>
          <cell r="AF775">
            <v>10</v>
          </cell>
          <cell r="AG775" t="str">
            <v>適</v>
          </cell>
          <cell r="AH775">
            <v>6</v>
          </cell>
          <cell r="AI775" t="str">
            <v>適</v>
          </cell>
          <cell r="AJ775">
            <v>16</v>
          </cell>
          <cell r="AK775" t="str">
            <v>Ｒ４</v>
          </cell>
        </row>
        <row r="776">
          <cell r="A776">
            <v>1410051014942</v>
          </cell>
          <cell r="C776" t="str">
            <v>保育所</v>
          </cell>
          <cell r="D776" t="str">
            <v>めぐみ保育園</v>
          </cell>
          <cell r="E776">
            <v>80</v>
          </cell>
          <cell r="F776" t="str">
            <v>港北区</v>
          </cell>
          <cell r="G776" t="str">
            <v>2230058</v>
          </cell>
          <cell r="H776" t="str">
            <v>横浜市港北区新吉田東３－３９－１５</v>
          </cell>
          <cell r="I776" t="str">
            <v>社会福祉法人　徳風会　めぐみ保育園</v>
          </cell>
          <cell r="J776">
            <v>13</v>
          </cell>
          <cell r="K776" t="str">
            <v>13年以上</v>
          </cell>
          <cell r="L776">
            <v>12</v>
          </cell>
          <cell r="M776" t="str">
            <v>適</v>
          </cell>
          <cell r="N776">
            <v>7</v>
          </cell>
          <cell r="O776" t="str">
            <v>適</v>
          </cell>
          <cell r="P776">
            <v>19</v>
          </cell>
          <cell r="Q776">
            <v>16</v>
          </cell>
          <cell r="R776">
            <v>45146</v>
          </cell>
          <cell r="U776" t="str">
            <v>Ｒ４</v>
          </cell>
          <cell r="V776">
            <v>7</v>
          </cell>
          <cell r="W776">
            <v>0</v>
          </cell>
          <cell r="X776" t="str">
            <v>○</v>
          </cell>
          <cell r="Y776" t="str">
            <v/>
          </cell>
          <cell r="Z776" t="str">
            <v/>
          </cell>
          <cell r="AA776" t="str">
            <v/>
          </cell>
          <cell r="AB776" t="str">
            <v/>
          </cell>
          <cell r="AC776" t="str">
            <v>なし</v>
          </cell>
          <cell r="AD776">
            <v>12</v>
          </cell>
          <cell r="AE776" t="str">
            <v>12年以上</v>
          </cell>
          <cell r="AF776">
            <v>12</v>
          </cell>
          <cell r="AG776" t="str">
            <v>適</v>
          </cell>
          <cell r="AH776">
            <v>7</v>
          </cell>
          <cell r="AI776" t="str">
            <v>適</v>
          </cell>
          <cell r="AJ776">
            <v>19</v>
          </cell>
          <cell r="AK776" t="str">
            <v>Ｒ４</v>
          </cell>
        </row>
        <row r="777">
          <cell r="A777">
            <v>1410051017218</v>
          </cell>
          <cell r="C777" t="str">
            <v>保育所</v>
          </cell>
          <cell r="D777" t="str">
            <v>森のエルマー保育園</v>
          </cell>
          <cell r="E777">
            <v>80</v>
          </cell>
          <cell r="F777" t="str">
            <v>港北区</v>
          </cell>
          <cell r="G777" t="str">
            <v>2230058</v>
          </cell>
          <cell r="H777" t="str">
            <v>横浜市港北区新吉田東３－６－３３</v>
          </cell>
          <cell r="I777" t="str">
            <v>特定非営利活動法人　森のエルマー保育園</v>
          </cell>
          <cell r="J777">
            <v>15</v>
          </cell>
          <cell r="K777" t="str">
            <v>15年以上</v>
          </cell>
          <cell r="L777">
            <v>12</v>
          </cell>
          <cell r="M777" t="str">
            <v>適</v>
          </cell>
          <cell r="N777">
            <v>7</v>
          </cell>
          <cell r="O777" t="str">
            <v>適</v>
          </cell>
          <cell r="P777">
            <v>19</v>
          </cell>
          <cell r="Q777">
            <v>5</v>
          </cell>
          <cell r="R777">
            <v>45113</v>
          </cell>
          <cell r="U777" t="str">
            <v>Ｒ４</v>
          </cell>
          <cell r="V777">
            <v>7</v>
          </cell>
          <cell r="W777">
            <v>0</v>
          </cell>
          <cell r="X777" t="str">
            <v>○</v>
          </cell>
          <cell r="Y777" t="str">
            <v/>
          </cell>
          <cell r="Z777" t="str">
            <v/>
          </cell>
          <cell r="AA777" t="str">
            <v/>
          </cell>
          <cell r="AB777" t="str">
            <v/>
          </cell>
          <cell r="AC777" t="str">
            <v>なし</v>
          </cell>
          <cell r="AD777">
            <v>14</v>
          </cell>
          <cell r="AE777" t="str">
            <v>14年以上</v>
          </cell>
          <cell r="AF777">
            <v>12</v>
          </cell>
          <cell r="AG777" t="str">
            <v>適</v>
          </cell>
          <cell r="AH777">
            <v>7</v>
          </cell>
          <cell r="AI777" t="str">
            <v>適</v>
          </cell>
          <cell r="AJ777">
            <v>19</v>
          </cell>
          <cell r="AK777" t="str">
            <v>Ｒ４</v>
          </cell>
        </row>
        <row r="778">
          <cell r="A778">
            <v>1410051015741</v>
          </cell>
          <cell r="C778" t="str">
            <v>保育所</v>
          </cell>
          <cell r="D778" t="str">
            <v>森の樹保育園</v>
          </cell>
          <cell r="E778">
            <v>80</v>
          </cell>
          <cell r="F778" t="str">
            <v>港北区</v>
          </cell>
          <cell r="G778" t="str">
            <v>2220037</v>
          </cell>
          <cell r="H778" t="str">
            <v>横浜市港北区大倉山１－２２－５</v>
          </cell>
          <cell r="I778" t="str">
            <v>社会福祉法人なずな　森の樹保育園</v>
          </cell>
          <cell r="J778">
            <v>9</v>
          </cell>
          <cell r="K778" t="str">
            <v>9年以上</v>
          </cell>
          <cell r="L778">
            <v>11</v>
          </cell>
          <cell r="M778" t="str">
            <v>適</v>
          </cell>
          <cell r="N778">
            <v>6</v>
          </cell>
          <cell r="O778" t="str">
            <v>適</v>
          </cell>
          <cell r="P778">
            <v>17</v>
          </cell>
          <cell r="Q778">
            <v>17</v>
          </cell>
          <cell r="R778">
            <v>45113</v>
          </cell>
          <cell r="U778" t="str">
            <v>Ｒ４</v>
          </cell>
          <cell r="V778">
            <v>6</v>
          </cell>
          <cell r="W778">
            <v>0</v>
          </cell>
          <cell r="X778" t="str">
            <v>○</v>
          </cell>
          <cell r="Y778" t="str">
            <v/>
          </cell>
          <cell r="Z778" t="str">
            <v/>
          </cell>
          <cell r="AA778" t="str">
            <v/>
          </cell>
          <cell r="AB778" t="str">
            <v/>
          </cell>
          <cell r="AC778" t="str">
            <v>なし</v>
          </cell>
          <cell r="AD778">
            <v>8</v>
          </cell>
          <cell r="AE778" t="str">
            <v>8年以上</v>
          </cell>
          <cell r="AF778">
            <v>10</v>
          </cell>
          <cell r="AG778" t="str">
            <v>適</v>
          </cell>
          <cell r="AH778">
            <v>6</v>
          </cell>
          <cell r="AI778" t="str">
            <v>適</v>
          </cell>
          <cell r="AJ778">
            <v>16</v>
          </cell>
          <cell r="AK778" t="str">
            <v>Ｒ４</v>
          </cell>
        </row>
        <row r="779">
          <cell r="A779">
            <v>1410051014306</v>
          </cell>
          <cell r="C779" t="str">
            <v>保育所</v>
          </cell>
          <cell r="D779" t="str">
            <v>横浜りとるぱんぷきんず</v>
          </cell>
          <cell r="E779">
            <v>80</v>
          </cell>
          <cell r="F779" t="str">
            <v>港北区</v>
          </cell>
          <cell r="G779" t="str">
            <v>2230062</v>
          </cell>
          <cell r="H779" t="str">
            <v>横浜市港北区日吉本町４－１０－４９</v>
          </cell>
          <cell r="I779" t="str">
            <v>横浜りとるぱんぷきんず</v>
          </cell>
          <cell r="J779">
            <v>9</v>
          </cell>
          <cell r="K779" t="str">
            <v>9年以上</v>
          </cell>
          <cell r="L779">
            <v>11</v>
          </cell>
          <cell r="M779" t="str">
            <v>適</v>
          </cell>
          <cell r="N779">
            <v>6</v>
          </cell>
          <cell r="O779" t="str">
            <v>適</v>
          </cell>
          <cell r="P779">
            <v>17</v>
          </cell>
          <cell r="Q779">
            <v>12</v>
          </cell>
          <cell r="R779">
            <v>45120</v>
          </cell>
          <cell r="U779" t="str">
            <v>Ｒ４</v>
          </cell>
          <cell r="V779">
            <v>6</v>
          </cell>
          <cell r="W779">
            <v>0</v>
          </cell>
          <cell r="X779" t="str">
            <v>○</v>
          </cell>
          <cell r="Y779" t="str">
            <v/>
          </cell>
          <cell r="Z779" t="str">
            <v/>
          </cell>
          <cell r="AA779" t="str">
            <v/>
          </cell>
          <cell r="AB779" t="str">
            <v/>
          </cell>
          <cell r="AC779" t="str">
            <v>なし</v>
          </cell>
          <cell r="AD779">
            <v>8</v>
          </cell>
          <cell r="AE779" t="str">
            <v>8年以上</v>
          </cell>
          <cell r="AF779">
            <v>10</v>
          </cell>
          <cell r="AG779" t="str">
            <v>適</v>
          </cell>
          <cell r="AH779">
            <v>6</v>
          </cell>
          <cell r="AI779" t="str">
            <v>適</v>
          </cell>
          <cell r="AJ779">
            <v>16</v>
          </cell>
          <cell r="AK779" t="str">
            <v>Ｒ４</v>
          </cell>
        </row>
        <row r="780">
          <cell r="A780">
            <v>1410051026029</v>
          </cell>
          <cell r="C780" t="str">
            <v>保育所</v>
          </cell>
          <cell r="D780" t="str">
            <v>ララランド大倉山</v>
          </cell>
          <cell r="E780">
            <v>80</v>
          </cell>
          <cell r="F780" t="str">
            <v>港北区</v>
          </cell>
          <cell r="G780" t="str">
            <v>2200004</v>
          </cell>
          <cell r="H780" t="str">
            <v>横浜市西区北幸二丁目１２－２６　フェリーチェ横浜９階　Ｒ００９</v>
          </cell>
          <cell r="I780" t="str">
            <v>株式会社ＬａＬａＬａｎｄ</v>
          </cell>
          <cell r="J780">
            <v>7</v>
          </cell>
          <cell r="K780" t="str">
            <v>7年以上</v>
          </cell>
          <cell r="L780">
            <v>9</v>
          </cell>
          <cell r="M780" t="str">
            <v>適</v>
          </cell>
          <cell r="N780">
            <v>6</v>
          </cell>
          <cell r="O780" t="str">
            <v>適</v>
          </cell>
          <cell r="P780">
            <v>15</v>
          </cell>
          <cell r="Q780">
            <v>9</v>
          </cell>
          <cell r="R780">
            <v>45120</v>
          </cell>
          <cell r="U780" t="str">
            <v>Ｒ４</v>
          </cell>
          <cell r="V780">
            <v>6</v>
          </cell>
          <cell r="W780">
            <v>0</v>
          </cell>
          <cell r="X780" t="str">
            <v>○</v>
          </cell>
          <cell r="Y780" t="str">
            <v/>
          </cell>
          <cell r="Z780" t="str">
            <v/>
          </cell>
          <cell r="AA780" t="str">
            <v/>
          </cell>
          <cell r="AB780" t="str">
            <v/>
          </cell>
          <cell r="AC780" t="str">
            <v>なし</v>
          </cell>
          <cell r="AD780">
            <v>7</v>
          </cell>
          <cell r="AE780" t="str">
            <v>7年以上</v>
          </cell>
          <cell r="AF780">
            <v>9</v>
          </cell>
          <cell r="AG780" t="str">
            <v>適</v>
          </cell>
          <cell r="AH780">
            <v>6</v>
          </cell>
          <cell r="AI780" t="str">
            <v>適</v>
          </cell>
          <cell r="AJ780">
            <v>15</v>
          </cell>
          <cell r="AK780" t="str">
            <v>Ｒ４</v>
          </cell>
        </row>
        <row r="781">
          <cell r="A781">
            <v>1410051018281</v>
          </cell>
          <cell r="C781" t="str">
            <v>保育所</v>
          </cell>
          <cell r="D781" t="str">
            <v>リトルスカラー妙蓮寺保育園</v>
          </cell>
          <cell r="E781">
            <v>80</v>
          </cell>
          <cell r="F781" t="str">
            <v>港北区</v>
          </cell>
          <cell r="G781" t="str">
            <v>2220011</v>
          </cell>
          <cell r="H781" t="str">
            <v>横浜市港北区菊名１－１７－８</v>
          </cell>
          <cell r="I781" t="str">
            <v>リトルスカラー妙蓮寺保育園</v>
          </cell>
          <cell r="J781">
            <v>10</v>
          </cell>
          <cell r="K781" t="str">
            <v>10年以上</v>
          </cell>
          <cell r="L781">
            <v>12</v>
          </cell>
          <cell r="M781" t="str">
            <v>適</v>
          </cell>
          <cell r="N781">
            <v>6</v>
          </cell>
          <cell r="O781" t="str">
            <v>適</v>
          </cell>
          <cell r="P781">
            <v>18</v>
          </cell>
          <cell r="Q781">
            <v>6</v>
          </cell>
          <cell r="R781">
            <v>45072</v>
          </cell>
          <cell r="U781" t="str">
            <v>Ｒ４</v>
          </cell>
          <cell r="V781">
            <v>6</v>
          </cell>
          <cell r="W781">
            <v>0</v>
          </cell>
          <cell r="X781" t="str">
            <v>○</v>
          </cell>
          <cell r="Y781" t="str">
            <v/>
          </cell>
          <cell r="Z781" t="str">
            <v/>
          </cell>
          <cell r="AA781" t="str">
            <v/>
          </cell>
          <cell r="AB781" t="str">
            <v/>
          </cell>
          <cell r="AC781" t="str">
            <v>なし</v>
          </cell>
          <cell r="AD781">
            <v>10</v>
          </cell>
          <cell r="AE781" t="str">
            <v>10年以上</v>
          </cell>
          <cell r="AF781">
            <v>12</v>
          </cell>
          <cell r="AG781" t="str">
            <v>適</v>
          </cell>
          <cell r="AH781">
            <v>6</v>
          </cell>
          <cell r="AI781" t="str">
            <v>適</v>
          </cell>
          <cell r="AJ781">
            <v>18</v>
          </cell>
          <cell r="AK781" t="str">
            <v>Ｒ４</v>
          </cell>
        </row>
        <row r="782">
          <cell r="A782">
            <v>1410051017226</v>
          </cell>
          <cell r="C782" t="str">
            <v>保育所</v>
          </cell>
          <cell r="D782" t="str">
            <v>わおわお大倉山保育園</v>
          </cell>
          <cell r="E782">
            <v>80</v>
          </cell>
          <cell r="F782" t="str">
            <v>港北区</v>
          </cell>
          <cell r="G782" t="str">
            <v>2240032</v>
          </cell>
          <cell r="H782" t="str">
            <v>横浜市都筑区茅ケ崎中央４６－６</v>
          </cell>
          <cell r="I782" t="str">
            <v>社会福祉法人わおわお福祉会</v>
          </cell>
          <cell r="J782">
            <v>10</v>
          </cell>
          <cell r="K782" t="str">
            <v>10年以上</v>
          </cell>
          <cell r="L782">
            <v>12</v>
          </cell>
          <cell r="M782" t="str">
            <v>適</v>
          </cell>
          <cell r="N782">
            <v>6</v>
          </cell>
          <cell r="O782" t="str">
            <v>適</v>
          </cell>
          <cell r="P782">
            <v>18</v>
          </cell>
          <cell r="Q782">
            <v>8</v>
          </cell>
          <cell r="R782">
            <v>45120</v>
          </cell>
          <cell r="U782" t="str">
            <v>Ｒ４</v>
          </cell>
          <cell r="V782">
            <v>6</v>
          </cell>
          <cell r="W782">
            <v>0</v>
          </cell>
          <cell r="X782" t="str">
            <v>○</v>
          </cell>
          <cell r="Y782" t="str">
            <v/>
          </cell>
          <cell r="Z782" t="str">
            <v/>
          </cell>
          <cell r="AA782" t="str">
            <v/>
          </cell>
          <cell r="AB782" t="str">
            <v/>
          </cell>
          <cell r="AC782" t="str">
            <v>なし</v>
          </cell>
          <cell r="AD782">
            <v>10</v>
          </cell>
          <cell r="AE782" t="str">
            <v>10年以上</v>
          </cell>
          <cell r="AF782">
            <v>12</v>
          </cell>
          <cell r="AG782" t="str">
            <v>適</v>
          </cell>
          <cell r="AH782">
            <v>6</v>
          </cell>
          <cell r="AI782" t="str">
            <v>適</v>
          </cell>
          <cell r="AJ782">
            <v>18</v>
          </cell>
          <cell r="AK782" t="str">
            <v>Ｒ４</v>
          </cell>
        </row>
        <row r="783">
          <cell r="A783">
            <v>1410051023786</v>
          </cell>
          <cell r="C783" t="str">
            <v>保育所</v>
          </cell>
          <cell r="D783" t="str">
            <v>わかさと保育園</v>
          </cell>
          <cell r="E783">
            <v>80</v>
          </cell>
          <cell r="F783" t="str">
            <v>港北区</v>
          </cell>
          <cell r="G783" t="str">
            <v>2230053</v>
          </cell>
          <cell r="H783" t="str">
            <v>横浜市港北区綱島西六丁目３－１３</v>
          </cell>
          <cell r="I783" t="str">
            <v>わかさと保育園</v>
          </cell>
          <cell r="J783">
            <v>12</v>
          </cell>
          <cell r="K783" t="str">
            <v>12年以上</v>
          </cell>
          <cell r="L783">
            <v>12</v>
          </cell>
          <cell r="M783" t="str">
            <v>適</v>
          </cell>
          <cell r="N783">
            <v>7</v>
          </cell>
          <cell r="O783" t="str">
            <v>適</v>
          </cell>
          <cell r="P783">
            <v>19</v>
          </cell>
          <cell r="Q783">
            <v>9</v>
          </cell>
          <cell r="R783">
            <v>45072</v>
          </cell>
          <cell r="U783" t="str">
            <v>Ｒ４</v>
          </cell>
          <cell r="V783">
            <v>7</v>
          </cell>
          <cell r="W783">
            <v>0</v>
          </cell>
          <cell r="X783" t="str">
            <v>○</v>
          </cell>
          <cell r="Y783" t="str">
            <v/>
          </cell>
          <cell r="Z783" t="str">
            <v/>
          </cell>
          <cell r="AA783" t="str">
            <v/>
          </cell>
          <cell r="AB783" t="str">
            <v/>
          </cell>
          <cell r="AC783" t="str">
            <v>なし</v>
          </cell>
          <cell r="AD783">
            <v>12</v>
          </cell>
          <cell r="AE783" t="str">
            <v>12年以上</v>
          </cell>
          <cell r="AF783">
            <v>12</v>
          </cell>
          <cell r="AG783" t="str">
            <v>適</v>
          </cell>
          <cell r="AH783">
            <v>7</v>
          </cell>
          <cell r="AI783" t="str">
            <v>適</v>
          </cell>
          <cell r="AJ783">
            <v>19</v>
          </cell>
          <cell r="AK783" t="str">
            <v>Ｒ４</v>
          </cell>
        </row>
        <row r="784">
          <cell r="A784">
            <v>1410052004025</v>
          </cell>
          <cell r="B784" t="str">
            <v>〇</v>
          </cell>
          <cell r="C784" t="str">
            <v>家庭的保育事業</v>
          </cell>
          <cell r="D784" t="str">
            <v>佐藤保育室</v>
          </cell>
          <cell r="E784">
            <v>80</v>
          </cell>
          <cell r="F784" t="str">
            <v>港北区</v>
          </cell>
          <cell r="G784" t="str">
            <v>2230058</v>
          </cell>
          <cell r="H784" t="str">
            <v>横浜市港北区新吉田東５－１６－１８</v>
          </cell>
          <cell r="I784" t="str">
            <v>佐藤　悦子</v>
          </cell>
          <cell r="J784">
            <v>15</v>
          </cell>
          <cell r="K784" t="str">
            <v>15年以上</v>
          </cell>
          <cell r="L784">
            <v>12</v>
          </cell>
          <cell r="M784" t="str">
            <v>適</v>
          </cell>
          <cell r="N784">
            <v>7</v>
          </cell>
          <cell r="O784" t="str">
            <v>適</v>
          </cell>
          <cell r="P784">
            <v>19</v>
          </cell>
          <cell r="Q784">
            <v>0</v>
          </cell>
          <cell r="R784">
            <v>45113</v>
          </cell>
          <cell r="T784">
            <v>45252</v>
          </cell>
          <cell r="U784" t="str">
            <v>Ｒ４</v>
          </cell>
          <cell r="V784">
            <v>5</v>
          </cell>
          <cell r="W784">
            <v>2</v>
          </cell>
          <cell r="X784" t="str">
            <v>○</v>
          </cell>
          <cell r="Y784" t="str">
            <v>○</v>
          </cell>
          <cell r="Z784" t="str">
            <v/>
          </cell>
          <cell r="AA784" t="str">
            <v/>
          </cell>
          <cell r="AB784" t="str">
            <v/>
          </cell>
          <cell r="AC784" t="str">
            <v>あり</v>
          </cell>
          <cell r="AD784">
            <v>14</v>
          </cell>
          <cell r="AE784" t="str">
            <v>14年以上</v>
          </cell>
          <cell r="AF784">
            <v>12</v>
          </cell>
          <cell r="AG784" t="str">
            <v>適</v>
          </cell>
          <cell r="AH784">
            <v>5</v>
          </cell>
          <cell r="AI784" t="str">
            <v>否</v>
          </cell>
          <cell r="AJ784">
            <v>17</v>
          </cell>
          <cell r="AK784" t="str">
            <v>Ｒ４</v>
          </cell>
        </row>
        <row r="785">
          <cell r="A785">
            <v>1410052005931</v>
          </cell>
          <cell r="C785" t="str">
            <v>小規模保育事業（A型）</v>
          </cell>
          <cell r="D785" t="str">
            <v>イルカ保育園</v>
          </cell>
          <cell r="E785">
            <v>80</v>
          </cell>
          <cell r="F785" t="str">
            <v>港北区</v>
          </cell>
          <cell r="G785" t="str">
            <v>2230061</v>
          </cell>
          <cell r="H785" t="str">
            <v>横浜市港北区日吉二丁目４ー３</v>
          </cell>
          <cell r="I785" t="str">
            <v>イルカ保育園</v>
          </cell>
          <cell r="J785">
            <v>9</v>
          </cell>
          <cell r="K785" t="str">
            <v>9年以上</v>
          </cell>
          <cell r="L785">
            <v>11</v>
          </cell>
          <cell r="M785" t="str">
            <v>適</v>
          </cell>
          <cell r="N785">
            <v>6</v>
          </cell>
          <cell r="O785" t="str">
            <v>適</v>
          </cell>
          <cell r="P785">
            <v>17</v>
          </cell>
          <cell r="Q785">
            <v>5</v>
          </cell>
          <cell r="R785">
            <v>45113</v>
          </cell>
          <cell r="U785" t="str">
            <v>履歴なし</v>
          </cell>
          <cell r="V785">
            <v>0</v>
          </cell>
          <cell r="W785">
            <v>6</v>
          </cell>
          <cell r="X785" t="e">
            <v>#N/A</v>
          </cell>
          <cell r="Y785" t="str">
            <v/>
          </cell>
          <cell r="Z785" t="str">
            <v/>
          </cell>
          <cell r="AA785" t="str">
            <v/>
          </cell>
          <cell r="AB785" t="str">
            <v>○</v>
          </cell>
          <cell r="AC785" t="str">
            <v>あり</v>
          </cell>
          <cell r="AD785" t="str">
            <v/>
          </cell>
          <cell r="AE785" t="str">
            <v/>
          </cell>
          <cell r="AF785" t="str">
            <v/>
          </cell>
          <cell r="AG785" t="str">
            <v/>
          </cell>
          <cell r="AH785" t="str">
            <v/>
          </cell>
          <cell r="AI785" t="str">
            <v/>
          </cell>
          <cell r="AJ785" t="str">
            <v/>
          </cell>
          <cell r="AK785" t="str">
            <v>Ｒ４</v>
          </cell>
        </row>
        <row r="786">
          <cell r="A786">
            <v>1410052002714</v>
          </cell>
          <cell r="C786" t="str">
            <v>小規模保育事業（A型）</v>
          </cell>
          <cell r="D786" t="str">
            <v>キッズパートナー大倉山</v>
          </cell>
          <cell r="E786">
            <v>80</v>
          </cell>
          <cell r="F786" t="str">
            <v>港北区</v>
          </cell>
          <cell r="G786" t="str">
            <v>1400013</v>
          </cell>
          <cell r="H786" t="str">
            <v>東京都品川区南大井６丁目２０－１４</v>
          </cell>
          <cell r="I786" t="str">
            <v>ケアパートナー株式会社</v>
          </cell>
          <cell r="J786">
            <v>14</v>
          </cell>
          <cell r="K786" t="str">
            <v>14年以上</v>
          </cell>
          <cell r="L786">
            <v>12</v>
          </cell>
          <cell r="M786" t="str">
            <v>適</v>
          </cell>
          <cell r="N786">
            <v>7</v>
          </cell>
          <cell r="O786" t="str">
            <v>適</v>
          </cell>
          <cell r="P786">
            <v>19</v>
          </cell>
          <cell r="Q786">
            <v>4</v>
          </cell>
          <cell r="R786">
            <v>45146</v>
          </cell>
          <cell r="U786" t="str">
            <v>Ｒ４</v>
          </cell>
          <cell r="V786">
            <v>7</v>
          </cell>
          <cell r="W786">
            <v>0</v>
          </cell>
          <cell r="X786" t="str">
            <v>○</v>
          </cell>
          <cell r="Y786" t="str">
            <v/>
          </cell>
          <cell r="Z786" t="str">
            <v/>
          </cell>
          <cell r="AA786" t="str">
            <v/>
          </cell>
          <cell r="AB786" t="str">
            <v/>
          </cell>
          <cell r="AC786" t="str">
            <v>なし</v>
          </cell>
          <cell r="AD786">
            <v>11</v>
          </cell>
          <cell r="AE786" t="str">
            <v>11年以上</v>
          </cell>
          <cell r="AF786">
            <v>12</v>
          </cell>
          <cell r="AG786" t="str">
            <v>適</v>
          </cell>
          <cell r="AH786">
            <v>7</v>
          </cell>
          <cell r="AI786" t="str">
            <v>適</v>
          </cell>
          <cell r="AJ786">
            <v>19</v>
          </cell>
          <cell r="AK786" t="str">
            <v>Ｒ４</v>
          </cell>
        </row>
        <row r="787">
          <cell r="A787">
            <v>1410052004686</v>
          </cell>
          <cell r="C787" t="str">
            <v>小規模保育事業（A型）</v>
          </cell>
          <cell r="D787" t="str">
            <v>キッズパートナー綱島</v>
          </cell>
          <cell r="E787">
            <v>80</v>
          </cell>
          <cell r="F787" t="str">
            <v>港北区</v>
          </cell>
          <cell r="G787" t="str">
            <v>1400013</v>
          </cell>
          <cell r="H787" t="str">
            <v>東京都品川区南大井６丁目２０－１４</v>
          </cell>
          <cell r="I787" t="str">
            <v>ケアパートナー株式会社</v>
          </cell>
          <cell r="J787">
            <v>10</v>
          </cell>
          <cell r="K787" t="str">
            <v>10年以上</v>
          </cell>
          <cell r="L787">
            <v>12</v>
          </cell>
          <cell r="M787" t="str">
            <v>適</v>
          </cell>
          <cell r="N787">
            <v>6</v>
          </cell>
          <cell r="O787" t="str">
            <v>適</v>
          </cell>
          <cell r="P787">
            <v>18</v>
          </cell>
          <cell r="Q787">
            <v>8</v>
          </cell>
          <cell r="R787">
            <v>45146</v>
          </cell>
          <cell r="U787" t="str">
            <v>Ｒ４</v>
          </cell>
          <cell r="V787">
            <v>6</v>
          </cell>
          <cell r="W787">
            <v>0</v>
          </cell>
          <cell r="X787" t="str">
            <v>○</v>
          </cell>
          <cell r="Y787" t="str">
            <v/>
          </cell>
          <cell r="Z787" t="str">
            <v/>
          </cell>
          <cell r="AA787" t="str">
            <v/>
          </cell>
          <cell r="AB787" t="str">
            <v/>
          </cell>
          <cell r="AC787" t="str">
            <v>なし</v>
          </cell>
          <cell r="AD787">
            <v>8</v>
          </cell>
          <cell r="AE787" t="str">
            <v>8年以上</v>
          </cell>
          <cell r="AF787">
            <v>10</v>
          </cell>
          <cell r="AG787" t="str">
            <v>適</v>
          </cell>
          <cell r="AH787">
            <v>6</v>
          </cell>
          <cell r="AI787" t="str">
            <v>適</v>
          </cell>
          <cell r="AJ787">
            <v>16</v>
          </cell>
          <cell r="AK787" t="str">
            <v>Ｒ４</v>
          </cell>
        </row>
        <row r="788">
          <cell r="A788">
            <v>1410052003233</v>
          </cell>
          <cell r="C788" t="str">
            <v>小規模保育事業（A型）</v>
          </cell>
          <cell r="D788" t="str">
            <v>キッズパートナー日吉</v>
          </cell>
          <cell r="E788">
            <v>80</v>
          </cell>
          <cell r="F788" t="str">
            <v>港北区</v>
          </cell>
          <cell r="G788" t="str">
            <v>1400013</v>
          </cell>
          <cell r="H788" t="str">
            <v>東京都品川区南大井６丁目２０－１４</v>
          </cell>
          <cell r="I788" t="str">
            <v>ケアパートナー株式会社</v>
          </cell>
          <cell r="J788">
            <v>8</v>
          </cell>
          <cell r="K788" t="str">
            <v>8年以上</v>
          </cell>
          <cell r="L788">
            <v>10</v>
          </cell>
          <cell r="M788" t="str">
            <v>適</v>
          </cell>
          <cell r="N788">
            <v>6</v>
          </cell>
          <cell r="O788" t="str">
            <v>適</v>
          </cell>
          <cell r="P788">
            <v>16</v>
          </cell>
          <cell r="Q788">
            <v>3</v>
          </cell>
          <cell r="R788">
            <v>45146</v>
          </cell>
          <cell r="U788" t="str">
            <v>Ｒ４</v>
          </cell>
          <cell r="V788">
            <v>6</v>
          </cell>
          <cell r="W788">
            <v>0</v>
          </cell>
          <cell r="X788" t="str">
            <v>○</v>
          </cell>
          <cell r="Y788" t="str">
            <v/>
          </cell>
          <cell r="Z788" t="str">
            <v/>
          </cell>
          <cell r="AA788" t="str">
            <v/>
          </cell>
          <cell r="AB788" t="str">
            <v/>
          </cell>
          <cell r="AC788" t="str">
            <v>なし</v>
          </cell>
          <cell r="AD788">
            <v>7</v>
          </cell>
          <cell r="AE788" t="str">
            <v>7年以上</v>
          </cell>
          <cell r="AF788">
            <v>9</v>
          </cell>
          <cell r="AG788" t="str">
            <v>適</v>
          </cell>
          <cell r="AH788">
            <v>6</v>
          </cell>
          <cell r="AI788" t="str">
            <v>適</v>
          </cell>
          <cell r="AJ788">
            <v>15</v>
          </cell>
          <cell r="AK788" t="str">
            <v>Ｒ４</v>
          </cell>
        </row>
        <row r="789">
          <cell r="A789">
            <v>1410052005469</v>
          </cell>
          <cell r="C789" t="str">
            <v>小規模保育事業（A型）</v>
          </cell>
          <cell r="D789" t="str">
            <v>キッズラボ菊名園</v>
          </cell>
          <cell r="E789">
            <v>80</v>
          </cell>
          <cell r="F789" t="str">
            <v>港北区</v>
          </cell>
          <cell r="G789" t="str">
            <v>1710022</v>
          </cell>
          <cell r="H789" t="str">
            <v>東京都豊島区南池袋３丁目９－８　Ｈ２ビルディング８階</v>
          </cell>
          <cell r="I789" t="str">
            <v>キッズラボ株式会社</v>
          </cell>
          <cell r="J789">
            <v>8</v>
          </cell>
          <cell r="K789" t="str">
            <v>8年以上</v>
          </cell>
          <cell r="L789">
            <v>10</v>
          </cell>
          <cell r="M789" t="str">
            <v>適</v>
          </cell>
          <cell r="N789">
            <v>6</v>
          </cell>
          <cell r="O789" t="str">
            <v>適</v>
          </cell>
          <cell r="P789">
            <v>16</v>
          </cell>
          <cell r="Q789">
            <v>3</v>
          </cell>
          <cell r="R789">
            <v>45113</v>
          </cell>
          <cell r="U789" t="str">
            <v>Ｒ４</v>
          </cell>
          <cell r="V789">
            <v>7</v>
          </cell>
          <cell r="W789">
            <v>0</v>
          </cell>
          <cell r="X789" t="str">
            <v>○</v>
          </cell>
          <cell r="Y789" t="str">
            <v/>
          </cell>
          <cell r="Z789" t="str">
            <v/>
          </cell>
          <cell r="AA789" t="str">
            <v/>
          </cell>
          <cell r="AB789" t="str">
            <v/>
          </cell>
          <cell r="AC789" t="str">
            <v>なし</v>
          </cell>
          <cell r="AD789">
            <v>15</v>
          </cell>
          <cell r="AE789" t="str">
            <v>15年以上</v>
          </cell>
          <cell r="AF789">
            <v>12</v>
          </cell>
          <cell r="AG789" t="str">
            <v>適</v>
          </cell>
          <cell r="AH789">
            <v>7</v>
          </cell>
          <cell r="AI789" t="str">
            <v>適</v>
          </cell>
          <cell r="AJ789">
            <v>19</v>
          </cell>
          <cell r="AK789" t="str">
            <v>Ｒ４</v>
          </cell>
        </row>
        <row r="790">
          <cell r="A790">
            <v>1410052005253</v>
          </cell>
          <cell r="C790" t="str">
            <v>小規模保育事業（A型）</v>
          </cell>
          <cell r="D790" t="str">
            <v>きゅーぴーるーむ大倉山園</v>
          </cell>
          <cell r="E790">
            <v>80</v>
          </cell>
          <cell r="F790" t="str">
            <v>港北区</v>
          </cell>
          <cell r="G790" t="str">
            <v>1710021</v>
          </cell>
          <cell r="H790" t="str">
            <v>東京都豊島区西池袋３丁目２１－１３－１７０４</v>
          </cell>
          <cell r="I790" t="str">
            <v>株式会社キューピールーム</v>
          </cell>
          <cell r="J790">
            <v>5</v>
          </cell>
          <cell r="K790" t="str">
            <v>5年以上</v>
          </cell>
          <cell r="L790">
            <v>7</v>
          </cell>
          <cell r="M790" t="str">
            <v>適</v>
          </cell>
          <cell r="N790">
            <v>6</v>
          </cell>
          <cell r="O790" t="str">
            <v>適</v>
          </cell>
          <cell r="P790">
            <v>13</v>
          </cell>
          <cell r="Q790">
            <v>0</v>
          </cell>
          <cell r="R790">
            <v>45100</v>
          </cell>
          <cell r="U790" t="str">
            <v>Ｒ４</v>
          </cell>
          <cell r="V790">
            <v>6</v>
          </cell>
          <cell r="W790">
            <v>0</v>
          </cell>
          <cell r="X790" t="str">
            <v>○</v>
          </cell>
          <cell r="Y790" t="str">
            <v/>
          </cell>
          <cell r="Z790" t="str">
            <v/>
          </cell>
          <cell r="AA790" t="str">
            <v/>
          </cell>
          <cell r="AB790" t="str">
            <v/>
          </cell>
          <cell r="AC790" t="str">
            <v>なし</v>
          </cell>
          <cell r="AD790">
            <v>5</v>
          </cell>
          <cell r="AE790" t="str">
            <v>5年以上</v>
          </cell>
          <cell r="AF790">
            <v>7</v>
          </cell>
          <cell r="AG790" t="str">
            <v>適</v>
          </cell>
          <cell r="AH790">
            <v>6</v>
          </cell>
          <cell r="AI790" t="str">
            <v>適</v>
          </cell>
          <cell r="AJ790">
            <v>13</v>
          </cell>
          <cell r="AK790" t="str">
            <v>Ｒ４</v>
          </cell>
        </row>
        <row r="791">
          <cell r="A791">
            <v>1410052004371</v>
          </cell>
          <cell r="C791" t="str">
            <v>小規模保育事業（A型）</v>
          </cell>
          <cell r="D791" t="str">
            <v>くじら保育園</v>
          </cell>
          <cell r="E791">
            <v>80</v>
          </cell>
          <cell r="F791" t="str">
            <v>港北区</v>
          </cell>
          <cell r="G791" t="str">
            <v>2230064</v>
          </cell>
          <cell r="H791" t="str">
            <v>横浜市港北区下田町五丁目２９－２３下田ビル１Ｆ</v>
          </cell>
          <cell r="I791" t="str">
            <v>くじら保育園</v>
          </cell>
          <cell r="J791">
            <v>11</v>
          </cell>
          <cell r="K791" t="str">
            <v>11年以上</v>
          </cell>
          <cell r="L791">
            <v>12</v>
          </cell>
          <cell r="M791" t="str">
            <v>適</v>
          </cell>
          <cell r="N791">
            <v>7</v>
          </cell>
          <cell r="O791" t="str">
            <v>適</v>
          </cell>
          <cell r="P791">
            <v>19</v>
          </cell>
          <cell r="Q791">
            <v>3</v>
          </cell>
          <cell r="R791">
            <v>45113</v>
          </cell>
          <cell r="U791" t="str">
            <v>Ｒ４</v>
          </cell>
          <cell r="V791">
            <v>7</v>
          </cell>
          <cell r="W791">
            <v>0</v>
          </cell>
          <cell r="X791" t="str">
            <v>○</v>
          </cell>
          <cell r="Y791" t="str">
            <v/>
          </cell>
          <cell r="Z791" t="str">
            <v/>
          </cell>
          <cell r="AA791" t="str">
            <v/>
          </cell>
          <cell r="AB791" t="str">
            <v/>
          </cell>
          <cell r="AC791" t="str">
            <v>なし</v>
          </cell>
          <cell r="AD791">
            <v>12</v>
          </cell>
          <cell r="AE791" t="str">
            <v>12年以上</v>
          </cell>
          <cell r="AF791">
            <v>12</v>
          </cell>
          <cell r="AG791" t="str">
            <v>適</v>
          </cell>
          <cell r="AH791">
            <v>7</v>
          </cell>
          <cell r="AI791" t="str">
            <v>適</v>
          </cell>
          <cell r="AJ791">
            <v>19</v>
          </cell>
          <cell r="AK791" t="str">
            <v>Ｒ４</v>
          </cell>
        </row>
        <row r="792">
          <cell r="A792">
            <v>1410052004868</v>
          </cell>
          <cell r="C792" t="str">
            <v>小規模保育事業（A型）</v>
          </cell>
          <cell r="D792" t="str">
            <v>グローバルキッズ綱島ＳＳＴ保育園</v>
          </cell>
          <cell r="E792">
            <v>80</v>
          </cell>
          <cell r="F792" t="str">
            <v>港北区</v>
          </cell>
          <cell r="G792" t="str">
            <v>1020071</v>
          </cell>
          <cell r="H792" t="str">
            <v>東京都千代田区富士見二丁目１４番３６号</v>
          </cell>
          <cell r="I792" t="str">
            <v>株式会社グローバルキッズ</v>
          </cell>
          <cell r="J792">
            <v>9</v>
          </cell>
          <cell r="K792" t="str">
            <v>9年以上</v>
          </cell>
          <cell r="L792">
            <v>11</v>
          </cell>
          <cell r="M792" t="str">
            <v>適</v>
          </cell>
          <cell r="N792">
            <v>6</v>
          </cell>
          <cell r="O792" t="str">
            <v>適</v>
          </cell>
          <cell r="P792">
            <v>17</v>
          </cell>
          <cell r="Q792">
            <v>4</v>
          </cell>
          <cell r="R792">
            <v>45092</v>
          </cell>
          <cell r="U792" t="str">
            <v>Ｒ４</v>
          </cell>
          <cell r="V792">
            <v>6</v>
          </cell>
          <cell r="W792">
            <v>0</v>
          </cell>
          <cell r="X792" t="str">
            <v>○</v>
          </cell>
          <cell r="Y792" t="str">
            <v/>
          </cell>
          <cell r="Z792" t="str">
            <v/>
          </cell>
          <cell r="AA792" t="str">
            <v/>
          </cell>
          <cell r="AB792" t="str">
            <v/>
          </cell>
          <cell r="AC792" t="str">
            <v>なし</v>
          </cell>
          <cell r="AD792">
            <v>8</v>
          </cell>
          <cell r="AE792" t="str">
            <v>8年以上</v>
          </cell>
          <cell r="AF792">
            <v>10</v>
          </cell>
          <cell r="AG792" t="str">
            <v>適</v>
          </cell>
          <cell r="AH792">
            <v>6</v>
          </cell>
          <cell r="AI792" t="str">
            <v>適</v>
          </cell>
          <cell r="AJ792">
            <v>16</v>
          </cell>
          <cell r="AK792" t="str">
            <v>Ｒ４</v>
          </cell>
        </row>
        <row r="793">
          <cell r="A793">
            <v>1410052002912</v>
          </cell>
          <cell r="C793" t="str">
            <v>小規模保育事業（A型）</v>
          </cell>
          <cell r="D793" t="str">
            <v>港北こども園</v>
          </cell>
          <cell r="E793">
            <v>80</v>
          </cell>
          <cell r="F793" t="str">
            <v>港北区</v>
          </cell>
          <cell r="G793" t="str">
            <v>2220032</v>
          </cell>
          <cell r="H793" t="str">
            <v>横浜市港北区大豆戸町３６５－１　石井ビル３Ｆ</v>
          </cell>
          <cell r="I793" t="str">
            <v>港北こども園合同会社</v>
          </cell>
          <cell r="J793">
            <v>15</v>
          </cell>
          <cell r="K793" t="str">
            <v>15年以上</v>
          </cell>
          <cell r="L793">
            <v>12</v>
          </cell>
          <cell r="M793" t="str">
            <v>適</v>
          </cell>
          <cell r="N793">
            <v>7</v>
          </cell>
          <cell r="O793" t="str">
            <v>適</v>
          </cell>
          <cell r="P793">
            <v>19</v>
          </cell>
          <cell r="Q793">
            <v>4</v>
          </cell>
          <cell r="R793">
            <v>45120</v>
          </cell>
          <cell r="U793" t="str">
            <v>Ｒ４</v>
          </cell>
          <cell r="V793">
            <v>7</v>
          </cell>
          <cell r="W793">
            <v>0</v>
          </cell>
          <cell r="X793" t="str">
            <v>○</v>
          </cell>
          <cell r="Y793" t="str">
            <v/>
          </cell>
          <cell r="Z793" t="str">
            <v/>
          </cell>
          <cell r="AA793" t="str">
            <v/>
          </cell>
          <cell r="AB793" t="str">
            <v/>
          </cell>
          <cell r="AC793" t="str">
            <v>なし</v>
          </cell>
          <cell r="AD793">
            <v>18</v>
          </cell>
          <cell r="AE793" t="str">
            <v>16年以上</v>
          </cell>
          <cell r="AF793">
            <v>12</v>
          </cell>
          <cell r="AG793" t="str">
            <v>適</v>
          </cell>
          <cell r="AH793">
            <v>7</v>
          </cell>
          <cell r="AI793" t="str">
            <v>適</v>
          </cell>
          <cell r="AJ793">
            <v>19</v>
          </cell>
          <cell r="AK793" t="str">
            <v>Ｒ４</v>
          </cell>
        </row>
        <row r="794">
          <cell r="A794">
            <v>1410052004470</v>
          </cell>
          <cell r="C794" t="str">
            <v>小規模保育事業（A型）</v>
          </cell>
          <cell r="D794" t="str">
            <v>ジャンプ保育園</v>
          </cell>
          <cell r="E794">
            <v>80</v>
          </cell>
          <cell r="F794" t="str">
            <v>港北区</v>
          </cell>
          <cell r="G794" t="str">
            <v>2340056</v>
          </cell>
          <cell r="H794" t="str">
            <v>横浜市港南区野庭町１３３２－１０</v>
          </cell>
          <cell r="I794" t="str">
            <v>株式会社Ｓｍｉｌｅ　Ｗｅａｔｈｅｒ</v>
          </cell>
          <cell r="J794">
            <v>10</v>
          </cell>
          <cell r="K794" t="str">
            <v>10年以上</v>
          </cell>
          <cell r="L794">
            <v>12</v>
          </cell>
          <cell r="M794" t="str">
            <v>適</v>
          </cell>
          <cell r="N794">
            <v>6</v>
          </cell>
          <cell r="O794" t="str">
            <v>適</v>
          </cell>
          <cell r="P794">
            <v>18</v>
          </cell>
          <cell r="Q794">
            <v>4</v>
          </cell>
          <cell r="R794">
            <v>45072</v>
          </cell>
          <cell r="U794" t="str">
            <v>Ｒ４</v>
          </cell>
          <cell r="V794">
            <v>6</v>
          </cell>
          <cell r="W794">
            <v>0</v>
          </cell>
          <cell r="X794" t="str">
            <v>○</v>
          </cell>
          <cell r="Y794" t="str">
            <v/>
          </cell>
          <cell r="Z794" t="str">
            <v/>
          </cell>
          <cell r="AA794" t="str">
            <v/>
          </cell>
          <cell r="AB794" t="str">
            <v/>
          </cell>
          <cell r="AC794" t="str">
            <v>なし</v>
          </cell>
          <cell r="AD794">
            <v>9</v>
          </cell>
          <cell r="AE794" t="str">
            <v>9年以上</v>
          </cell>
          <cell r="AF794">
            <v>11</v>
          </cell>
          <cell r="AG794" t="str">
            <v>適</v>
          </cell>
          <cell r="AH794">
            <v>6</v>
          </cell>
          <cell r="AI794" t="str">
            <v>適</v>
          </cell>
          <cell r="AJ794">
            <v>17</v>
          </cell>
          <cell r="AK794" t="str">
            <v>Ｒ４</v>
          </cell>
        </row>
        <row r="795">
          <cell r="A795">
            <v>1410052004264</v>
          </cell>
          <cell r="C795" t="str">
            <v>小規模保育事業（A型）</v>
          </cell>
          <cell r="D795" t="str">
            <v>尚花ぞうさん保育室</v>
          </cell>
          <cell r="E795">
            <v>80</v>
          </cell>
          <cell r="F795" t="str">
            <v>港北区</v>
          </cell>
          <cell r="G795" t="str">
            <v>2230053</v>
          </cell>
          <cell r="H795" t="str">
            <v>横浜市港北区綱島西二丁目１５－１４</v>
          </cell>
          <cell r="I795" t="str">
            <v>尚花ぞうさん保育室</v>
          </cell>
          <cell r="J795">
            <v>6</v>
          </cell>
          <cell r="K795" t="str">
            <v>6年以上</v>
          </cell>
          <cell r="L795">
            <v>8</v>
          </cell>
          <cell r="M795" t="str">
            <v>適</v>
          </cell>
          <cell r="N795">
            <v>6</v>
          </cell>
          <cell r="O795" t="str">
            <v>適</v>
          </cell>
          <cell r="P795">
            <v>14</v>
          </cell>
          <cell r="Q795">
            <v>3</v>
          </cell>
          <cell r="R795">
            <v>45113</v>
          </cell>
          <cell r="U795" t="str">
            <v>Ｒ４</v>
          </cell>
          <cell r="V795">
            <v>7</v>
          </cell>
          <cell r="W795">
            <v>0</v>
          </cell>
          <cell r="X795" t="str">
            <v>○</v>
          </cell>
          <cell r="Y795" t="str">
            <v/>
          </cell>
          <cell r="Z795" t="str">
            <v/>
          </cell>
          <cell r="AA795" t="str">
            <v/>
          </cell>
          <cell r="AB795" t="str">
            <v/>
          </cell>
          <cell r="AC795" t="str">
            <v>なし</v>
          </cell>
          <cell r="AD795">
            <v>15</v>
          </cell>
          <cell r="AE795" t="str">
            <v>15年以上</v>
          </cell>
          <cell r="AF795">
            <v>12</v>
          </cell>
          <cell r="AG795" t="str">
            <v>適</v>
          </cell>
          <cell r="AH795">
            <v>7</v>
          </cell>
          <cell r="AI795" t="str">
            <v>適</v>
          </cell>
          <cell r="AJ795">
            <v>19</v>
          </cell>
          <cell r="AK795" t="str">
            <v>Ｒ４</v>
          </cell>
        </row>
        <row r="796">
          <cell r="A796">
            <v>1410052003431</v>
          </cell>
          <cell r="C796" t="str">
            <v>小規模保育事業（A型）</v>
          </cell>
          <cell r="D796" t="str">
            <v>小規模保育事業ＭＩＲＡｉｏ新横浜</v>
          </cell>
          <cell r="E796">
            <v>80</v>
          </cell>
          <cell r="F796" t="str">
            <v>港北区</v>
          </cell>
          <cell r="G796" t="str">
            <v>2220033</v>
          </cell>
          <cell r="H796" t="str">
            <v>横浜市港北区新横浜三丁目１２－４　エクステ新横浜１Ｆ</v>
          </cell>
          <cell r="I796" t="str">
            <v>ドットファム株式会社</v>
          </cell>
          <cell r="J796">
            <v>11</v>
          </cell>
          <cell r="K796" t="str">
            <v>11年以上</v>
          </cell>
          <cell r="L796">
            <v>12</v>
          </cell>
          <cell r="M796" t="str">
            <v>適</v>
          </cell>
          <cell r="N796">
            <v>7</v>
          </cell>
          <cell r="O796" t="str">
            <v>適</v>
          </cell>
          <cell r="P796">
            <v>19</v>
          </cell>
          <cell r="Q796">
            <v>5</v>
          </cell>
          <cell r="R796">
            <v>45120</v>
          </cell>
          <cell r="U796" t="str">
            <v>Ｒ４</v>
          </cell>
          <cell r="V796">
            <v>7</v>
          </cell>
          <cell r="W796">
            <v>0</v>
          </cell>
          <cell r="X796" t="str">
            <v>○</v>
          </cell>
          <cell r="Y796" t="str">
            <v/>
          </cell>
          <cell r="Z796" t="str">
            <v/>
          </cell>
          <cell r="AA796" t="str">
            <v/>
          </cell>
          <cell r="AB796" t="str">
            <v/>
          </cell>
          <cell r="AC796" t="str">
            <v>なし</v>
          </cell>
          <cell r="AD796">
            <v>14</v>
          </cell>
          <cell r="AE796" t="str">
            <v>14年以上</v>
          </cell>
          <cell r="AF796">
            <v>12</v>
          </cell>
          <cell r="AG796" t="str">
            <v>適</v>
          </cell>
          <cell r="AH796">
            <v>7</v>
          </cell>
          <cell r="AI796" t="str">
            <v>適</v>
          </cell>
          <cell r="AJ796">
            <v>19</v>
          </cell>
          <cell r="AK796" t="str">
            <v>Ｒ４</v>
          </cell>
        </row>
        <row r="797">
          <cell r="A797">
            <v>1410052002771</v>
          </cell>
          <cell r="C797" t="str">
            <v>小規模保育事業（A型）</v>
          </cell>
          <cell r="D797" t="str">
            <v>スターチス日吉保育園</v>
          </cell>
          <cell r="E797">
            <v>80</v>
          </cell>
          <cell r="F797" t="str">
            <v>港北区</v>
          </cell>
          <cell r="G797" t="str">
            <v>2230062</v>
          </cell>
          <cell r="H797" t="str">
            <v>横浜市港北区日吉本町１－２３－１２－１０２</v>
          </cell>
          <cell r="I797" t="str">
            <v>スターチス日吉保育園</v>
          </cell>
          <cell r="J797">
            <v>8</v>
          </cell>
          <cell r="K797" t="str">
            <v>8年以上</v>
          </cell>
          <cell r="L797">
            <v>10</v>
          </cell>
          <cell r="M797" t="str">
            <v>適</v>
          </cell>
          <cell r="N797">
            <v>6</v>
          </cell>
          <cell r="O797" t="str">
            <v>適</v>
          </cell>
          <cell r="P797">
            <v>16</v>
          </cell>
          <cell r="Q797">
            <v>4</v>
          </cell>
          <cell r="R797">
            <v>45120</v>
          </cell>
          <cell r="U797" t="str">
            <v>Ｒ４</v>
          </cell>
          <cell r="V797">
            <v>6</v>
          </cell>
          <cell r="W797">
            <v>0</v>
          </cell>
          <cell r="X797" t="str">
            <v>○</v>
          </cell>
          <cell r="Y797" t="str">
            <v/>
          </cell>
          <cell r="Z797" t="str">
            <v/>
          </cell>
          <cell r="AA797" t="str">
            <v/>
          </cell>
          <cell r="AB797" t="str">
            <v/>
          </cell>
          <cell r="AC797" t="str">
            <v>なし</v>
          </cell>
          <cell r="AD797">
            <v>7</v>
          </cell>
          <cell r="AE797" t="str">
            <v>7年以上</v>
          </cell>
          <cell r="AF797">
            <v>9</v>
          </cell>
          <cell r="AG797" t="str">
            <v>適</v>
          </cell>
          <cell r="AH797">
            <v>6</v>
          </cell>
          <cell r="AI797" t="str">
            <v>適</v>
          </cell>
          <cell r="AJ797">
            <v>15</v>
          </cell>
          <cell r="AK797" t="str">
            <v>Ｒ４</v>
          </cell>
        </row>
        <row r="798">
          <cell r="A798">
            <v>1410052004389</v>
          </cell>
          <cell r="C798" t="str">
            <v>小規模保育事業（A型）</v>
          </cell>
          <cell r="D798" t="str">
            <v>天才キッズクラブ楽遊館綱島園</v>
          </cell>
          <cell r="E798">
            <v>80</v>
          </cell>
          <cell r="F798" t="str">
            <v>港北区</v>
          </cell>
          <cell r="G798" t="str">
            <v>2060802</v>
          </cell>
          <cell r="H798" t="str">
            <v>東京都稲城市東長沼２１０６－５　マスヤビル１Ｆ</v>
          </cell>
          <cell r="I798" t="str">
            <v>株式会社ＴＫＣ</v>
          </cell>
          <cell r="J798">
            <v>5</v>
          </cell>
          <cell r="K798" t="str">
            <v>5年以上</v>
          </cell>
          <cell r="L798">
            <v>7</v>
          </cell>
          <cell r="M798" t="str">
            <v>適</v>
          </cell>
          <cell r="N798">
            <v>6</v>
          </cell>
          <cell r="O798" t="str">
            <v>適</v>
          </cell>
          <cell r="P798">
            <v>13</v>
          </cell>
          <cell r="Q798">
            <v>3</v>
          </cell>
          <cell r="R798">
            <v>45113</v>
          </cell>
          <cell r="U798" t="str">
            <v>Ｒ４</v>
          </cell>
          <cell r="V798">
            <v>6</v>
          </cell>
          <cell r="W798">
            <v>0</v>
          </cell>
          <cell r="X798" t="str">
            <v>○</v>
          </cell>
          <cell r="Y798" t="str">
            <v/>
          </cell>
          <cell r="Z798" t="str">
            <v/>
          </cell>
          <cell r="AA798" t="str">
            <v/>
          </cell>
          <cell r="AB798" t="str">
            <v/>
          </cell>
          <cell r="AC798" t="str">
            <v>なし</v>
          </cell>
          <cell r="AD798">
            <v>5</v>
          </cell>
          <cell r="AE798" t="str">
            <v>5年以上</v>
          </cell>
          <cell r="AF798">
            <v>7</v>
          </cell>
          <cell r="AG798" t="str">
            <v>適</v>
          </cell>
          <cell r="AH798">
            <v>6</v>
          </cell>
          <cell r="AI798" t="str">
            <v>適</v>
          </cell>
          <cell r="AJ798">
            <v>13</v>
          </cell>
          <cell r="AK798" t="str">
            <v>Ｒ４</v>
          </cell>
        </row>
        <row r="799">
          <cell r="A799">
            <v>1410052005683</v>
          </cell>
          <cell r="C799" t="str">
            <v>小規模保育事業（A型）</v>
          </cell>
          <cell r="D799" t="str">
            <v>ばばほいくしつ綱島</v>
          </cell>
          <cell r="E799">
            <v>80</v>
          </cell>
          <cell r="F799" t="str">
            <v>港北区</v>
          </cell>
          <cell r="G799" t="str">
            <v>2400011</v>
          </cell>
          <cell r="H799" t="str">
            <v>横浜市保土ケ谷区桜ケ丘二丁目４５－２</v>
          </cell>
          <cell r="I799" t="str">
            <v>特定非営利活動法人ファゼール・ボン</v>
          </cell>
          <cell r="J799">
            <v>9</v>
          </cell>
          <cell r="K799" t="str">
            <v>9年以上</v>
          </cell>
          <cell r="L799">
            <v>11</v>
          </cell>
          <cell r="M799" t="str">
            <v>適</v>
          </cell>
          <cell r="N799">
            <v>6</v>
          </cell>
          <cell r="O799" t="str">
            <v>適</v>
          </cell>
          <cell r="P799">
            <v>17</v>
          </cell>
          <cell r="Q799">
            <v>3</v>
          </cell>
          <cell r="R799">
            <v>45128</v>
          </cell>
          <cell r="U799" t="str">
            <v>Ｒ４</v>
          </cell>
          <cell r="V799">
            <v>6</v>
          </cell>
          <cell r="W799">
            <v>0</v>
          </cell>
          <cell r="X799" t="str">
            <v>○</v>
          </cell>
          <cell r="Y799" t="str">
            <v/>
          </cell>
          <cell r="Z799" t="str">
            <v/>
          </cell>
          <cell r="AA799" t="str">
            <v/>
          </cell>
          <cell r="AB799" t="str">
            <v/>
          </cell>
          <cell r="AC799" t="str">
            <v>なし</v>
          </cell>
          <cell r="AD799">
            <v>9</v>
          </cell>
          <cell r="AE799" t="str">
            <v>9年以上</v>
          </cell>
          <cell r="AF799">
            <v>11</v>
          </cell>
          <cell r="AG799" t="str">
            <v>適</v>
          </cell>
          <cell r="AH799">
            <v>6</v>
          </cell>
          <cell r="AI799" t="str">
            <v>適</v>
          </cell>
          <cell r="AJ799">
            <v>17</v>
          </cell>
          <cell r="AK799" t="str">
            <v>Ｒ４</v>
          </cell>
        </row>
        <row r="800">
          <cell r="A800">
            <v>1410052003043</v>
          </cell>
          <cell r="C800" t="str">
            <v>小規模保育事業（A型）</v>
          </cell>
          <cell r="D800" t="str">
            <v>ピッコロ・グランデ新横浜</v>
          </cell>
          <cell r="E800">
            <v>80</v>
          </cell>
          <cell r="F800" t="str">
            <v>港北区</v>
          </cell>
          <cell r="G800" t="str">
            <v>2220033</v>
          </cell>
          <cell r="H800" t="str">
            <v>横浜市港北区新横浜１－２２－４</v>
          </cell>
          <cell r="I800" t="str">
            <v>社会福祉法人　千里会　</v>
          </cell>
          <cell r="J800">
            <v>4</v>
          </cell>
          <cell r="K800" t="str">
            <v>4年以上</v>
          </cell>
          <cell r="L800">
            <v>6</v>
          </cell>
          <cell r="M800" t="str">
            <v>適</v>
          </cell>
          <cell r="N800">
            <v>6</v>
          </cell>
          <cell r="O800" t="str">
            <v>適</v>
          </cell>
          <cell r="P800">
            <v>12</v>
          </cell>
          <cell r="Q800">
            <v>1</v>
          </cell>
          <cell r="R800">
            <v>45120</v>
          </cell>
          <cell r="U800" t="str">
            <v>Ｒ４</v>
          </cell>
          <cell r="V800">
            <v>6</v>
          </cell>
          <cell r="W800">
            <v>0</v>
          </cell>
          <cell r="X800" t="str">
            <v>○</v>
          </cell>
          <cell r="Y800" t="str">
            <v/>
          </cell>
          <cell r="Z800" t="str">
            <v/>
          </cell>
          <cell r="AA800" t="str">
            <v/>
          </cell>
          <cell r="AB800" t="str">
            <v/>
          </cell>
          <cell r="AC800" t="str">
            <v>なし</v>
          </cell>
          <cell r="AD800">
            <v>8</v>
          </cell>
          <cell r="AE800" t="str">
            <v>8年以上</v>
          </cell>
          <cell r="AF800">
            <v>10</v>
          </cell>
          <cell r="AG800" t="str">
            <v>適</v>
          </cell>
          <cell r="AH800">
            <v>6</v>
          </cell>
          <cell r="AI800" t="str">
            <v>適</v>
          </cell>
          <cell r="AJ800">
            <v>16</v>
          </cell>
          <cell r="AK800" t="str">
            <v>Ｒ４</v>
          </cell>
        </row>
        <row r="801">
          <cell r="A801">
            <v>1410052004074</v>
          </cell>
          <cell r="C801" t="str">
            <v>小規模保育事業（A型）</v>
          </cell>
          <cell r="D801" t="str">
            <v>日吉チューリップルーム</v>
          </cell>
          <cell r="E801">
            <v>80</v>
          </cell>
          <cell r="F801" t="str">
            <v>港北区</v>
          </cell>
          <cell r="G801" t="str">
            <v>2160006</v>
          </cell>
          <cell r="H801" t="str">
            <v>神奈川県川崎市宮前区宮前平２丁目９－２３　ヒカリコーポＡＢ</v>
          </cell>
          <cell r="I801" t="str">
            <v>ＧＦＢ合同会社</v>
          </cell>
          <cell r="J801">
            <v>8</v>
          </cell>
          <cell r="K801" t="str">
            <v>8年以上</v>
          </cell>
          <cell r="L801">
            <v>10</v>
          </cell>
          <cell r="M801" t="str">
            <v>適</v>
          </cell>
          <cell r="N801">
            <v>6</v>
          </cell>
          <cell r="O801" t="str">
            <v>適</v>
          </cell>
          <cell r="P801">
            <v>16</v>
          </cell>
          <cell r="Q801">
            <v>1</v>
          </cell>
          <cell r="R801">
            <v>45113</v>
          </cell>
          <cell r="U801" t="str">
            <v>Ｒ４</v>
          </cell>
          <cell r="V801">
            <v>6</v>
          </cell>
          <cell r="W801">
            <v>0</v>
          </cell>
          <cell r="X801" t="str">
            <v>○</v>
          </cell>
          <cell r="Y801" t="str">
            <v/>
          </cell>
          <cell r="Z801" t="str">
            <v/>
          </cell>
          <cell r="AA801" t="str">
            <v/>
          </cell>
          <cell r="AB801" t="str">
            <v/>
          </cell>
          <cell r="AC801" t="str">
            <v>なし</v>
          </cell>
          <cell r="AD801">
            <v>7</v>
          </cell>
          <cell r="AE801" t="str">
            <v>7年以上</v>
          </cell>
          <cell r="AF801">
            <v>9</v>
          </cell>
          <cell r="AG801" t="str">
            <v>適</v>
          </cell>
          <cell r="AH801">
            <v>6</v>
          </cell>
          <cell r="AI801" t="str">
            <v>適</v>
          </cell>
          <cell r="AJ801">
            <v>15</v>
          </cell>
          <cell r="AK801" t="str">
            <v>Ｒ４</v>
          </cell>
        </row>
        <row r="802">
          <cell r="A802">
            <v>1410052005188</v>
          </cell>
          <cell r="C802" t="str">
            <v>小規模保育事業（A型）</v>
          </cell>
          <cell r="D802" t="str">
            <v>フェアリーテイルそら</v>
          </cell>
          <cell r="E802">
            <v>80</v>
          </cell>
          <cell r="F802" t="str">
            <v>港北区</v>
          </cell>
          <cell r="G802" t="str">
            <v>2300015</v>
          </cell>
          <cell r="H802" t="str">
            <v>横浜市鶴見区寺谷二丁目１－２０</v>
          </cell>
          <cell r="I802" t="str">
            <v>フェアリーテイルつばさ</v>
          </cell>
          <cell r="J802">
            <v>13</v>
          </cell>
          <cell r="K802" t="str">
            <v>13年以上</v>
          </cell>
          <cell r="L802">
            <v>12</v>
          </cell>
          <cell r="M802" t="str">
            <v>適</v>
          </cell>
          <cell r="N802">
            <v>7</v>
          </cell>
          <cell r="O802" t="str">
            <v>適</v>
          </cell>
          <cell r="P802">
            <v>19</v>
          </cell>
          <cell r="Q802">
            <v>4</v>
          </cell>
          <cell r="R802">
            <v>45113</v>
          </cell>
          <cell r="U802" t="str">
            <v>Ｒ４</v>
          </cell>
          <cell r="V802">
            <v>6</v>
          </cell>
          <cell r="W802">
            <v>1</v>
          </cell>
          <cell r="X802" t="str">
            <v>○</v>
          </cell>
          <cell r="Y802" t="str">
            <v>○</v>
          </cell>
          <cell r="Z802" t="str">
            <v/>
          </cell>
          <cell r="AA802" t="str">
            <v/>
          </cell>
          <cell r="AB802" t="str">
            <v/>
          </cell>
          <cell r="AC802" t="str">
            <v>あり</v>
          </cell>
          <cell r="AD802">
            <v>9</v>
          </cell>
          <cell r="AE802" t="str">
            <v>9年以上</v>
          </cell>
          <cell r="AF802">
            <v>11</v>
          </cell>
          <cell r="AG802" t="str">
            <v>適</v>
          </cell>
          <cell r="AH802">
            <v>6</v>
          </cell>
          <cell r="AI802" t="str">
            <v>適</v>
          </cell>
          <cell r="AJ802">
            <v>17</v>
          </cell>
          <cell r="AK802" t="str">
            <v>Ｒ４</v>
          </cell>
        </row>
        <row r="803">
          <cell r="A803">
            <v>1410052005824</v>
          </cell>
          <cell r="C803" t="str">
            <v>小規模保育事業（A型）</v>
          </cell>
          <cell r="D803" t="str">
            <v>preschool　ALICE Clover</v>
          </cell>
          <cell r="E803">
            <v>80</v>
          </cell>
          <cell r="F803" t="str">
            <v>港北区</v>
          </cell>
          <cell r="G803" t="str">
            <v>2230052</v>
          </cell>
          <cell r="H803" t="str">
            <v>横浜市港北区綱島東三丁目５－５０　コリエンテ綱島１階</v>
          </cell>
          <cell r="I803" t="str">
            <v>ｐｒｅｓｃｈｏｏｌ　ＡＬＩＣＥ</v>
          </cell>
          <cell r="J803">
            <v>12</v>
          </cell>
          <cell r="K803" t="str">
            <v>12年以上</v>
          </cell>
          <cell r="L803">
            <v>12</v>
          </cell>
          <cell r="M803" t="str">
            <v>適</v>
          </cell>
          <cell r="N803">
            <v>7</v>
          </cell>
          <cell r="O803" t="str">
            <v>適</v>
          </cell>
          <cell r="P803">
            <v>19</v>
          </cell>
          <cell r="Q803">
            <v>6</v>
          </cell>
          <cell r="R803">
            <v>45146</v>
          </cell>
          <cell r="U803" t="str">
            <v>Ｒ４</v>
          </cell>
          <cell r="V803">
            <v>6</v>
          </cell>
          <cell r="W803">
            <v>1</v>
          </cell>
          <cell r="X803" t="str">
            <v>○</v>
          </cell>
          <cell r="Y803" t="str">
            <v>○</v>
          </cell>
          <cell r="Z803" t="str">
            <v/>
          </cell>
          <cell r="AA803" t="str">
            <v/>
          </cell>
          <cell r="AB803" t="str">
            <v/>
          </cell>
          <cell r="AC803" t="str">
            <v>あり</v>
          </cell>
          <cell r="AD803">
            <v>9</v>
          </cell>
          <cell r="AE803" t="str">
            <v>9年以上</v>
          </cell>
          <cell r="AF803">
            <v>11</v>
          </cell>
          <cell r="AG803" t="str">
            <v>適</v>
          </cell>
          <cell r="AH803">
            <v>6</v>
          </cell>
          <cell r="AI803" t="str">
            <v>適</v>
          </cell>
          <cell r="AJ803">
            <v>17</v>
          </cell>
          <cell r="AK803" t="str">
            <v>Ｒ４</v>
          </cell>
        </row>
        <row r="804">
          <cell r="A804">
            <v>1410052004355</v>
          </cell>
          <cell r="C804" t="str">
            <v>小規模保育事業（A型）</v>
          </cell>
          <cell r="D804" t="str">
            <v>ベイキッズ星の森保育園</v>
          </cell>
          <cell r="E804">
            <v>80</v>
          </cell>
          <cell r="F804" t="str">
            <v>港北区</v>
          </cell>
          <cell r="G804" t="str">
            <v>2310012</v>
          </cell>
          <cell r="H804" t="str">
            <v>横浜市中区相生町１－１７－１　パークビュー横浜８０１号</v>
          </cell>
          <cell r="I804" t="str">
            <v>特定非営利活動法人　ベイキッズ</v>
          </cell>
          <cell r="J804">
            <v>15</v>
          </cell>
          <cell r="K804" t="str">
            <v>15年以上</v>
          </cell>
          <cell r="L804">
            <v>12</v>
          </cell>
          <cell r="M804" t="str">
            <v>適</v>
          </cell>
          <cell r="N804">
            <v>7</v>
          </cell>
          <cell r="O804" t="str">
            <v>適</v>
          </cell>
          <cell r="P804">
            <v>19</v>
          </cell>
          <cell r="Q804">
            <v>4</v>
          </cell>
          <cell r="R804">
            <v>45072</v>
          </cell>
          <cell r="U804" t="str">
            <v>Ｒ４</v>
          </cell>
          <cell r="V804">
            <v>7</v>
          </cell>
          <cell r="W804">
            <v>0</v>
          </cell>
          <cell r="X804" t="str">
            <v>○</v>
          </cell>
          <cell r="Y804" t="str">
            <v/>
          </cell>
          <cell r="Z804" t="str">
            <v/>
          </cell>
          <cell r="AA804" t="str">
            <v/>
          </cell>
          <cell r="AB804" t="str">
            <v/>
          </cell>
          <cell r="AC804" t="str">
            <v>なし</v>
          </cell>
          <cell r="AD804">
            <v>14</v>
          </cell>
          <cell r="AE804" t="str">
            <v>14年以上</v>
          </cell>
          <cell r="AF804">
            <v>12</v>
          </cell>
          <cell r="AG804" t="str">
            <v>適</v>
          </cell>
          <cell r="AH804">
            <v>7</v>
          </cell>
          <cell r="AI804" t="str">
            <v>適</v>
          </cell>
          <cell r="AJ804">
            <v>19</v>
          </cell>
          <cell r="AK804" t="str">
            <v>Ｒ４</v>
          </cell>
        </row>
        <row r="805">
          <cell r="A805">
            <v>1410052005030</v>
          </cell>
          <cell r="C805" t="str">
            <v>小規模保育事業（A型）</v>
          </cell>
          <cell r="D805" t="str">
            <v>ほわいと保育園　きくな</v>
          </cell>
          <cell r="E805">
            <v>80</v>
          </cell>
          <cell r="F805" t="str">
            <v>港北区</v>
          </cell>
          <cell r="G805" t="str">
            <v>2220032</v>
          </cell>
          <cell r="H805" t="str">
            <v>横浜市港北区大豆戸町２５７　フィオーレ・千野１Ｆ</v>
          </cell>
          <cell r="I805" t="str">
            <v>ほわいと保育園きくな</v>
          </cell>
          <cell r="J805">
            <v>10</v>
          </cell>
          <cell r="K805" t="str">
            <v>10年以上</v>
          </cell>
          <cell r="L805">
            <v>12</v>
          </cell>
          <cell r="M805" t="str">
            <v>適</v>
          </cell>
          <cell r="N805">
            <v>6</v>
          </cell>
          <cell r="O805" t="str">
            <v>適</v>
          </cell>
          <cell r="P805">
            <v>18</v>
          </cell>
          <cell r="Q805">
            <v>9</v>
          </cell>
          <cell r="R805">
            <v>45113</v>
          </cell>
          <cell r="U805" t="str">
            <v>Ｒ４</v>
          </cell>
          <cell r="V805">
            <v>6</v>
          </cell>
          <cell r="W805">
            <v>0</v>
          </cell>
          <cell r="X805" t="str">
            <v>○</v>
          </cell>
          <cell r="Y805" t="str">
            <v/>
          </cell>
          <cell r="Z805" t="str">
            <v/>
          </cell>
          <cell r="AA805" t="str">
            <v/>
          </cell>
          <cell r="AB805" t="str">
            <v/>
          </cell>
          <cell r="AC805" t="str">
            <v>なし</v>
          </cell>
          <cell r="AD805">
            <v>10</v>
          </cell>
          <cell r="AE805" t="str">
            <v>10年以上</v>
          </cell>
          <cell r="AF805">
            <v>12</v>
          </cell>
          <cell r="AG805" t="str">
            <v>適</v>
          </cell>
          <cell r="AH805">
            <v>6</v>
          </cell>
          <cell r="AI805" t="str">
            <v>適</v>
          </cell>
          <cell r="AJ805">
            <v>18</v>
          </cell>
          <cell r="AK805" t="str">
            <v>Ｒ４</v>
          </cell>
        </row>
        <row r="806">
          <cell r="A806">
            <v>1410052005691</v>
          </cell>
          <cell r="C806" t="str">
            <v>小規模保育事業（A型）</v>
          </cell>
          <cell r="D806" t="str">
            <v>みらいこうほく保育園</v>
          </cell>
          <cell r="E806">
            <v>80</v>
          </cell>
          <cell r="F806" t="str">
            <v>港北区</v>
          </cell>
          <cell r="G806" t="str">
            <v>2230062</v>
          </cell>
          <cell r="H806" t="str">
            <v>横浜市港北区日吉本町五丁目６７－１１</v>
          </cell>
          <cell r="I806" t="str">
            <v>みらいこうほく保育園</v>
          </cell>
          <cell r="J806">
            <v>10</v>
          </cell>
          <cell r="K806" t="str">
            <v>10年以上</v>
          </cell>
          <cell r="L806">
            <v>12</v>
          </cell>
          <cell r="M806" t="str">
            <v>適</v>
          </cell>
          <cell r="N806">
            <v>6</v>
          </cell>
          <cell r="O806" t="str">
            <v>適</v>
          </cell>
          <cell r="P806">
            <v>18</v>
          </cell>
          <cell r="Q806">
            <v>4</v>
          </cell>
          <cell r="R806">
            <v>45128</v>
          </cell>
          <cell r="U806" t="str">
            <v>Ｒ４</v>
          </cell>
          <cell r="V806">
            <v>6</v>
          </cell>
          <cell r="W806">
            <v>0</v>
          </cell>
          <cell r="X806" t="str">
            <v>○</v>
          </cell>
          <cell r="Y806" t="str">
            <v/>
          </cell>
          <cell r="Z806" t="str">
            <v/>
          </cell>
          <cell r="AA806" t="str">
            <v/>
          </cell>
          <cell r="AB806" t="str">
            <v/>
          </cell>
          <cell r="AC806" t="str">
            <v>なし</v>
          </cell>
          <cell r="AD806">
            <v>4</v>
          </cell>
          <cell r="AE806" t="str">
            <v>4年以上</v>
          </cell>
          <cell r="AF806">
            <v>6</v>
          </cell>
          <cell r="AG806" t="str">
            <v>適</v>
          </cell>
          <cell r="AH806">
            <v>6</v>
          </cell>
          <cell r="AI806" t="str">
            <v>適</v>
          </cell>
          <cell r="AJ806">
            <v>12</v>
          </cell>
          <cell r="AK806" t="str">
            <v>Ｒ４</v>
          </cell>
        </row>
        <row r="807">
          <cell r="A807">
            <v>1410052005733</v>
          </cell>
          <cell r="C807" t="str">
            <v>小規模保育事業（A型）</v>
          </cell>
          <cell r="D807" t="str">
            <v>もしもしのほし日吉保育園</v>
          </cell>
          <cell r="E807">
            <v>80</v>
          </cell>
          <cell r="F807" t="str">
            <v>港北区</v>
          </cell>
          <cell r="G807" t="str">
            <v>2230061</v>
          </cell>
          <cell r="H807" t="str">
            <v>横浜市港北区日吉二丁目３－８　柏屋日吉ビル１Ｆ</v>
          </cell>
          <cell r="I807" t="str">
            <v>もしもしのほし日吉保育園</v>
          </cell>
          <cell r="J807">
            <v>8</v>
          </cell>
          <cell r="K807" t="str">
            <v>8年以上</v>
          </cell>
          <cell r="L807">
            <v>10</v>
          </cell>
          <cell r="M807" t="str">
            <v>適</v>
          </cell>
          <cell r="N807">
            <v>6</v>
          </cell>
          <cell r="O807" t="str">
            <v>適</v>
          </cell>
          <cell r="P807">
            <v>16</v>
          </cell>
          <cell r="Q807">
            <v>3</v>
          </cell>
          <cell r="R807">
            <v>45146</v>
          </cell>
          <cell r="U807" t="str">
            <v>Ｒ４</v>
          </cell>
          <cell r="V807">
            <v>6</v>
          </cell>
          <cell r="W807">
            <v>0</v>
          </cell>
          <cell r="X807" t="str">
            <v>○</v>
          </cell>
          <cell r="Y807" t="str">
            <v/>
          </cell>
          <cell r="Z807" t="str">
            <v/>
          </cell>
          <cell r="AA807" t="str">
            <v/>
          </cell>
          <cell r="AB807" t="str">
            <v/>
          </cell>
          <cell r="AC807" t="str">
            <v>なし</v>
          </cell>
          <cell r="AD807">
            <v>5</v>
          </cell>
          <cell r="AE807" t="str">
            <v>5年以上</v>
          </cell>
          <cell r="AF807">
            <v>7</v>
          </cell>
          <cell r="AG807" t="str">
            <v>適</v>
          </cell>
          <cell r="AH807">
            <v>6</v>
          </cell>
          <cell r="AI807" t="str">
            <v>適</v>
          </cell>
          <cell r="AJ807">
            <v>13</v>
          </cell>
          <cell r="AK807" t="str">
            <v>Ｒ４</v>
          </cell>
        </row>
        <row r="808">
          <cell r="A808">
            <v>1410052003514</v>
          </cell>
          <cell r="C808" t="str">
            <v>小規模保育事業（A型）</v>
          </cell>
          <cell r="D808" t="str">
            <v>Ｌｕｃｅ陽だまりの家保育園</v>
          </cell>
          <cell r="E808">
            <v>80</v>
          </cell>
          <cell r="F808" t="str">
            <v>港北区</v>
          </cell>
          <cell r="G808" t="str">
            <v>2240036</v>
          </cell>
          <cell r="H808" t="str">
            <v>横浜市都筑区勝田南２－４－１７</v>
          </cell>
          <cell r="I808" t="str">
            <v>特定非営利活動法人　Ｌｕｃｅ</v>
          </cell>
          <cell r="J808">
            <v>8</v>
          </cell>
          <cell r="K808" t="str">
            <v>8年以上</v>
          </cell>
          <cell r="L808">
            <v>10</v>
          </cell>
          <cell r="M808" t="str">
            <v>適</v>
          </cell>
          <cell r="N808">
            <v>6</v>
          </cell>
          <cell r="O808" t="str">
            <v>適</v>
          </cell>
          <cell r="P808">
            <v>16</v>
          </cell>
          <cell r="Q808">
            <v>2</v>
          </cell>
          <cell r="R808">
            <v>45092</v>
          </cell>
          <cell r="U808" t="str">
            <v>Ｒ４</v>
          </cell>
          <cell r="V808">
            <v>6</v>
          </cell>
          <cell r="W808">
            <v>0</v>
          </cell>
          <cell r="X808" t="str">
            <v>○</v>
          </cell>
          <cell r="Y808" t="str">
            <v/>
          </cell>
          <cell r="Z808" t="str">
            <v/>
          </cell>
          <cell r="AA808" t="str">
            <v/>
          </cell>
          <cell r="AB808" t="str">
            <v/>
          </cell>
          <cell r="AC808" t="str">
            <v>なし</v>
          </cell>
          <cell r="AD808">
            <v>7</v>
          </cell>
          <cell r="AE808" t="str">
            <v>7年以上</v>
          </cell>
          <cell r="AF808">
            <v>9</v>
          </cell>
          <cell r="AG808" t="str">
            <v>適</v>
          </cell>
          <cell r="AH808">
            <v>6</v>
          </cell>
          <cell r="AI808" t="str">
            <v>適</v>
          </cell>
          <cell r="AJ808">
            <v>15</v>
          </cell>
          <cell r="AK808" t="str">
            <v>Ｒ４</v>
          </cell>
        </row>
        <row r="809">
          <cell r="A809">
            <v>1410052003423</v>
          </cell>
          <cell r="C809" t="str">
            <v>小規模保育事業（A型）</v>
          </cell>
          <cell r="D809" t="str">
            <v>Ｌｕｃｅ陽だまりの家保育園綱島</v>
          </cell>
          <cell r="E809">
            <v>80</v>
          </cell>
          <cell r="F809" t="str">
            <v>港北区</v>
          </cell>
          <cell r="G809" t="str">
            <v>2240036</v>
          </cell>
          <cell r="H809" t="str">
            <v>横浜市都筑区勝田南２－４－１７</v>
          </cell>
          <cell r="I809" t="str">
            <v>特定非営利活動法人　Ｌｕｃｅ</v>
          </cell>
          <cell r="J809">
            <v>11</v>
          </cell>
          <cell r="K809" t="str">
            <v>11年以上</v>
          </cell>
          <cell r="L809">
            <v>12</v>
          </cell>
          <cell r="M809" t="str">
            <v>適</v>
          </cell>
          <cell r="N809">
            <v>7</v>
          </cell>
          <cell r="O809" t="str">
            <v>適</v>
          </cell>
          <cell r="P809">
            <v>19</v>
          </cell>
          <cell r="Q809">
            <v>4</v>
          </cell>
          <cell r="R809">
            <v>45113</v>
          </cell>
          <cell r="U809" t="str">
            <v>Ｒ４</v>
          </cell>
          <cell r="V809">
            <v>7</v>
          </cell>
          <cell r="W809">
            <v>0</v>
          </cell>
          <cell r="X809" t="str">
            <v>○</v>
          </cell>
          <cell r="Y809" t="str">
            <v/>
          </cell>
          <cell r="Z809" t="str">
            <v/>
          </cell>
          <cell r="AA809" t="str">
            <v/>
          </cell>
          <cell r="AB809" t="str">
            <v/>
          </cell>
          <cell r="AC809" t="str">
            <v>なし</v>
          </cell>
          <cell r="AD809">
            <v>11</v>
          </cell>
          <cell r="AE809" t="str">
            <v>11年以上</v>
          </cell>
          <cell r="AF809">
            <v>12</v>
          </cell>
          <cell r="AG809" t="str">
            <v>適</v>
          </cell>
          <cell r="AH809">
            <v>7</v>
          </cell>
          <cell r="AI809" t="str">
            <v>適</v>
          </cell>
          <cell r="AJ809">
            <v>19</v>
          </cell>
          <cell r="AK809" t="str">
            <v>Ｒ４</v>
          </cell>
        </row>
        <row r="810">
          <cell r="A810">
            <v>1410052005261</v>
          </cell>
          <cell r="C810" t="str">
            <v>小規模保育事業（A型）</v>
          </cell>
          <cell r="D810" t="str">
            <v>ルリ保育園日吉</v>
          </cell>
          <cell r="E810">
            <v>80</v>
          </cell>
          <cell r="F810" t="str">
            <v>港北区</v>
          </cell>
          <cell r="G810" t="str">
            <v>2230051</v>
          </cell>
          <cell r="H810" t="str">
            <v>横浜市港北区箕輪町二丁目３－７　日吉ロイヤルマンション１階</v>
          </cell>
          <cell r="I810" t="str">
            <v>ルリ保育園日吉</v>
          </cell>
          <cell r="J810">
            <v>7</v>
          </cell>
          <cell r="K810" t="str">
            <v>7年以上</v>
          </cell>
          <cell r="L810">
            <v>9</v>
          </cell>
          <cell r="M810" t="str">
            <v>適</v>
          </cell>
          <cell r="N810">
            <v>6</v>
          </cell>
          <cell r="O810" t="str">
            <v>適</v>
          </cell>
          <cell r="P810">
            <v>15</v>
          </cell>
          <cell r="Q810">
            <v>3</v>
          </cell>
          <cell r="R810">
            <v>45128</v>
          </cell>
          <cell r="U810" t="str">
            <v>Ｒ４</v>
          </cell>
          <cell r="V810">
            <v>6</v>
          </cell>
          <cell r="W810">
            <v>0</v>
          </cell>
          <cell r="X810" t="str">
            <v>○</v>
          </cell>
          <cell r="Y810" t="str">
            <v/>
          </cell>
          <cell r="Z810" t="str">
            <v/>
          </cell>
          <cell r="AA810" t="str">
            <v/>
          </cell>
          <cell r="AB810" t="str">
            <v/>
          </cell>
          <cell r="AC810" t="str">
            <v>なし</v>
          </cell>
          <cell r="AD810">
            <v>8</v>
          </cell>
          <cell r="AE810" t="str">
            <v>8年以上</v>
          </cell>
          <cell r="AF810">
            <v>10</v>
          </cell>
          <cell r="AG810" t="str">
            <v>適</v>
          </cell>
          <cell r="AH810">
            <v>6</v>
          </cell>
          <cell r="AI810" t="str">
            <v>適</v>
          </cell>
          <cell r="AJ810">
            <v>16</v>
          </cell>
          <cell r="AK810" t="str">
            <v>Ｒ４</v>
          </cell>
        </row>
        <row r="811">
          <cell r="A811">
            <v>1410052004058</v>
          </cell>
          <cell r="C811" t="str">
            <v>事業所内保育事業－小規模Ａ型基準</v>
          </cell>
          <cell r="D811" t="str">
            <v>ローズ保育園</v>
          </cell>
          <cell r="E811">
            <v>80</v>
          </cell>
          <cell r="F811" t="str">
            <v>港北区</v>
          </cell>
          <cell r="G811" t="str">
            <v>2230066</v>
          </cell>
          <cell r="H811" t="str">
            <v>横浜市港北区高田西１－５－２１</v>
          </cell>
          <cell r="I811" t="str">
            <v>株式会社　トーエル</v>
          </cell>
          <cell r="J811">
            <v>11</v>
          </cell>
          <cell r="K811" t="str">
            <v>11年以上</v>
          </cell>
          <cell r="L811">
            <v>12</v>
          </cell>
          <cell r="M811" t="str">
            <v>適</v>
          </cell>
          <cell r="N811">
            <v>7</v>
          </cell>
          <cell r="O811" t="str">
            <v>適</v>
          </cell>
          <cell r="P811">
            <v>19</v>
          </cell>
          <cell r="Q811">
            <v>4</v>
          </cell>
          <cell r="R811">
            <v>45113</v>
          </cell>
          <cell r="U811" t="str">
            <v>Ｒ４</v>
          </cell>
          <cell r="V811">
            <v>7</v>
          </cell>
          <cell r="W811">
            <v>0</v>
          </cell>
          <cell r="X811" t="str">
            <v>○</v>
          </cell>
          <cell r="Y811" t="str">
            <v/>
          </cell>
          <cell r="Z811" t="str">
            <v/>
          </cell>
          <cell r="AA811" t="str">
            <v/>
          </cell>
          <cell r="AB811" t="str">
            <v/>
          </cell>
          <cell r="AC811" t="str">
            <v>なし</v>
          </cell>
          <cell r="AD811">
            <v>12</v>
          </cell>
          <cell r="AE811" t="str">
            <v>12年以上</v>
          </cell>
          <cell r="AF811">
            <v>12</v>
          </cell>
          <cell r="AG811" t="str">
            <v>適</v>
          </cell>
          <cell r="AH811">
            <v>7</v>
          </cell>
          <cell r="AI811" t="str">
            <v>適</v>
          </cell>
          <cell r="AJ811">
            <v>19</v>
          </cell>
          <cell r="AK811" t="str">
            <v>Ｒ４</v>
          </cell>
        </row>
        <row r="812">
          <cell r="A812">
            <v>1410052005725</v>
          </cell>
          <cell r="C812" t="str">
            <v>小規模保育事業（B型）</v>
          </cell>
          <cell r="D812" t="str">
            <v>保育室テック・テックROOM</v>
          </cell>
          <cell r="E812">
            <v>80</v>
          </cell>
          <cell r="F812" t="str">
            <v>港北区</v>
          </cell>
          <cell r="G812" t="str">
            <v>2230054</v>
          </cell>
          <cell r="H812" t="str">
            <v>横浜市港北区綱島台１４－１３　大明グレイス１Ｆ</v>
          </cell>
          <cell r="I812" t="str">
            <v>保育室テックテックＲＯＯＭ</v>
          </cell>
          <cell r="J812">
            <v>16</v>
          </cell>
          <cell r="K812" t="str">
            <v>16年以上</v>
          </cell>
          <cell r="L812">
            <v>12</v>
          </cell>
          <cell r="M812" t="str">
            <v>適</v>
          </cell>
          <cell r="N812">
            <v>7</v>
          </cell>
          <cell r="O812" t="str">
            <v>適</v>
          </cell>
          <cell r="P812">
            <v>19</v>
          </cell>
          <cell r="Q812">
            <v>4</v>
          </cell>
          <cell r="R812">
            <v>45092</v>
          </cell>
          <cell r="U812" t="str">
            <v>Ｒ４</v>
          </cell>
          <cell r="V812">
            <v>7</v>
          </cell>
          <cell r="W812">
            <v>0</v>
          </cell>
          <cell r="X812" t="str">
            <v>○</v>
          </cell>
          <cell r="Y812" t="str">
            <v/>
          </cell>
          <cell r="Z812" t="str">
            <v/>
          </cell>
          <cell r="AA812" t="str">
            <v/>
          </cell>
          <cell r="AB812" t="str">
            <v/>
          </cell>
          <cell r="AC812" t="str">
            <v>なし</v>
          </cell>
          <cell r="AD812">
            <v>17</v>
          </cell>
          <cell r="AE812" t="str">
            <v>16年以上</v>
          </cell>
          <cell r="AF812">
            <v>12</v>
          </cell>
          <cell r="AG812" t="str">
            <v>適</v>
          </cell>
          <cell r="AH812">
            <v>7</v>
          </cell>
          <cell r="AI812" t="str">
            <v>適</v>
          </cell>
          <cell r="AJ812">
            <v>19</v>
          </cell>
          <cell r="AK812" t="str">
            <v>Ｒ４</v>
          </cell>
        </row>
        <row r="813">
          <cell r="A813">
            <v>1410051022689</v>
          </cell>
          <cell r="C813" t="str">
            <v>認定こども園（幼稚園型）</v>
          </cell>
          <cell r="D813" t="str">
            <v>認定こども園　横浜あすか幼稚園</v>
          </cell>
          <cell r="E813">
            <v>81</v>
          </cell>
          <cell r="F813" t="str">
            <v>緑区</v>
          </cell>
          <cell r="G813" t="str">
            <v>2260016</v>
          </cell>
          <cell r="H813" t="str">
            <v>横浜市緑区霧が丘３－１８－１</v>
          </cell>
          <cell r="I813" t="str">
            <v>認定こども園　横浜あすか幼稚園</v>
          </cell>
          <cell r="J813">
            <v>7</v>
          </cell>
          <cell r="K813" t="str">
            <v>7年以上</v>
          </cell>
          <cell r="L813">
            <v>9</v>
          </cell>
          <cell r="M813" t="str">
            <v>適</v>
          </cell>
          <cell r="N813">
            <v>6</v>
          </cell>
          <cell r="O813" t="str">
            <v>適</v>
          </cell>
          <cell r="P813">
            <v>15</v>
          </cell>
          <cell r="Q813">
            <v>5</v>
          </cell>
          <cell r="R813">
            <v>45100</v>
          </cell>
          <cell r="U813" t="str">
            <v>Ｒ４</v>
          </cell>
          <cell r="V813">
            <v>6</v>
          </cell>
          <cell r="W813">
            <v>0</v>
          </cell>
          <cell r="X813" t="str">
            <v>○</v>
          </cell>
          <cell r="Y813" t="str">
            <v/>
          </cell>
          <cell r="Z813" t="str">
            <v/>
          </cell>
          <cell r="AA813" t="str">
            <v/>
          </cell>
          <cell r="AB813" t="str">
            <v/>
          </cell>
          <cell r="AC813" t="str">
            <v>なし</v>
          </cell>
          <cell r="AD813">
            <v>7</v>
          </cell>
          <cell r="AE813" t="str">
            <v>7年以上</v>
          </cell>
          <cell r="AF813">
            <v>9</v>
          </cell>
          <cell r="AG813" t="str">
            <v>適</v>
          </cell>
          <cell r="AH813">
            <v>6</v>
          </cell>
          <cell r="AI813" t="str">
            <v>適</v>
          </cell>
          <cell r="AJ813">
            <v>15</v>
          </cell>
          <cell r="AK813" t="str">
            <v>Ｒ４</v>
          </cell>
        </row>
        <row r="814">
          <cell r="A814">
            <v>1410051022705</v>
          </cell>
          <cell r="C814" t="str">
            <v>認定こども園（幼稚園型）</v>
          </cell>
          <cell r="D814" t="str">
            <v>認定こども園　横浜マドカ幼稚園</v>
          </cell>
          <cell r="E814">
            <v>81</v>
          </cell>
          <cell r="F814" t="str">
            <v>緑区</v>
          </cell>
          <cell r="G814" t="str">
            <v>2260016</v>
          </cell>
          <cell r="H814" t="str">
            <v>横浜市緑区霧が丘６－１４</v>
          </cell>
          <cell r="I814" t="str">
            <v>認定こども園　横浜マドカ幼稚園</v>
          </cell>
          <cell r="J814">
            <v>7</v>
          </cell>
          <cell r="K814" t="str">
            <v>7年以上</v>
          </cell>
          <cell r="L814">
            <v>9</v>
          </cell>
          <cell r="M814" t="str">
            <v>適</v>
          </cell>
          <cell r="N814">
            <v>6</v>
          </cell>
          <cell r="O814" t="str">
            <v>適</v>
          </cell>
          <cell r="P814">
            <v>15</v>
          </cell>
          <cell r="Q814">
            <v>4</v>
          </cell>
          <cell r="R814">
            <v>45100</v>
          </cell>
          <cell r="U814" t="str">
            <v>Ｒ４</v>
          </cell>
          <cell r="V814">
            <v>6</v>
          </cell>
          <cell r="W814">
            <v>0</v>
          </cell>
          <cell r="X814" t="str">
            <v>○</v>
          </cell>
          <cell r="Y814" t="str">
            <v/>
          </cell>
          <cell r="Z814" t="str">
            <v/>
          </cell>
          <cell r="AA814" t="str">
            <v/>
          </cell>
          <cell r="AB814" t="str">
            <v/>
          </cell>
          <cell r="AC814" t="str">
            <v>なし</v>
          </cell>
          <cell r="AD814">
            <v>7</v>
          </cell>
          <cell r="AE814" t="str">
            <v>7年以上</v>
          </cell>
          <cell r="AF814">
            <v>9</v>
          </cell>
          <cell r="AG814" t="str">
            <v>適</v>
          </cell>
          <cell r="AH814">
            <v>6</v>
          </cell>
          <cell r="AI814" t="str">
            <v>適</v>
          </cell>
          <cell r="AJ814">
            <v>15</v>
          </cell>
          <cell r="AK814" t="str">
            <v>Ｒ４</v>
          </cell>
        </row>
        <row r="815">
          <cell r="A815">
            <v>1410051022572</v>
          </cell>
          <cell r="C815" t="str">
            <v>幼稚園</v>
          </cell>
          <cell r="D815" t="str">
            <v>東幼稚園</v>
          </cell>
          <cell r="E815">
            <v>81</v>
          </cell>
          <cell r="F815" t="str">
            <v>緑区</v>
          </cell>
          <cell r="G815" t="str">
            <v>2260003</v>
          </cell>
          <cell r="H815" t="str">
            <v>横浜市緑区鴨居三丁目１３－６</v>
          </cell>
          <cell r="I815" t="str">
            <v>東幼稚園</v>
          </cell>
          <cell r="J815">
            <v>16</v>
          </cell>
          <cell r="K815" t="str">
            <v>16年以上</v>
          </cell>
          <cell r="L815">
            <v>12</v>
          </cell>
          <cell r="M815" t="str">
            <v>適</v>
          </cell>
          <cell r="N815">
            <v>7</v>
          </cell>
          <cell r="O815" t="str">
            <v>適</v>
          </cell>
          <cell r="P815">
            <v>19</v>
          </cell>
          <cell r="Q815">
            <v>13</v>
          </cell>
          <cell r="R815">
            <v>45100</v>
          </cell>
          <cell r="U815" t="str">
            <v>Ｒ４</v>
          </cell>
          <cell r="V815">
            <v>7</v>
          </cell>
          <cell r="W815">
            <v>0</v>
          </cell>
          <cell r="X815" t="str">
            <v>○</v>
          </cell>
          <cell r="Y815" t="str">
            <v/>
          </cell>
          <cell r="Z815" t="str">
            <v/>
          </cell>
          <cell r="AA815" t="str">
            <v/>
          </cell>
          <cell r="AB815" t="str">
            <v/>
          </cell>
          <cell r="AC815" t="str">
            <v>なし</v>
          </cell>
          <cell r="AD815">
            <v>15</v>
          </cell>
          <cell r="AE815" t="str">
            <v>15年以上</v>
          </cell>
          <cell r="AF815">
            <v>12</v>
          </cell>
          <cell r="AG815" t="str">
            <v>適</v>
          </cell>
          <cell r="AH815">
            <v>7</v>
          </cell>
          <cell r="AI815" t="str">
            <v>適</v>
          </cell>
          <cell r="AJ815">
            <v>19</v>
          </cell>
          <cell r="AK815" t="str">
            <v>Ｒ４</v>
          </cell>
        </row>
        <row r="816">
          <cell r="A816">
            <v>1410051022580</v>
          </cell>
          <cell r="C816" t="str">
            <v>幼稚園</v>
          </cell>
          <cell r="D816" t="str">
            <v>黒滝幼稚園</v>
          </cell>
          <cell r="E816">
            <v>81</v>
          </cell>
          <cell r="F816" t="str">
            <v>緑区</v>
          </cell>
          <cell r="G816" t="str">
            <v>2260004</v>
          </cell>
          <cell r="H816" t="str">
            <v>横浜市緑区鴨居町８０３－１</v>
          </cell>
          <cell r="I816" t="str">
            <v>黒滝幼稚園</v>
          </cell>
          <cell r="J816">
            <v>14</v>
          </cell>
          <cell r="K816" t="str">
            <v>14年以上</v>
          </cell>
          <cell r="L816">
            <v>12</v>
          </cell>
          <cell r="M816" t="str">
            <v>適</v>
          </cell>
          <cell r="N816">
            <v>7</v>
          </cell>
          <cell r="O816" t="str">
            <v>適</v>
          </cell>
          <cell r="P816">
            <v>19</v>
          </cell>
          <cell r="Q816">
            <v>12</v>
          </cell>
          <cell r="R816">
            <v>45146</v>
          </cell>
          <cell r="U816" t="str">
            <v>Ｒ４</v>
          </cell>
          <cell r="V816">
            <v>7</v>
          </cell>
          <cell r="W816">
            <v>0</v>
          </cell>
          <cell r="X816" t="str">
            <v>○</v>
          </cell>
          <cell r="Y816" t="str">
            <v/>
          </cell>
          <cell r="Z816" t="str">
            <v/>
          </cell>
          <cell r="AA816" t="str">
            <v/>
          </cell>
          <cell r="AB816" t="str">
            <v/>
          </cell>
          <cell r="AC816" t="str">
            <v>なし</v>
          </cell>
          <cell r="AD816">
            <v>15</v>
          </cell>
          <cell r="AE816" t="str">
            <v>15年以上</v>
          </cell>
          <cell r="AF816">
            <v>12</v>
          </cell>
          <cell r="AG816" t="str">
            <v>適</v>
          </cell>
          <cell r="AH816">
            <v>7</v>
          </cell>
          <cell r="AI816" t="str">
            <v>適</v>
          </cell>
          <cell r="AJ816">
            <v>19</v>
          </cell>
          <cell r="AK816" t="str">
            <v>Ｒ４</v>
          </cell>
        </row>
        <row r="817">
          <cell r="A817">
            <v>1410051026946</v>
          </cell>
          <cell r="C817" t="str">
            <v>幼稚園</v>
          </cell>
          <cell r="D817" t="str">
            <v>竹山南幼稚園</v>
          </cell>
          <cell r="E817">
            <v>81</v>
          </cell>
          <cell r="F817" t="str">
            <v>緑区</v>
          </cell>
          <cell r="G817" t="str">
            <v>2350022</v>
          </cell>
          <cell r="H817" t="str">
            <v>横浜市磯子区汐見台１丁目６</v>
          </cell>
          <cell r="I817" t="str">
            <v>学校法人　神奈川県住宅福祉学園</v>
          </cell>
          <cell r="J817">
            <v>7</v>
          </cell>
          <cell r="K817" t="str">
            <v>7年以上</v>
          </cell>
          <cell r="L817">
            <v>9</v>
          </cell>
          <cell r="M817" t="str">
            <v>適</v>
          </cell>
          <cell r="N817">
            <v>6</v>
          </cell>
          <cell r="O817" t="str">
            <v>適</v>
          </cell>
          <cell r="P817">
            <v>15</v>
          </cell>
          <cell r="Q817">
            <v>5</v>
          </cell>
          <cell r="R817">
            <v>45120</v>
          </cell>
          <cell r="U817" t="str">
            <v>Ｒ４</v>
          </cell>
          <cell r="V817">
            <v>7</v>
          </cell>
          <cell r="W817">
            <v>0</v>
          </cell>
          <cell r="X817" t="str">
            <v>○</v>
          </cell>
          <cell r="Y817" t="str">
            <v/>
          </cell>
          <cell r="Z817" t="str">
            <v/>
          </cell>
          <cell r="AA817" t="str">
            <v/>
          </cell>
          <cell r="AB817" t="str">
            <v/>
          </cell>
          <cell r="AC817" t="str">
            <v>なし</v>
          </cell>
          <cell r="AD817">
            <v>12</v>
          </cell>
          <cell r="AE817" t="str">
            <v>12年以上</v>
          </cell>
          <cell r="AF817">
            <v>12</v>
          </cell>
          <cell r="AG817" t="str">
            <v>適</v>
          </cell>
          <cell r="AH817">
            <v>7</v>
          </cell>
          <cell r="AI817" t="str">
            <v>適</v>
          </cell>
          <cell r="AJ817">
            <v>19</v>
          </cell>
          <cell r="AK817" t="str">
            <v>Ｒ４</v>
          </cell>
        </row>
        <row r="818">
          <cell r="A818">
            <v>1410051026938</v>
          </cell>
          <cell r="C818" t="str">
            <v>幼稚園</v>
          </cell>
          <cell r="D818" t="str">
            <v>竹山幼稚園</v>
          </cell>
          <cell r="E818">
            <v>81</v>
          </cell>
          <cell r="F818" t="str">
            <v>緑区</v>
          </cell>
          <cell r="G818" t="str">
            <v>2350022</v>
          </cell>
          <cell r="H818" t="str">
            <v>横浜市磯子区汐見台１丁目６</v>
          </cell>
          <cell r="I818" t="str">
            <v>学校法人　神奈川県住宅福祉学園</v>
          </cell>
          <cell r="J818">
            <v>11</v>
          </cell>
          <cell r="K818" t="str">
            <v>11年以上</v>
          </cell>
          <cell r="L818">
            <v>12</v>
          </cell>
          <cell r="M818" t="str">
            <v>適</v>
          </cell>
          <cell r="N818">
            <v>7</v>
          </cell>
          <cell r="O818" t="str">
            <v>適</v>
          </cell>
          <cell r="P818">
            <v>19</v>
          </cell>
          <cell r="Q818">
            <v>11</v>
          </cell>
          <cell r="R818">
            <v>45154</v>
          </cell>
          <cell r="U818" t="str">
            <v>Ｒ４</v>
          </cell>
          <cell r="V818">
            <v>6</v>
          </cell>
          <cell r="W818">
            <v>1</v>
          </cell>
          <cell r="X818" t="str">
            <v>○</v>
          </cell>
          <cell r="Y818" t="str">
            <v>○</v>
          </cell>
          <cell r="Z818" t="str">
            <v/>
          </cell>
          <cell r="AA818" t="str">
            <v/>
          </cell>
          <cell r="AB818" t="str">
            <v/>
          </cell>
          <cell r="AC818" t="str">
            <v>あり</v>
          </cell>
          <cell r="AD818">
            <v>10</v>
          </cell>
          <cell r="AE818" t="str">
            <v>10年以上</v>
          </cell>
          <cell r="AF818">
            <v>12</v>
          </cell>
          <cell r="AG818" t="str">
            <v>適</v>
          </cell>
          <cell r="AH818">
            <v>6</v>
          </cell>
          <cell r="AI818" t="str">
            <v>適</v>
          </cell>
          <cell r="AJ818">
            <v>18</v>
          </cell>
          <cell r="AK818" t="str">
            <v>Ｒ４</v>
          </cell>
        </row>
        <row r="819">
          <cell r="A819">
            <v>1410051022614</v>
          </cell>
          <cell r="C819" t="str">
            <v>幼稚園</v>
          </cell>
          <cell r="D819" t="str">
            <v>中山幼稚園</v>
          </cell>
          <cell r="E819">
            <v>81</v>
          </cell>
          <cell r="F819" t="str">
            <v>緑区</v>
          </cell>
          <cell r="G819" t="str">
            <v>2260011</v>
          </cell>
          <cell r="H819" t="str">
            <v>横浜市緑区中山町１４番地</v>
          </cell>
          <cell r="I819" t="str">
            <v>野末学園　中山幼稚園</v>
          </cell>
          <cell r="J819">
            <v>9</v>
          </cell>
          <cell r="K819" t="str">
            <v>9年以上</v>
          </cell>
          <cell r="L819">
            <v>11</v>
          </cell>
          <cell r="M819" t="str">
            <v>否</v>
          </cell>
          <cell r="N819">
            <v>0</v>
          </cell>
          <cell r="O819" t="str">
            <v>否</v>
          </cell>
          <cell r="P819">
            <v>11</v>
          </cell>
          <cell r="Q819">
            <v>4</v>
          </cell>
          <cell r="R819">
            <v>45128</v>
          </cell>
          <cell r="U819" t="str">
            <v>履歴なし</v>
          </cell>
          <cell r="V819">
            <v>0</v>
          </cell>
          <cell r="W819">
            <v>0</v>
          </cell>
          <cell r="X819" t="str">
            <v>○</v>
          </cell>
          <cell r="Y819" t="str">
            <v/>
          </cell>
          <cell r="Z819" t="str">
            <v/>
          </cell>
          <cell r="AA819" t="str">
            <v/>
          </cell>
          <cell r="AB819" t="str">
            <v/>
          </cell>
          <cell r="AC819" t="str">
            <v>なし</v>
          </cell>
          <cell r="AD819">
            <v>15</v>
          </cell>
          <cell r="AE819" t="str">
            <v>15年以上</v>
          </cell>
          <cell r="AF819">
            <v>12</v>
          </cell>
          <cell r="AG819" t="str">
            <v>否</v>
          </cell>
          <cell r="AH819">
            <v>0</v>
          </cell>
          <cell r="AI819" t="str">
            <v>否</v>
          </cell>
          <cell r="AJ819">
            <v>12</v>
          </cell>
          <cell r="AK819" t="str">
            <v/>
          </cell>
        </row>
        <row r="820">
          <cell r="A820">
            <v>1410051022630</v>
          </cell>
          <cell r="C820" t="str">
            <v>幼稚園</v>
          </cell>
          <cell r="D820" t="str">
            <v>八朔幼稚園</v>
          </cell>
          <cell r="E820">
            <v>81</v>
          </cell>
          <cell r="F820" t="str">
            <v>緑区</v>
          </cell>
          <cell r="G820" t="str">
            <v>2260021</v>
          </cell>
          <cell r="H820" t="str">
            <v>横浜市緑区北八朔町１９８８－１２</v>
          </cell>
          <cell r="I820" t="str">
            <v>八朔幼稚園</v>
          </cell>
          <cell r="J820">
            <v>20</v>
          </cell>
          <cell r="K820" t="str">
            <v>16年以上</v>
          </cell>
          <cell r="L820">
            <v>12</v>
          </cell>
          <cell r="M820" t="str">
            <v>適</v>
          </cell>
          <cell r="N820">
            <v>7</v>
          </cell>
          <cell r="O820" t="str">
            <v>適</v>
          </cell>
          <cell r="P820">
            <v>19</v>
          </cell>
          <cell r="Q820">
            <v>3</v>
          </cell>
          <cell r="R820">
            <v>45100</v>
          </cell>
          <cell r="U820" t="str">
            <v>Ｒ４</v>
          </cell>
          <cell r="V820">
            <v>7</v>
          </cell>
          <cell r="W820">
            <v>0</v>
          </cell>
          <cell r="X820" t="str">
            <v>○</v>
          </cell>
          <cell r="Y820" t="str">
            <v/>
          </cell>
          <cell r="Z820" t="str">
            <v/>
          </cell>
          <cell r="AA820" t="str">
            <v/>
          </cell>
          <cell r="AB820" t="str">
            <v/>
          </cell>
          <cell r="AC820" t="str">
            <v>なし</v>
          </cell>
          <cell r="AD820">
            <v>20</v>
          </cell>
          <cell r="AE820" t="str">
            <v>16年以上</v>
          </cell>
          <cell r="AF820">
            <v>12</v>
          </cell>
          <cell r="AG820" t="str">
            <v>適</v>
          </cell>
          <cell r="AH820">
            <v>7</v>
          </cell>
          <cell r="AI820" t="str">
            <v>適</v>
          </cell>
          <cell r="AJ820">
            <v>19</v>
          </cell>
          <cell r="AK820" t="str">
            <v>Ｒ４</v>
          </cell>
        </row>
        <row r="821">
          <cell r="A821">
            <v>1410051022663</v>
          </cell>
          <cell r="C821" t="str">
            <v>幼稚園</v>
          </cell>
          <cell r="D821" t="str">
            <v>むつみ幼稚園</v>
          </cell>
          <cell r="E821">
            <v>81</v>
          </cell>
          <cell r="F821" t="str">
            <v>緑区</v>
          </cell>
          <cell r="G821" t="str">
            <v>2260027</v>
          </cell>
          <cell r="H821" t="str">
            <v>横浜市緑区長津田四丁目５－２０</v>
          </cell>
          <cell r="I821" t="str">
            <v>学校法人　耕余学院　むつみ幼稚園</v>
          </cell>
          <cell r="J821">
            <v>13</v>
          </cell>
          <cell r="K821" t="str">
            <v>13年以上</v>
          </cell>
          <cell r="L821">
            <v>12</v>
          </cell>
          <cell r="M821" t="str">
            <v>適</v>
          </cell>
          <cell r="N821">
            <v>7</v>
          </cell>
          <cell r="O821" t="str">
            <v>適</v>
          </cell>
          <cell r="P821">
            <v>19</v>
          </cell>
          <cell r="Q821">
            <v>5</v>
          </cell>
          <cell r="R821">
            <v>45146</v>
          </cell>
          <cell r="U821" t="str">
            <v>Ｒ４</v>
          </cell>
          <cell r="V821">
            <v>7</v>
          </cell>
          <cell r="W821">
            <v>0</v>
          </cell>
          <cell r="X821" t="str">
            <v>○</v>
          </cell>
          <cell r="Y821" t="str">
            <v/>
          </cell>
          <cell r="Z821" t="str">
            <v/>
          </cell>
          <cell r="AA821" t="str">
            <v/>
          </cell>
          <cell r="AB821" t="str">
            <v/>
          </cell>
          <cell r="AC821" t="str">
            <v>なし</v>
          </cell>
          <cell r="AD821">
            <v>12</v>
          </cell>
          <cell r="AE821" t="str">
            <v>12年以上</v>
          </cell>
          <cell r="AF821">
            <v>12</v>
          </cell>
          <cell r="AG821" t="str">
            <v>適</v>
          </cell>
          <cell r="AH821">
            <v>7</v>
          </cell>
          <cell r="AI821" t="str">
            <v>適</v>
          </cell>
          <cell r="AJ821">
            <v>19</v>
          </cell>
          <cell r="AK821" t="str">
            <v>Ｒ４</v>
          </cell>
        </row>
        <row r="822">
          <cell r="A822">
            <v>1410051017283</v>
          </cell>
          <cell r="C822" t="str">
            <v>保育所</v>
          </cell>
          <cell r="D822" t="str">
            <v>青砥どんぐり保育園</v>
          </cell>
          <cell r="E822">
            <v>81</v>
          </cell>
          <cell r="F822" t="str">
            <v>緑区</v>
          </cell>
          <cell r="G822" t="str">
            <v>2260022</v>
          </cell>
          <cell r="H822" t="str">
            <v>横浜市緑区青砥町６３５－２２</v>
          </cell>
          <cell r="I822" t="str">
            <v>（福）博栄福祉会　青砥どんぐり保育園</v>
          </cell>
          <cell r="J822">
            <v>14</v>
          </cell>
          <cell r="K822" t="str">
            <v>14年以上</v>
          </cell>
          <cell r="L822">
            <v>12</v>
          </cell>
          <cell r="M822" t="str">
            <v>適</v>
          </cell>
          <cell r="N822">
            <v>7</v>
          </cell>
          <cell r="O822" t="str">
            <v>適</v>
          </cell>
          <cell r="P822">
            <v>19</v>
          </cell>
          <cell r="Q822">
            <v>11</v>
          </cell>
          <cell r="R822">
            <v>45072</v>
          </cell>
          <cell r="U822" t="str">
            <v>Ｒ４</v>
          </cell>
          <cell r="V822">
            <v>7</v>
          </cell>
          <cell r="W822">
            <v>0</v>
          </cell>
          <cell r="X822" t="str">
            <v>○</v>
          </cell>
          <cell r="Y822" t="str">
            <v/>
          </cell>
          <cell r="Z822" t="str">
            <v/>
          </cell>
          <cell r="AA822" t="str">
            <v/>
          </cell>
          <cell r="AB822" t="str">
            <v/>
          </cell>
          <cell r="AC822" t="str">
            <v>なし</v>
          </cell>
          <cell r="AD822">
            <v>12</v>
          </cell>
          <cell r="AE822" t="str">
            <v>12年以上</v>
          </cell>
          <cell r="AF822">
            <v>12</v>
          </cell>
          <cell r="AG822" t="str">
            <v>適</v>
          </cell>
          <cell r="AH822">
            <v>7</v>
          </cell>
          <cell r="AI822" t="str">
            <v>適</v>
          </cell>
          <cell r="AJ822">
            <v>19</v>
          </cell>
          <cell r="AK822" t="str">
            <v>Ｒ４</v>
          </cell>
        </row>
        <row r="823">
          <cell r="A823">
            <v>1410051026532</v>
          </cell>
          <cell r="C823" t="str">
            <v>保育所</v>
          </cell>
          <cell r="D823" t="str">
            <v>明日葉保育園長津田園</v>
          </cell>
          <cell r="E823">
            <v>81</v>
          </cell>
          <cell r="F823" t="str">
            <v>緑区</v>
          </cell>
          <cell r="G823" t="str">
            <v>1080014</v>
          </cell>
          <cell r="H823" t="str">
            <v>東京都港区芝４－１３－３　ＰＭＯ田町東１０Ｆ</v>
          </cell>
          <cell r="I823" t="str">
            <v>株式会社あしたばマインド</v>
          </cell>
          <cell r="J823">
            <v>11</v>
          </cell>
          <cell r="K823" t="str">
            <v>11年以上</v>
          </cell>
          <cell r="L823">
            <v>12</v>
          </cell>
          <cell r="M823" t="str">
            <v>適</v>
          </cell>
          <cell r="N823">
            <v>7</v>
          </cell>
          <cell r="O823" t="str">
            <v>適</v>
          </cell>
          <cell r="P823">
            <v>19</v>
          </cell>
          <cell r="Q823">
            <v>11</v>
          </cell>
          <cell r="R823">
            <v>45146</v>
          </cell>
          <cell r="U823" t="str">
            <v>Ｒ４</v>
          </cell>
          <cell r="V823">
            <v>7</v>
          </cell>
          <cell r="W823">
            <v>0</v>
          </cell>
          <cell r="X823" t="str">
            <v>○</v>
          </cell>
          <cell r="Y823" t="str">
            <v/>
          </cell>
          <cell r="Z823" t="str">
            <v/>
          </cell>
          <cell r="AA823" t="str">
            <v/>
          </cell>
          <cell r="AB823" t="str">
            <v/>
          </cell>
          <cell r="AC823" t="str">
            <v>なし</v>
          </cell>
          <cell r="AD823">
            <v>11</v>
          </cell>
          <cell r="AE823" t="str">
            <v>11年以上</v>
          </cell>
          <cell r="AF823">
            <v>12</v>
          </cell>
          <cell r="AG823" t="str">
            <v>適</v>
          </cell>
          <cell r="AH823">
            <v>7</v>
          </cell>
          <cell r="AI823" t="str">
            <v>適</v>
          </cell>
          <cell r="AJ823">
            <v>19</v>
          </cell>
          <cell r="AK823" t="str">
            <v>Ｒ４</v>
          </cell>
        </row>
        <row r="824">
          <cell r="A824">
            <v>1410051018679</v>
          </cell>
          <cell r="C824" t="str">
            <v>保育所</v>
          </cell>
          <cell r="D824" t="str">
            <v>ヴィラ十日市場こども園</v>
          </cell>
          <cell r="E824">
            <v>81</v>
          </cell>
          <cell r="F824" t="str">
            <v>緑区</v>
          </cell>
          <cell r="G824" t="str">
            <v>1850034</v>
          </cell>
          <cell r="H824" t="str">
            <v>東京都国分寺市光町２－５－１</v>
          </cell>
          <cell r="I824" t="str">
            <v>株式会社こどもの森</v>
          </cell>
          <cell r="J824">
            <v>4</v>
          </cell>
          <cell r="K824" t="str">
            <v>4年以上</v>
          </cell>
          <cell r="L824">
            <v>6</v>
          </cell>
          <cell r="M824" t="str">
            <v>適</v>
          </cell>
          <cell r="N824">
            <v>6</v>
          </cell>
          <cell r="O824" t="str">
            <v>適</v>
          </cell>
          <cell r="P824">
            <v>12</v>
          </cell>
          <cell r="Q824">
            <v>1</v>
          </cell>
          <cell r="R824">
            <v>45154</v>
          </cell>
          <cell r="U824" t="str">
            <v>Ｒ４</v>
          </cell>
          <cell r="V824">
            <v>6</v>
          </cell>
          <cell r="W824">
            <v>0</v>
          </cell>
          <cell r="X824" t="str">
            <v>○</v>
          </cell>
          <cell r="Y824" t="str">
            <v/>
          </cell>
          <cell r="Z824" t="str">
            <v/>
          </cell>
          <cell r="AA824" t="str">
            <v/>
          </cell>
          <cell r="AB824" t="str">
            <v/>
          </cell>
          <cell r="AC824" t="str">
            <v>なし</v>
          </cell>
          <cell r="AD824">
            <v>4</v>
          </cell>
          <cell r="AE824" t="str">
            <v>4年以上</v>
          </cell>
          <cell r="AF824">
            <v>6</v>
          </cell>
          <cell r="AG824" t="str">
            <v>適</v>
          </cell>
          <cell r="AH824">
            <v>6</v>
          </cell>
          <cell r="AI824" t="str">
            <v>適</v>
          </cell>
          <cell r="AJ824">
            <v>12</v>
          </cell>
          <cell r="AK824" t="str">
            <v>Ｒ４</v>
          </cell>
        </row>
        <row r="825">
          <cell r="A825">
            <v>1410051024107</v>
          </cell>
          <cell r="C825" t="str">
            <v>保育所</v>
          </cell>
          <cell r="D825" t="str">
            <v>おひさますまいる保育園</v>
          </cell>
          <cell r="E825">
            <v>81</v>
          </cell>
          <cell r="F825" t="str">
            <v>緑区</v>
          </cell>
          <cell r="G825" t="str">
            <v>2200023</v>
          </cell>
          <cell r="H825" t="str">
            <v>横浜市西区平沼１－１３－１４－３０１</v>
          </cell>
          <cell r="I825" t="str">
            <v>株式会社スマイルクルー</v>
          </cell>
          <cell r="J825">
            <v>8</v>
          </cell>
          <cell r="K825" t="str">
            <v>8年以上</v>
          </cell>
          <cell r="L825">
            <v>10</v>
          </cell>
          <cell r="M825" t="str">
            <v>適</v>
          </cell>
          <cell r="N825">
            <v>6</v>
          </cell>
          <cell r="O825" t="str">
            <v>適</v>
          </cell>
          <cell r="P825">
            <v>16</v>
          </cell>
          <cell r="Q825">
            <v>3</v>
          </cell>
          <cell r="R825">
            <v>45146</v>
          </cell>
          <cell r="U825" t="str">
            <v>Ｒ４</v>
          </cell>
          <cell r="V825">
            <v>6</v>
          </cell>
          <cell r="W825">
            <v>0</v>
          </cell>
          <cell r="X825" t="str">
            <v>○</v>
          </cell>
          <cell r="Y825" t="str">
            <v/>
          </cell>
          <cell r="Z825" t="str">
            <v/>
          </cell>
          <cell r="AA825" t="str">
            <v/>
          </cell>
          <cell r="AB825" t="str">
            <v/>
          </cell>
          <cell r="AC825" t="str">
            <v>なし</v>
          </cell>
          <cell r="AD825">
            <v>8</v>
          </cell>
          <cell r="AE825" t="str">
            <v>8年以上</v>
          </cell>
          <cell r="AF825">
            <v>10</v>
          </cell>
          <cell r="AG825" t="str">
            <v>適</v>
          </cell>
          <cell r="AH825">
            <v>6</v>
          </cell>
          <cell r="AI825" t="str">
            <v>適</v>
          </cell>
          <cell r="AJ825">
            <v>16</v>
          </cell>
          <cell r="AK825" t="str">
            <v>Ｒ４</v>
          </cell>
        </row>
        <row r="826">
          <cell r="A826">
            <v>1410051018653</v>
          </cell>
          <cell r="C826" t="str">
            <v>保育所</v>
          </cell>
          <cell r="D826" t="str">
            <v>鴨居こども園</v>
          </cell>
          <cell r="E826">
            <v>81</v>
          </cell>
          <cell r="F826" t="str">
            <v>緑区</v>
          </cell>
          <cell r="G826" t="str">
            <v>1850034</v>
          </cell>
          <cell r="H826" t="str">
            <v>東京都国分寺市光町２丁目５－１</v>
          </cell>
          <cell r="I826" t="str">
            <v>株式会社こどもの森</v>
          </cell>
          <cell r="J826">
            <v>6</v>
          </cell>
          <cell r="K826" t="str">
            <v>6年以上</v>
          </cell>
          <cell r="L826">
            <v>8</v>
          </cell>
          <cell r="M826" t="str">
            <v>適</v>
          </cell>
          <cell r="N826">
            <v>6</v>
          </cell>
          <cell r="O826" t="str">
            <v>適</v>
          </cell>
          <cell r="P826">
            <v>14</v>
          </cell>
          <cell r="Q826">
            <v>4</v>
          </cell>
          <cell r="R826">
            <v>45163</v>
          </cell>
          <cell r="U826" t="str">
            <v>Ｒ４</v>
          </cell>
          <cell r="V826">
            <v>6</v>
          </cell>
          <cell r="W826">
            <v>0</v>
          </cell>
          <cell r="X826" t="str">
            <v>○</v>
          </cell>
          <cell r="Y826" t="str">
            <v/>
          </cell>
          <cell r="Z826" t="str">
            <v/>
          </cell>
          <cell r="AA826" t="str">
            <v/>
          </cell>
          <cell r="AB826" t="str">
            <v/>
          </cell>
          <cell r="AC826" t="str">
            <v>なし</v>
          </cell>
          <cell r="AD826">
            <v>6</v>
          </cell>
          <cell r="AE826" t="str">
            <v>6年以上</v>
          </cell>
          <cell r="AF826">
            <v>8</v>
          </cell>
          <cell r="AG826" t="str">
            <v>適</v>
          </cell>
          <cell r="AH826">
            <v>6</v>
          </cell>
          <cell r="AI826" t="str">
            <v>適</v>
          </cell>
          <cell r="AJ826">
            <v>14</v>
          </cell>
          <cell r="AK826" t="str">
            <v>Ｒ４</v>
          </cell>
        </row>
        <row r="827">
          <cell r="A827">
            <v>1410051017374</v>
          </cell>
          <cell r="C827" t="str">
            <v>保育所</v>
          </cell>
          <cell r="D827" t="str">
            <v>キッズフォレ長津田</v>
          </cell>
          <cell r="E827">
            <v>81</v>
          </cell>
          <cell r="F827" t="str">
            <v>緑区</v>
          </cell>
          <cell r="G827" t="str">
            <v>2240003</v>
          </cell>
          <cell r="H827" t="str">
            <v>横浜市都筑区中川中央１－２１－３　２Ｆ</v>
          </cell>
          <cell r="I827" t="str">
            <v>株式会社　キッズフォレ</v>
          </cell>
          <cell r="J827">
            <v>9</v>
          </cell>
          <cell r="K827" t="str">
            <v>9年以上</v>
          </cell>
          <cell r="L827">
            <v>11</v>
          </cell>
          <cell r="M827" t="str">
            <v>適</v>
          </cell>
          <cell r="N827">
            <v>6</v>
          </cell>
          <cell r="O827" t="str">
            <v>適</v>
          </cell>
          <cell r="P827">
            <v>17</v>
          </cell>
          <cell r="Q827">
            <v>11</v>
          </cell>
          <cell r="R827">
            <v>45113</v>
          </cell>
          <cell r="U827" t="str">
            <v>Ｒ４</v>
          </cell>
          <cell r="V827">
            <v>6</v>
          </cell>
          <cell r="W827">
            <v>0</v>
          </cell>
          <cell r="X827" t="str">
            <v>○</v>
          </cell>
          <cell r="Y827" t="str">
            <v/>
          </cell>
          <cell r="Z827" t="str">
            <v/>
          </cell>
          <cell r="AA827" t="str">
            <v/>
          </cell>
          <cell r="AB827" t="str">
            <v/>
          </cell>
          <cell r="AC827" t="str">
            <v>なし</v>
          </cell>
          <cell r="AD827">
            <v>8</v>
          </cell>
          <cell r="AE827" t="str">
            <v>8年以上</v>
          </cell>
          <cell r="AF827">
            <v>10</v>
          </cell>
          <cell r="AG827" t="str">
            <v>適</v>
          </cell>
          <cell r="AH827">
            <v>6</v>
          </cell>
          <cell r="AI827" t="str">
            <v>適</v>
          </cell>
          <cell r="AJ827">
            <v>16</v>
          </cell>
          <cell r="AK827" t="str">
            <v>Ｒ４</v>
          </cell>
        </row>
        <row r="828">
          <cell r="A828">
            <v>1410051015766</v>
          </cell>
          <cell r="C828" t="str">
            <v>保育所</v>
          </cell>
          <cell r="D828" t="str">
            <v>グローバルキッズ十日市場園</v>
          </cell>
          <cell r="E828">
            <v>81</v>
          </cell>
          <cell r="F828" t="str">
            <v>緑区</v>
          </cell>
          <cell r="G828" t="str">
            <v>1020071</v>
          </cell>
          <cell r="H828" t="str">
            <v>東京都千代田区富士見二丁目１４番３６号</v>
          </cell>
          <cell r="I828" t="str">
            <v>株式会社グローバルキッズ</v>
          </cell>
          <cell r="J828">
            <v>10</v>
          </cell>
          <cell r="K828" t="str">
            <v>10年以上</v>
          </cell>
          <cell r="L828">
            <v>12</v>
          </cell>
          <cell r="M828" t="str">
            <v>適</v>
          </cell>
          <cell r="N828">
            <v>6</v>
          </cell>
          <cell r="O828" t="str">
            <v>適</v>
          </cell>
          <cell r="P828">
            <v>18</v>
          </cell>
          <cell r="Q828">
            <v>8</v>
          </cell>
          <cell r="R828">
            <v>45113</v>
          </cell>
          <cell r="U828" t="str">
            <v>Ｒ４</v>
          </cell>
          <cell r="V828">
            <v>6</v>
          </cell>
          <cell r="W828">
            <v>0</v>
          </cell>
          <cell r="X828" t="str">
            <v>○</v>
          </cell>
          <cell r="Y828" t="str">
            <v/>
          </cell>
          <cell r="Z828" t="str">
            <v/>
          </cell>
          <cell r="AA828" t="str">
            <v/>
          </cell>
          <cell r="AB828" t="str">
            <v/>
          </cell>
          <cell r="AC828" t="str">
            <v>なし</v>
          </cell>
          <cell r="AD828">
            <v>9</v>
          </cell>
          <cell r="AE828" t="str">
            <v>9年以上</v>
          </cell>
          <cell r="AF828">
            <v>11</v>
          </cell>
          <cell r="AG828" t="str">
            <v>適</v>
          </cell>
          <cell r="AH828">
            <v>6</v>
          </cell>
          <cell r="AI828" t="str">
            <v>適</v>
          </cell>
          <cell r="AJ828">
            <v>17</v>
          </cell>
          <cell r="AK828" t="str">
            <v>Ｒ４</v>
          </cell>
        </row>
        <row r="829">
          <cell r="A829">
            <v>1410051017291</v>
          </cell>
          <cell r="C829" t="str">
            <v>保育所</v>
          </cell>
          <cell r="D829" t="str">
            <v>小山保育園</v>
          </cell>
          <cell r="E829">
            <v>81</v>
          </cell>
          <cell r="F829" t="str">
            <v>緑区</v>
          </cell>
          <cell r="G829" t="str">
            <v>2260019</v>
          </cell>
          <cell r="H829" t="str">
            <v>横浜市緑区中山１－２１－５</v>
          </cell>
          <cell r="I829" t="str">
            <v>（福）山百合会　法人事務局</v>
          </cell>
          <cell r="J829">
            <v>11</v>
          </cell>
          <cell r="K829" t="str">
            <v>11年以上</v>
          </cell>
          <cell r="L829">
            <v>12</v>
          </cell>
          <cell r="M829" t="str">
            <v>適</v>
          </cell>
          <cell r="N829">
            <v>7</v>
          </cell>
          <cell r="O829" t="str">
            <v>適</v>
          </cell>
          <cell r="P829">
            <v>19</v>
          </cell>
          <cell r="Q829">
            <v>11</v>
          </cell>
          <cell r="R829">
            <v>45113</v>
          </cell>
          <cell r="U829" t="str">
            <v>Ｒ４</v>
          </cell>
          <cell r="V829">
            <v>7</v>
          </cell>
          <cell r="W829">
            <v>0</v>
          </cell>
          <cell r="X829" t="str">
            <v>○</v>
          </cell>
          <cell r="Y829" t="str">
            <v/>
          </cell>
          <cell r="Z829" t="str">
            <v/>
          </cell>
          <cell r="AA829" t="str">
            <v/>
          </cell>
          <cell r="AB829" t="str">
            <v/>
          </cell>
          <cell r="AC829" t="str">
            <v>なし</v>
          </cell>
          <cell r="AD829">
            <v>12</v>
          </cell>
          <cell r="AE829" t="str">
            <v>12年以上</v>
          </cell>
          <cell r="AF829">
            <v>12</v>
          </cell>
          <cell r="AG829" t="str">
            <v>適</v>
          </cell>
          <cell r="AH829">
            <v>7</v>
          </cell>
          <cell r="AI829" t="str">
            <v>適</v>
          </cell>
          <cell r="AJ829">
            <v>19</v>
          </cell>
          <cell r="AK829" t="str">
            <v>Ｒ４</v>
          </cell>
        </row>
        <row r="830">
          <cell r="A830">
            <v>1410051014967</v>
          </cell>
          <cell r="C830" t="str">
            <v>保育所</v>
          </cell>
          <cell r="D830" t="str">
            <v>さくらの郷みらい保育園</v>
          </cell>
          <cell r="E830">
            <v>81</v>
          </cell>
          <cell r="F830" t="str">
            <v>緑区</v>
          </cell>
          <cell r="G830" t="str">
            <v>2260003</v>
          </cell>
          <cell r="H830" t="str">
            <v>横浜市緑区鴨居四丁目５２番１５号</v>
          </cell>
          <cell r="I830" t="str">
            <v>さくらの郷　みらい保育園</v>
          </cell>
          <cell r="J830">
            <v>13</v>
          </cell>
          <cell r="K830" t="str">
            <v>13年以上</v>
          </cell>
          <cell r="L830">
            <v>12</v>
          </cell>
          <cell r="M830" t="str">
            <v>適</v>
          </cell>
          <cell r="N830">
            <v>7</v>
          </cell>
          <cell r="O830" t="str">
            <v>適</v>
          </cell>
          <cell r="P830">
            <v>19</v>
          </cell>
          <cell r="Q830">
            <v>16</v>
          </cell>
          <cell r="R830">
            <v>45120</v>
          </cell>
          <cell r="U830" t="str">
            <v>Ｒ４</v>
          </cell>
          <cell r="V830">
            <v>7</v>
          </cell>
          <cell r="W830">
            <v>0</v>
          </cell>
          <cell r="X830" t="str">
            <v>○</v>
          </cell>
          <cell r="Y830" t="str">
            <v/>
          </cell>
          <cell r="Z830" t="str">
            <v/>
          </cell>
          <cell r="AA830" t="str">
            <v/>
          </cell>
          <cell r="AB830" t="str">
            <v/>
          </cell>
          <cell r="AC830" t="str">
            <v>なし</v>
          </cell>
          <cell r="AD830">
            <v>12</v>
          </cell>
          <cell r="AE830" t="str">
            <v>12年以上</v>
          </cell>
          <cell r="AF830">
            <v>12</v>
          </cell>
          <cell r="AG830" t="str">
            <v>適</v>
          </cell>
          <cell r="AH830">
            <v>7</v>
          </cell>
          <cell r="AI830" t="str">
            <v>適</v>
          </cell>
          <cell r="AJ830">
            <v>19</v>
          </cell>
          <cell r="AK830" t="str">
            <v>Ｒ４</v>
          </cell>
        </row>
        <row r="831">
          <cell r="A831">
            <v>1410051024867</v>
          </cell>
          <cell r="C831" t="str">
            <v>保育所</v>
          </cell>
          <cell r="D831" t="str">
            <v>シャルール保育園</v>
          </cell>
          <cell r="E831">
            <v>81</v>
          </cell>
          <cell r="F831" t="str">
            <v>緑区</v>
          </cell>
          <cell r="G831" t="str">
            <v>2270047</v>
          </cell>
          <cell r="H831" t="str">
            <v>横浜市青葉区みたけ台１番地１</v>
          </cell>
          <cell r="I831" t="str">
            <v>学校法人　原田学園</v>
          </cell>
          <cell r="J831">
            <v>11</v>
          </cell>
          <cell r="K831" t="str">
            <v>11年以上</v>
          </cell>
          <cell r="L831">
            <v>12</v>
          </cell>
          <cell r="M831" t="str">
            <v>適</v>
          </cell>
          <cell r="N831">
            <v>7</v>
          </cell>
          <cell r="O831" t="str">
            <v>適</v>
          </cell>
          <cell r="P831">
            <v>19</v>
          </cell>
          <cell r="Q831">
            <v>12</v>
          </cell>
          <cell r="R831">
            <v>45113</v>
          </cell>
          <cell r="U831" t="str">
            <v>Ｒ４</v>
          </cell>
          <cell r="V831">
            <v>6</v>
          </cell>
          <cell r="W831">
            <v>1</v>
          </cell>
          <cell r="X831" t="str">
            <v>○</v>
          </cell>
          <cell r="Y831" t="str">
            <v>○</v>
          </cell>
          <cell r="Z831" t="str">
            <v/>
          </cell>
          <cell r="AA831" t="str">
            <v/>
          </cell>
          <cell r="AB831" t="str">
            <v/>
          </cell>
          <cell r="AC831" t="str">
            <v>あり</v>
          </cell>
          <cell r="AD831">
            <v>10</v>
          </cell>
          <cell r="AE831" t="str">
            <v>10年以上</v>
          </cell>
          <cell r="AF831">
            <v>12</v>
          </cell>
          <cell r="AG831" t="str">
            <v>適</v>
          </cell>
          <cell r="AH831">
            <v>6</v>
          </cell>
          <cell r="AI831" t="str">
            <v>適</v>
          </cell>
          <cell r="AJ831">
            <v>18</v>
          </cell>
          <cell r="AK831" t="str">
            <v>Ｒ４</v>
          </cell>
        </row>
        <row r="832">
          <cell r="A832">
            <v>1410051027852</v>
          </cell>
          <cell r="C832" t="str">
            <v>保育所</v>
          </cell>
          <cell r="D832" t="str">
            <v>小学館アカデミーなかやま保育園</v>
          </cell>
          <cell r="E832">
            <v>81</v>
          </cell>
          <cell r="F832" t="str">
            <v>緑区</v>
          </cell>
          <cell r="G832" t="str">
            <v>2260014</v>
          </cell>
          <cell r="H832" t="str">
            <v>横浜市緑区台村町３９９</v>
          </cell>
          <cell r="I832" t="str">
            <v>小学館アカデミーなかやま保育園</v>
          </cell>
          <cell r="J832">
            <v>9</v>
          </cell>
          <cell r="K832" t="str">
            <v>9年以上</v>
          </cell>
          <cell r="L832">
            <v>11</v>
          </cell>
          <cell r="M832" t="str">
            <v>適</v>
          </cell>
          <cell r="N832">
            <v>6</v>
          </cell>
          <cell r="O832" t="str">
            <v>適</v>
          </cell>
          <cell r="P832">
            <v>17</v>
          </cell>
          <cell r="Q832">
            <v>11</v>
          </cell>
          <cell r="R832">
            <v>45113</v>
          </cell>
          <cell r="U832" t="str">
            <v>履歴なし</v>
          </cell>
          <cell r="V832">
            <v>0</v>
          </cell>
          <cell r="W832">
            <v>6</v>
          </cell>
          <cell r="X832" t="e">
            <v>#N/A</v>
          </cell>
          <cell r="Y832" t="str">
            <v/>
          </cell>
          <cell r="Z832" t="str">
            <v/>
          </cell>
          <cell r="AA832" t="str">
            <v/>
          </cell>
          <cell r="AB832" t="str">
            <v>○</v>
          </cell>
          <cell r="AC832" t="str">
            <v>あり</v>
          </cell>
          <cell r="AD832" t="str">
            <v/>
          </cell>
          <cell r="AE832" t="str">
            <v/>
          </cell>
          <cell r="AF832" t="str">
            <v/>
          </cell>
          <cell r="AG832" t="str">
            <v/>
          </cell>
          <cell r="AH832" t="str">
            <v/>
          </cell>
          <cell r="AI832" t="str">
            <v/>
          </cell>
          <cell r="AJ832" t="str">
            <v/>
          </cell>
          <cell r="AK832" t="str">
            <v>Ｒ４</v>
          </cell>
        </row>
        <row r="833">
          <cell r="A833">
            <v>1410051025518</v>
          </cell>
          <cell r="C833" t="str">
            <v>保育所</v>
          </cell>
          <cell r="D833" t="str">
            <v>スターチャイルド≪鴨居ナーサリー≫</v>
          </cell>
          <cell r="E833">
            <v>81</v>
          </cell>
          <cell r="F833" t="str">
            <v>緑区</v>
          </cell>
          <cell r="G833" t="str">
            <v>2210835</v>
          </cell>
          <cell r="H833" t="str">
            <v>横浜市神奈川区鶴屋町３－２９－１　第６安田ビル５階</v>
          </cell>
          <cell r="I833" t="str">
            <v>ヒュ－マンスタ－チャイルド株式会社</v>
          </cell>
          <cell r="J833">
            <v>6</v>
          </cell>
          <cell r="K833" t="str">
            <v>6年以上</v>
          </cell>
          <cell r="L833">
            <v>8</v>
          </cell>
          <cell r="M833" t="str">
            <v>適</v>
          </cell>
          <cell r="N833">
            <v>6</v>
          </cell>
          <cell r="O833" t="str">
            <v>適</v>
          </cell>
          <cell r="P833">
            <v>14</v>
          </cell>
          <cell r="Q833">
            <v>6</v>
          </cell>
          <cell r="R833">
            <v>45092</v>
          </cell>
          <cell r="U833" t="str">
            <v>Ｒ４</v>
          </cell>
          <cell r="V833">
            <v>6</v>
          </cell>
          <cell r="W833">
            <v>0</v>
          </cell>
          <cell r="X833" t="str">
            <v>○</v>
          </cell>
          <cell r="Y833" t="str">
            <v/>
          </cell>
          <cell r="Z833" t="str">
            <v/>
          </cell>
          <cell r="AA833" t="str">
            <v/>
          </cell>
          <cell r="AB833" t="str">
            <v/>
          </cell>
          <cell r="AC833" t="str">
            <v>なし</v>
          </cell>
          <cell r="AD833">
            <v>6</v>
          </cell>
          <cell r="AE833" t="str">
            <v>6年以上</v>
          </cell>
          <cell r="AF833">
            <v>8</v>
          </cell>
          <cell r="AG833" t="str">
            <v>適</v>
          </cell>
          <cell r="AH833">
            <v>6</v>
          </cell>
          <cell r="AI833" t="str">
            <v>適</v>
          </cell>
          <cell r="AJ833">
            <v>14</v>
          </cell>
          <cell r="AK833" t="str">
            <v>Ｒ４</v>
          </cell>
        </row>
        <row r="834">
          <cell r="A834">
            <v>1410051027571</v>
          </cell>
          <cell r="C834" t="str">
            <v>保育所</v>
          </cell>
          <cell r="D834" t="str">
            <v>スターチャイルド≪長津田駅前ナーサリー≫</v>
          </cell>
          <cell r="E834">
            <v>81</v>
          </cell>
          <cell r="F834" t="str">
            <v>緑区</v>
          </cell>
          <cell r="G834" t="str">
            <v>2210835</v>
          </cell>
          <cell r="H834" t="str">
            <v>横浜市神奈川区鶴屋町３丁目２９－１　第６安田ビル５階</v>
          </cell>
          <cell r="I834" t="str">
            <v>ヒューマンスターチャイルド株式会社</v>
          </cell>
          <cell r="J834">
            <v>6</v>
          </cell>
          <cell r="K834" t="str">
            <v>6年以上</v>
          </cell>
          <cell r="L834">
            <v>8</v>
          </cell>
          <cell r="M834" t="str">
            <v>適</v>
          </cell>
          <cell r="N834">
            <v>6</v>
          </cell>
          <cell r="O834" t="str">
            <v>適</v>
          </cell>
          <cell r="P834">
            <v>14</v>
          </cell>
          <cell r="Q834">
            <v>4</v>
          </cell>
          <cell r="R834">
            <v>45120</v>
          </cell>
          <cell r="U834" t="str">
            <v>履歴なし</v>
          </cell>
          <cell r="V834">
            <v>0</v>
          </cell>
          <cell r="W834">
            <v>6</v>
          </cell>
          <cell r="X834" t="e">
            <v>#N/A</v>
          </cell>
          <cell r="Y834" t="str">
            <v/>
          </cell>
          <cell r="Z834" t="str">
            <v/>
          </cell>
          <cell r="AA834" t="str">
            <v/>
          </cell>
          <cell r="AB834" t="str">
            <v>○</v>
          </cell>
          <cell r="AC834" t="str">
            <v>あり</v>
          </cell>
          <cell r="AD834" t="str">
            <v/>
          </cell>
          <cell r="AE834" t="str">
            <v/>
          </cell>
          <cell r="AF834" t="str">
            <v/>
          </cell>
          <cell r="AG834" t="str">
            <v/>
          </cell>
          <cell r="AH834" t="str">
            <v/>
          </cell>
          <cell r="AI834" t="str">
            <v/>
          </cell>
          <cell r="AJ834" t="str">
            <v/>
          </cell>
          <cell r="AK834" t="str">
            <v>Ｒ４</v>
          </cell>
        </row>
        <row r="835">
          <cell r="A835">
            <v>1410051024032</v>
          </cell>
          <cell r="C835" t="str">
            <v>保育所</v>
          </cell>
          <cell r="D835" t="str">
            <v>スターチャイルド≪長津田ナーサリー≫</v>
          </cell>
          <cell r="E835">
            <v>81</v>
          </cell>
          <cell r="F835" t="str">
            <v>緑区</v>
          </cell>
          <cell r="G835" t="str">
            <v>2210835</v>
          </cell>
          <cell r="H835" t="str">
            <v>横浜市神奈川区鶴屋町３－２９－１　第６安田ビル５階</v>
          </cell>
          <cell r="I835" t="str">
            <v>ヒューマンスターチャイルド株式会社</v>
          </cell>
          <cell r="J835">
            <v>8</v>
          </cell>
          <cell r="K835" t="str">
            <v>8年以上</v>
          </cell>
          <cell r="L835">
            <v>10</v>
          </cell>
          <cell r="M835" t="str">
            <v>適</v>
          </cell>
          <cell r="N835">
            <v>6</v>
          </cell>
          <cell r="O835" t="str">
            <v>適</v>
          </cell>
          <cell r="P835">
            <v>16</v>
          </cell>
          <cell r="Q835">
            <v>10</v>
          </cell>
          <cell r="R835">
            <v>45113</v>
          </cell>
          <cell r="U835" t="str">
            <v>Ｒ４</v>
          </cell>
          <cell r="V835">
            <v>6</v>
          </cell>
          <cell r="W835">
            <v>0</v>
          </cell>
          <cell r="X835" t="str">
            <v>○</v>
          </cell>
          <cell r="Y835" t="str">
            <v/>
          </cell>
          <cell r="Z835" t="str">
            <v/>
          </cell>
          <cell r="AA835" t="str">
            <v/>
          </cell>
          <cell r="AB835" t="str">
            <v/>
          </cell>
          <cell r="AC835" t="str">
            <v>なし</v>
          </cell>
          <cell r="AD835">
            <v>9</v>
          </cell>
          <cell r="AE835" t="str">
            <v>9年以上</v>
          </cell>
          <cell r="AF835">
            <v>11</v>
          </cell>
          <cell r="AG835" t="str">
            <v>適</v>
          </cell>
          <cell r="AH835">
            <v>6</v>
          </cell>
          <cell r="AI835" t="str">
            <v>適</v>
          </cell>
          <cell r="AJ835">
            <v>17</v>
          </cell>
          <cell r="AK835" t="str">
            <v>Ｒ４</v>
          </cell>
        </row>
        <row r="836">
          <cell r="A836">
            <v>1410051019685</v>
          </cell>
          <cell r="C836" t="str">
            <v>保育所</v>
          </cell>
          <cell r="D836" t="str">
            <v>スターチャイルド≪中山ナーサリー≫</v>
          </cell>
          <cell r="E836">
            <v>81</v>
          </cell>
          <cell r="F836" t="str">
            <v>緑区</v>
          </cell>
          <cell r="G836" t="str">
            <v>2210835</v>
          </cell>
          <cell r="H836" t="str">
            <v>横浜市神奈川区鶴屋町３－２９－１　第６安田ビル５階</v>
          </cell>
          <cell r="I836" t="str">
            <v>ヒューマンスターチャイルド株式会社</v>
          </cell>
          <cell r="J836">
            <v>9</v>
          </cell>
          <cell r="K836" t="str">
            <v>9年以上</v>
          </cell>
          <cell r="L836">
            <v>11</v>
          </cell>
          <cell r="M836" t="str">
            <v>適</v>
          </cell>
          <cell r="N836">
            <v>6</v>
          </cell>
          <cell r="O836" t="str">
            <v>適</v>
          </cell>
          <cell r="P836">
            <v>17</v>
          </cell>
          <cell r="Q836">
            <v>6</v>
          </cell>
          <cell r="R836">
            <v>45146</v>
          </cell>
          <cell r="U836" t="str">
            <v>Ｒ４</v>
          </cell>
          <cell r="V836">
            <v>6</v>
          </cell>
          <cell r="W836">
            <v>0</v>
          </cell>
          <cell r="X836" t="str">
            <v>○</v>
          </cell>
          <cell r="Y836" t="str">
            <v/>
          </cell>
          <cell r="Z836" t="str">
            <v/>
          </cell>
          <cell r="AA836" t="str">
            <v/>
          </cell>
          <cell r="AB836" t="str">
            <v/>
          </cell>
          <cell r="AC836" t="str">
            <v>なし</v>
          </cell>
          <cell r="AD836">
            <v>9</v>
          </cell>
          <cell r="AE836" t="str">
            <v>9年以上</v>
          </cell>
          <cell r="AF836">
            <v>11</v>
          </cell>
          <cell r="AG836" t="str">
            <v>適</v>
          </cell>
          <cell r="AH836">
            <v>6</v>
          </cell>
          <cell r="AI836" t="str">
            <v>適</v>
          </cell>
          <cell r="AJ836">
            <v>17</v>
          </cell>
          <cell r="AK836" t="str">
            <v>Ｒ４</v>
          </cell>
        </row>
        <row r="837">
          <cell r="A837">
            <v>1410051017317</v>
          </cell>
          <cell r="B837" t="str">
            <v>施設事由</v>
          </cell>
          <cell r="C837" t="str">
            <v>保育所</v>
          </cell>
          <cell r="D837" t="str">
            <v>そよかぜ保育園</v>
          </cell>
          <cell r="E837">
            <v>81</v>
          </cell>
          <cell r="F837" t="str">
            <v>緑区</v>
          </cell>
          <cell r="G837" t="str">
            <v>2260003</v>
          </cell>
          <cell r="H837" t="str">
            <v>横浜市緑区鴨居一丁目１３－３</v>
          </cell>
          <cell r="I837" t="str">
            <v>そよかぜ保育園</v>
          </cell>
          <cell r="J837">
            <v>12</v>
          </cell>
          <cell r="K837" t="str">
            <v>12年以上</v>
          </cell>
          <cell r="L837">
            <v>12</v>
          </cell>
          <cell r="M837" t="str">
            <v>適</v>
          </cell>
          <cell r="N837">
            <v>7</v>
          </cell>
          <cell r="O837" t="str">
            <v>適</v>
          </cell>
          <cell r="P837">
            <v>19</v>
          </cell>
          <cell r="Q837">
            <v>17</v>
          </cell>
          <cell r="R837">
            <v>45100</v>
          </cell>
          <cell r="S837" t="str">
            <v>理由書提出あり</v>
          </cell>
          <cell r="T837">
            <v>45146</v>
          </cell>
          <cell r="U837" t="str">
            <v>Ｒ４</v>
          </cell>
          <cell r="V837">
            <v>7</v>
          </cell>
          <cell r="W837">
            <v>0</v>
          </cell>
          <cell r="X837" t="str">
            <v>○</v>
          </cell>
          <cell r="Y837" t="str">
            <v/>
          </cell>
          <cell r="Z837" t="str">
            <v/>
          </cell>
          <cell r="AA837" t="str">
            <v/>
          </cell>
          <cell r="AB837" t="str">
            <v/>
          </cell>
          <cell r="AC837" t="str">
            <v>なし</v>
          </cell>
          <cell r="AD837">
            <v>11</v>
          </cell>
          <cell r="AE837" t="str">
            <v>11年以上</v>
          </cell>
          <cell r="AF837">
            <v>12</v>
          </cell>
          <cell r="AG837" t="str">
            <v>適</v>
          </cell>
          <cell r="AH837">
            <v>7</v>
          </cell>
          <cell r="AI837" t="str">
            <v>適</v>
          </cell>
          <cell r="AJ837">
            <v>19</v>
          </cell>
          <cell r="AK837" t="str">
            <v>Ｒ４</v>
          </cell>
        </row>
        <row r="838">
          <cell r="A838">
            <v>1410051017325</v>
          </cell>
          <cell r="C838" t="str">
            <v>保育所</v>
          </cell>
          <cell r="D838" t="str">
            <v>太陽の子　鴨居駅前保育園</v>
          </cell>
          <cell r="E838">
            <v>81</v>
          </cell>
          <cell r="F838" t="str">
            <v>緑区</v>
          </cell>
          <cell r="G838" t="str">
            <v>1086215</v>
          </cell>
          <cell r="H838" t="str">
            <v>東京都港区港南二丁目１５番３号　品川インターシティＣ棟１５階</v>
          </cell>
          <cell r="I838" t="str">
            <v>ＨＩＴＯＷＡキッズライフ株式会社</v>
          </cell>
          <cell r="J838">
            <v>10</v>
          </cell>
          <cell r="K838" t="str">
            <v>10年以上</v>
          </cell>
          <cell r="L838">
            <v>12</v>
          </cell>
          <cell r="M838" t="str">
            <v>適</v>
          </cell>
          <cell r="N838">
            <v>6</v>
          </cell>
          <cell r="O838" t="str">
            <v>適</v>
          </cell>
          <cell r="P838">
            <v>18</v>
          </cell>
          <cell r="Q838">
            <v>10</v>
          </cell>
          <cell r="R838">
            <v>45163</v>
          </cell>
          <cell r="U838" t="str">
            <v>Ｒ４</v>
          </cell>
          <cell r="V838">
            <v>6</v>
          </cell>
          <cell r="W838">
            <v>0</v>
          </cell>
          <cell r="X838" t="str">
            <v>○</v>
          </cell>
          <cell r="Y838" t="str">
            <v/>
          </cell>
          <cell r="Z838" t="str">
            <v/>
          </cell>
          <cell r="AA838" t="str">
            <v/>
          </cell>
          <cell r="AB838" t="str">
            <v/>
          </cell>
          <cell r="AC838" t="str">
            <v>なし</v>
          </cell>
          <cell r="AD838">
            <v>10</v>
          </cell>
          <cell r="AE838" t="str">
            <v>10年以上</v>
          </cell>
          <cell r="AF838">
            <v>12</v>
          </cell>
          <cell r="AG838" t="str">
            <v>適</v>
          </cell>
          <cell r="AH838">
            <v>6</v>
          </cell>
          <cell r="AI838" t="str">
            <v>適</v>
          </cell>
          <cell r="AJ838">
            <v>18</v>
          </cell>
          <cell r="AK838" t="str">
            <v>Ｒ４</v>
          </cell>
        </row>
        <row r="839">
          <cell r="A839">
            <v>1410051014389</v>
          </cell>
          <cell r="C839" t="str">
            <v>保育所</v>
          </cell>
          <cell r="D839" t="str">
            <v>太陽の子　長津田北保育園</v>
          </cell>
          <cell r="E839">
            <v>81</v>
          </cell>
          <cell r="F839" t="str">
            <v>緑区</v>
          </cell>
          <cell r="G839" t="str">
            <v>1086215</v>
          </cell>
          <cell r="H839" t="str">
            <v>東京都港区港南二丁目１５番３号　品川インターシティＣ棟１５階</v>
          </cell>
          <cell r="I839" t="str">
            <v>ＨＩＴＯＷＡキッズライフ株式会社</v>
          </cell>
          <cell r="J839">
            <v>10</v>
          </cell>
          <cell r="K839" t="str">
            <v>10年以上</v>
          </cell>
          <cell r="L839">
            <v>12</v>
          </cell>
          <cell r="M839" t="str">
            <v>適</v>
          </cell>
          <cell r="N839">
            <v>6</v>
          </cell>
          <cell r="O839" t="str">
            <v>適</v>
          </cell>
          <cell r="P839">
            <v>18</v>
          </cell>
          <cell r="Q839">
            <v>11</v>
          </cell>
          <cell r="R839">
            <v>45163</v>
          </cell>
          <cell r="U839" t="str">
            <v>Ｒ４</v>
          </cell>
          <cell r="V839">
            <v>6</v>
          </cell>
          <cell r="W839">
            <v>0</v>
          </cell>
          <cell r="X839" t="str">
            <v>○</v>
          </cell>
          <cell r="Y839" t="str">
            <v/>
          </cell>
          <cell r="Z839" t="str">
            <v/>
          </cell>
          <cell r="AA839" t="str">
            <v/>
          </cell>
          <cell r="AB839" t="str">
            <v/>
          </cell>
          <cell r="AC839" t="str">
            <v>なし</v>
          </cell>
          <cell r="AD839">
            <v>8</v>
          </cell>
          <cell r="AE839" t="str">
            <v>8年以上</v>
          </cell>
          <cell r="AF839">
            <v>10</v>
          </cell>
          <cell r="AG839" t="str">
            <v>適</v>
          </cell>
          <cell r="AH839">
            <v>6</v>
          </cell>
          <cell r="AI839" t="str">
            <v>適</v>
          </cell>
          <cell r="AJ839">
            <v>16</v>
          </cell>
          <cell r="AK839" t="str">
            <v>Ｒ４</v>
          </cell>
        </row>
        <row r="840">
          <cell r="A840">
            <v>1410051027506</v>
          </cell>
          <cell r="C840" t="str">
            <v>保育所</v>
          </cell>
          <cell r="D840" t="str">
            <v>たけやまの森保育園</v>
          </cell>
          <cell r="E840">
            <v>81</v>
          </cell>
          <cell r="F840" t="str">
            <v>緑区</v>
          </cell>
          <cell r="G840" t="str">
            <v>8695304</v>
          </cell>
          <cell r="H840" t="str">
            <v>熊本県葦北郡芦北町海浦１３１５番地</v>
          </cell>
          <cell r="I840" t="str">
            <v>社会福祉法人　将友会　本部</v>
          </cell>
          <cell r="J840">
            <v>14</v>
          </cell>
          <cell r="K840" t="str">
            <v>14年以上</v>
          </cell>
          <cell r="L840">
            <v>12</v>
          </cell>
          <cell r="M840" t="str">
            <v>適</v>
          </cell>
          <cell r="N840">
            <v>7</v>
          </cell>
          <cell r="O840" t="str">
            <v>適</v>
          </cell>
          <cell r="P840">
            <v>19</v>
          </cell>
          <cell r="Q840">
            <v>13</v>
          </cell>
          <cell r="R840">
            <v>45120</v>
          </cell>
          <cell r="U840" t="str">
            <v>Ｒ４</v>
          </cell>
          <cell r="V840">
            <v>7</v>
          </cell>
          <cell r="W840">
            <v>0</v>
          </cell>
          <cell r="X840" t="str">
            <v>○</v>
          </cell>
          <cell r="Y840" t="str">
            <v/>
          </cell>
          <cell r="Z840" t="str">
            <v/>
          </cell>
          <cell r="AA840" t="str">
            <v/>
          </cell>
          <cell r="AB840" t="str">
            <v/>
          </cell>
          <cell r="AC840" t="str">
            <v>なし</v>
          </cell>
          <cell r="AD840">
            <v>15</v>
          </cell>
          <cell r="AE840" t="str">
            <v>15年以上</v>
          </cell>
          <cell r="AF840">
            <v>12</v>
          </cell>
          <cell r="AG840" t="str">
            <v>適</v>
          </cell>
          <cell r="AH840">
            <v>7</v>
          </cell>
          <cell r="AI840" t="str">
            <v>適</v>
          </cell>
          <cell r="AJ840">
            <v>19</v>
          </cell>
          <cell r="AK840" t="str">
            <v>Ｒ４</v>
          </cell>
        </row>
        <row r="841">
          <cell r="A841">
            <v>1410051014322</v>
          </cell>
          <cell r="C841" t="str">
            <v>保育所</v>
          </cell>
          <cell r="D841" t="str">
            <v>寺山保育園</v>
          </cell>
          <cell r="E841">
            <v>81</v>
          </cell>
          <cell r="F841" t="str">
            <v>緑区</v>
          </cell>
          <cell r="G841" t="str">
            <v>2260014</v>
          </cell>
          <cell r="H841" t="str">
            <v>横浜市緑区台村町１３０－１</v>
          </cell>
          <cell r="I841" t="str">
            <v>緑風福祉会　みどり寺山保育園</v>
          </cell>
          <cell r="J841">
            <v>15</v>
          </cell>
          <cell r="K841" t="str">
            <v>15年以上</v>
          </cell>
          <cell r="L841">
            <v>12</v>
          </cell>
          <cell r="M841" t="str">
            <v>適</v>
          </cell>
          <cell r="N841">
            <v>7</v>
          </cell>
          <cell r="O841" t="str">
            <v>適</v>
          </cell>
          <cell r="P841">
            <v>19</v>
          </cell>
          <cell r="Q841">
            <v>12</v>
          </cell>
          <cell r="R841">
            <v>45146</v>
          </cell>
          <cell r="U841" t="str">
            <v>Ｒ４</v>
          </cell>
          <cell r="V841">
            <v>7</v>
          </cell>
          <cell r="W841">
            <v>0</v>
          </cell>
          <cell r="X841" t="str">
            <v>○</v>
          </cell>
          <cell r="Y841" t="str">
            <v/>
          </cell>
          <cell r="Z841" t="str">
            <v/>
          </cell>
          <cell r="AA841" t="str">
            <v/>
          </cell>
          <cell r="AB841" t="str">
            <v/>
          </cell>
          <cell r="AC841" t="str">
            <v>なし</v>
          </cell>
          <cell r="AD841">
            <v>15</v>
          </cell>
          <cell r="AE841" t="str">
            <v>15年以上</v>
          </cell>
          <cell r="AF841">
            <v>12</v>
          </cell>
          <cell r="AG841" t="str">
            <v>適</v>
          </cell>
          <cell r="AH841">
            <v>7</v>
          </cell>
          <cell r="AI841" t="str">
            <v>適</v>
          </cell>
          <cell r="AJ841">
            <v>19</v>
          </cell>
          <cell r="AK841" t="str">
            <v>Ｒ４</v>
          </cell>
        </row>
        <row r="842">
          <cell r="A842">
            <v>1410051018661</v>
          </cell>
          <cell r="C842" t="str">
            <v>保育所</v>
          </cell>
          <cell r="D842" t="str">
            <v>十日市場こども園</v>
          </cell>
          <cell r="E842">
            <v>81</v>
          </cell>
          <cell r="F842" t="str">
            <v>緑区</v>
          </cell>
          <cell r="G842" t="str">
            <v>1850034</v>
          </cell>
          <cell r="H842" t="str">
            <v>東京都国分寺市光町２－５－１</v>
          </cell>
          <cell r="I842" t="str">
            <v>株式会社こどもの森</v>
          </cell>
          <cell r="J842">
            <v>4</v>
          </cell>
          <cell r="K842" t="str">
            <v>4年以上</v>
          </cell>
          <cell r="L842">
            <v>6</v>
          </cell>
          <cell r="M842" t="str">
            <v>適</v>
          </cell>
          <cell r="N842">
            <v>6</v>
          </cell>
          <cell r="O842" t="str">
            <v>適</v>
          </cell>
          <cell r="P842">
            <v>12</v>
          </cell>
          <cell r="Q842">
            <v>0</v>
          </cell>
          <cell r="R842">
            <v>45163</v>
          </cell>
          <cell r="U842" t="str">
            <v>Ｒ４</v>
          </cell>
          <cell r="V842">
            <v>6</v>
          </cell>
          <cell r="W842">
            <v>0</v>
          </cell>
          <cell r="X842" t="str">
            <v>○</v>
          </cell>
          <cell r="Y842" t="str">
            <v/>
          </cell>
          <cell r="Z842" t="str">
            <v/>
          </cell>
          <cell r="AA842" t="str">
            <v/>
          </cell>
          <cell r="AB842" t="str">
            <v/>
          </cell>
          <cell r="AC842" t="str">
            <v>なし</v>
          </cell>
          <cell r="AD842">
            <v>4</v>
          </cell>
          <cell r="AE842" t="str">
            <v>4年以上</v>
          </cell>
          <cell r="AF842">
            <v>6</v>
          </cell>
          <cell r="AG842" t="str">
            <v>適</v>
          </cell>
          <cell r="AH842">
            <v>6</v>
          </cell>
          <cell r="AI842" t="str">
            <v>適</v>
          </cell>
          <cell r="AJ842">
            <v>12</v>
          </cell>
          <cell r="AK842" t="str">
            <v>Ｒ４</v>
          </cell>
        </row>
        <row r="843">
          <cell r="A843">
            <v>1410051018687</v>
          </cell>
          <cell r="C843" t="str">
            <v>保育所</v>
          </cell>
          <cell r="D843" t="str">
            <v>長津田こども園</v>
          </cell>
          <cell r="E843">
            <v>81</v>
          </cell>
          <cell r="F843" t="str">
            <v>緑区</v>
          </cell>
          <cell r="G843" t="str">
            <v>1850034</v>
          </cell>
          <cell r="H843" t="str">
            <v>東京都国分寺市光町２－５－１</v>
          </cell>
          <cell r="I843" t="str">
            <v>株式会社こどもの森</v>
          </cell>
          <cell r="J843">
            <v>6</v>
          </cell>
          <cell r="K843" t="str">
            <v>6年以上</v>
          </cell>
          <cell r="L843">
            <v>8</v>
          </cell>
          <cell r="M843" t="str">
            <v>適</v>
          </cell>
          <cell r="N843">
            <v>6</v>
          </cell>
          <cell r="O843" t="str">
            <v>適</v>
          </cell>
          <cell r="P843">
            <v>14</v>
          </cell>
          <cell r="Q843">
            <v>3</v>
          </cell>
          <cell r="R843">
            <v>45163</v>
          </cell>
          <cell r="U843" t="str">
            <v>Ｒ４</v>
          </cell>
          <cell r="V843">
            <v>6</v>
          </cell>
          <cell r="W843">
            <v>0</v>
          </cell>
          <cell r="X843" t="str">
            <v>○</v>
          </cell>
          <cell r="Y843" t="str">
            <v/>
          </cell>
          <cell r="Z843" t="str">
            <v/>
          </cell>
          <cell r="AA843" t="str">
            <v/>
          </cell>
          <cell r="AB843" t="str">
            <v/>
          </cell>
          <cell r="AC843" t="str">
            <v>なし</v>
          </cell>
          <cell r="AD843">
            <v>7</v>
          </cell>
          <cell r="AE843" t="str">
            <v>7年以上</v>
          </cell>
          <cell r="AF843">
            <v>9</v>
          </cell>
          <cell r="AG843" t="str">
            <v>適</v>
          </cell>
          <cell r="AH843">
            <v>6</v>
          </cell>
          <cell r="AI843" t="str">
            <v>適</v>
          </cell>
          <cell r="AJ843">
            <v>15</v>
          </cell>
          <cell r="AK843" t="str">
            <v>Ｒ４</v>
          </cell>
        </row>
        <row r="844">
          <cell r="A844">
            <v>1410051015774</v>
          </cell>
          <cell r="C844" t="str">
            <v>保育所</v>
          </cell>
          <cell r="D844" t="str">
            <v>長津田幼兒アカデミー</v>
          </cell>
          <cell r="E844">
            <v>81</v>
          </cell>
          <cell r="F844" t="str">
            <v>緑区</v>
          </cell>
          <cell r="G844" t="str">
            <v>2260018</v>
          </cell>
          <cell r="H844" t="str">
            <v>横浜市緑区長津田みなみ台七丁目１０－２４</v>
          </cell>
          <cell r="I844" t="str">
            <v>社会福祉法人和徳会　長津田幼兒アカデミー</v>
          </cell>
          <cell r="K844" t="str">
            <v/>
          </cell>
          <cell r="L844" t="e">
            <v>#N/A</v>
          </cell>
          <cell r="N844">
            <v>0</v>
          </cell>
          <cell r="P844" t="e">
            <v>#N/A</v>
          </cell>
          <cell r="U844" t="str">
            <v>Ｒ３</v>
          </cell>
          <cell r="V844">
            <v>0</v>
          </cell>
          <cell r="W844">
            <v>0</v>
          </cell>
          <cell r="X844" t="str">
            <v>○</v>
          </cell>
          <cell r="Y844" t="str">
            <v/>
          </cell>
          <cell r="Z844" t="str">
            <v/>
          </cell>
          <cell r="AA844" t="str">
            <v/>
          </cell>
          <cell r="AB844" t="str">
            <v/>
          </cell>
          <cell r="AC844" t="str">
            <v>なし</v>
          </cell>
          <cell r="AD844">
            <v>0</v>
          </cell>
          <cell r="AE844" t="str">
            <v/>
          </cell>
          <cell r="AF844" t="str">
            <v/>
          </cell>
          <cell r="AG844">
            <v>0</v>
          </cell>
          <cell r="AH844">
            <v>0</v>
          </cell>
          <cell r="AI844">
            <v>0</v>
          </cell>
          <cell r="AJ844" t="str">
            <v/>
          </cell>
          <cell r="AK844" t="str">
            <v>Ｒ４</v>
          </cell>
        </row>
        <row r="845">
          <cell r="A845">
            <v>1410051018695</v>
          </cell>
          <cell r="C845" t="str">
            <v>保育所</v>
          </cell>
          <cell r="D845" t="str">
            <v>中山こども園</v>
          </cell>
          <cell r="E845">
            <v>81</v>
          </cell>
          <cell r="F845" t="str">
            <v>緑区</v>
          </cell>
          <cell r="G845" t="str">
            <v>1850034</v>
          </cell>
          <cell r="H845" t="str">
            <v>東京都国分寺市光町２－５－１</v>
          </cell>
          <cell r="I845" t="str">
            <v>株式会社　こどもの森</v>
          </cell>
          <cell r="J845">
            <v>5</v>
          </cell>
          <cell r="K845" t="str">
            <v>5年以上</v>
          </cell>
          <cell r="L845">
            <v>7</v>
          </cell>
          <cell r="M845" t="str">
            <v>適</v>
          </cell>
          <cell r="N845">
            <v>6</v>
          </cell>
          <cell r="O845" t="str">
            <v>適</v>
          </cell>
          <cell r="P845">
            <v>13</v>
          </cell>
          <cell r="Q845">
            <v>1</v>
          </cell>
          <cell r="R845">
            <v>45100</v>
          </cell>
          <cell r="U845" t="str">
            <v>Ｒ４</v>
          </cell>
          <cell r="V845">
            <v>6</v>
          </cell>
          <cell r="W845">
            <v>0</v>
          </cell>
          <cell r="X845" t="str">
            <v>○</v>
          </cell>
          <cell r="Y845" t="str">
            <v/>
          </cell>
          <cell r="Z845" t="str">
            <v/>
          </cell>
          <cell r="AA845" t="str">
            <v/>
          </cell>
          <cell r="AB845" t="str">
            <v/>
          </cell>
          <cell r="AC845" t="str">
            <v>なし</v>
          </cell>
          <cell r="AD845">
            <v>4</v>
          </cell>
          <cell r="AE845" t="str">
            <v>4年以上</v>
          </cell>
          <cell r="AF845">
            <v>6</v>
          </cell>
          <cell r="AG845" t="str">
            <v>適</v>
          </cell>
          <cell r="AH845">
            <v>6</v>
          </cell>
          <cell r="AI845" t="str">
            <v>適</v>
          </cell>
          <cell r="AJ845">
            <v>12</v>
          </cell>
          <cell r="AK845" t="str">
            <v>Ｒ４</v>
          </cell>
        </row>
        <row r="846">
          <cell r="A846">
            <v>1410051017333</v>
          </cell>
          <cell r="C846" t="str">
            <v>保育所</v>
          </cell>
          <cell r="D846" t="str">
            <v>新治保育園</v>
          </cell>
          <cell r="E846">
            <v>81</v>
          </cell>
          <cell r="F846" t="str">
            <v>緑区</v>
          </cell>
          <cell r="G846" t="str">
            <v>2260017</v>
          </cell>
          <cell r="H846" t="str">
            <v>横浜市緑区新治町７０１</v>
          </cell>
          <cell r="I846" t="str">
            <v>新治保育園</v>
          </cell>
          <cell r="J846">
            <v>17</v>
          </cell>
          <cell r="K846" t="str">
            <v>16年以上</v>
          </cell>
          <cell r="L846">
            <v>12</v>
          </cell>
          <cell r="M846" t="str">
            <v>適</v>
          </cell>
          <cell r="N846">
            <v>7</v>
          </cell>
          <cell r="O846" t="str">
            <v>適</v>
          </cell>
          <cell r="P846">
            <v>19</v>
          </cell>
          <cell r="Q846">
            <v>3</v>
          </cell>
          <cell r="R846">
            <v>45146</v>
          </cell>
          <cell r="U846" t="str">
            <v>Ｒ４</v>
          </cell>
          <cell r="V846">
            <v>7</v>
          </cell>
          <cell r="W846">
            <v>0</v>
          </cell>
          <cell r="X846" t="str">
            <v>○</v>
          </cell>
          <cell r="Y846" t="str">
            <v/>
          </cell>
          <cell r="Z846" t="str">
            <v/>
          </cell>
          <cell r="AA846" t="str">
            <v/>
          </cell>
          <cell r="AB846" t="str">
            <v/>
          </cell>
          <cell r="AC846" t="str">
            <v>なし</v>
          </cell>
          <cell r="AD846">
            <v>18</v>
          </cell>
          <cell r="AE846" t="str">
            <v>16年以上</v>
          </cell>
          <cell r="AF846">
            <v>12</v>
          </cell>
          <cell r="AG846" t="str">
            <v>適</v>
          </cell>
          <cell r="AH846">
            <v>7</v>
          </cell>
          <cell r="AI846" t="str">
            <v>適</v>
          </cell>
          <cell r="AJ846">
            <v>19</v>
          </cell>
          <cell r="AK846" t="str">
            <v>Ｒ４</v>
          </cell>
        </row>
        <row r="847">
          <cell r="A847">
            <v>1410051027563</v>
          </cell>
          <cell r="C847" t="str">
            <v>保育所</v>
          </cell>
          <cell r="D847" t="str">
            <v>にじいろ保育園鴨居</v>
          </cell>
          <cell r="E847">
            <v>81</v>
          </cell>
          <cell r="F847" t="str">
            <v>緑区</v>
          </cell>
          <cell r="G847" t="str">
            <v>1500043</v>
          </cell>
          <cell r="H847" t="str">
            <v>東京都渋谷区道玄坂１丁目１２－１　渋谷マークシティウェスト１７階</v>
          </cell>
          <cell r="I847" t="str">
            <v>ライクキッズ株式会社</v>
          </cell>
          <cell r="J847">
            <v>7</v>
          </cell>
          <cell r="K847" t="str">
            <v>7年以上</v>
          </cell>
          <cell r="L847">
            <v>9</v>
          </cell>
          <cell r="M847" t="str">
            <v>適</v>
          </cell>
          <cell r="N847">
            <v>6</v>
          </cell>
          <cell r="O847" t="str">
            <v>適</v>
          </cell>
          <cell r="P847">
            <v>15</v>
          </cell>
          <cell r="Q847">
            <v>3</v>
          </cell>
          <cell r="R847">
            <v>45146</v>
          </cell>
          <cell r="U847" t="str">
            <v>履歴なし</v>
          </cell>
          <cell r="V847">
            <v>0</v>
          </cell>
          <cell r="W847">
            <v>6</v>
          </cell>
          <cell r="X847" t="e">
            <v>#N/A</v>
          </cell>
          <cell r="Y847" t="str">
            <v/>
          </cell>
          <cell r="Z847" t="str">
            <v/>
          </cell>
          <cell r="AA847" t="str">
            <v/>
          </cell>
          <cell r="AB847" t="str">
            <v>○</v>
          </cell>
          <cell r="AC847" t="str">
            <v>あり</v>
          </cell>
          <cell r="AD847" t="str">
            <v/>
          </cell>
          <cell r="AE847" t="str">
            <v/>
          </cell>
          <cell r="AF847" t="str">
            <v/>
          </cell>
          <cell r="AG847" t="str">
            <v/>
          </cell>
          <cell r="AH847" t="str">
            <v/>
          </cell>
          <cell r="AI847" t="str">
            <v/>
          </cell>
          <cell r="AJ847" t="str">
            <v/>
          </cell>
          <cell r="AK847" t="str">
            <v>Ｒ４</v>
          </cell>
        </row>
        <row r="848">
          <cell r="A848">
            <v>1410051026045</v>
          </cell>
          <cell r="C848" t="str">
            <v>保育所</v>
          </cell>
          <cell r="D848" t="str">
            <v>にじいろ保育園中山</v>
          </cell>
          <cell r="E848">
            <v>81</v>
          </cell>
          <cell r="F848" t="str">
            <v>緑区</v>
          </cell>
          <cell r="G848" t="str">
            <v>1500043</v>
          </cell>
          <cell r="H848" t="str">
            <v>東京都渋谷区道玄坂１丁目１２－１　渋谷マークシティ　ウェスト１７階</v>
          </cell>
          <cell r="I848" t="str">
            <v>ライクキッズ株式会社</v>
          </cell>
          <cell r="J848">
            <v>9</v>
          </cell>
          <cell r="K848" t="str">
            <v>9年以上</v>
          </cell>
          <cell r="L848">
            <v>11</v>
          </cell>
          <cell r="M848" t="str">
            <v>適</v>
          </cell>
          <cell r="N848">
            <v>6</v>
          </cell>
          <cell r="O848" t="str">
            <v>適</v>
          </cell>
          <cell r="P848">
            <v>17</v>
          </cell>
          <cell r="Q848">
            <v>5</v>
          </cell>
          <cell r="R848">
            <v>45154</v>
          </cell>
          <cell r="U848" t="str">
            <v>Ｒ４</v>
          </cell>
          <cell r="V848">
            <v>6</v>
          </cell>
          <cell r="W848">
            <v>0</v>
          </cell>
          <cell r="X848" t="str">
            <v>○</v>
          </cell>
          <cell r="Y848" t="str">
            <v/>
          </cell>
          <cell r="Z848" t="str">
            <v/>
          </cell>
          <cell r="AA848" t="str">
            <v/>
          </cell>
          <cell r="AB848" t="str">
            <v/>
          </cell>
          <cell r="AC848" t="str">
            <v>なし</v>
          </cell>
          <cell r="AD848">
            <v>8</v>
          </cell>
          <cell r="AE848" t="str">
            <v>8年以上</v>
          </cell>
          <cell r="AF848">
            <v>10</v>
          </cell>
          <cell r="AG848" t="str">
            <v>適</v>
          </cell>
          <cell r="AH848">
            <v>6</v>
          </cell>
          <cell r="AI848" t="str">
            <v>適</v>
          </cell>
          <cell r="AJ848">
            <v>16</v>
          </cell>
          <cell r="AK848" t="str">
            <v>Ｒ４</v>
          </cell>
        </row>
        <row r="849">
          <cell r="A849">
            <v>1410051018315</v>
          </cell>
          <cell r="C849" t="str">
            <v>保育所</v>
          </cell>
          <cell r="D849" t="str">
            <v>認可保育所どうぞのひろば</v>
          </cell>
          <cell r="E849">
            <v>81</v>
          </cell>
          <cell r="F849" t="str">
            <v>緑区</v>
          </cell>
          <cell r="G849" t="str">
            <v>2270047</v>
          </cell>
          <cell r="H849" t="str">
            <v>横浜市青葉区みたけ台１－１</v>
          </cell>
          <cell r="I849" t="str">
            <v>学校法人　原田学園</v>
          </cell>
          <cell r="J849">
            <v>10</v>
          </cell>
          <cell r="K849" t="str">
            <v>10年以上</v>
          </cell>
          <cell r="L849">
            <v>12</v>
          </cell>
          <cell r="M849" t="str">
            <v>適</v>
          </cell>
          <cell r="N849">
            <v>6</v>
          </cell>
          <cell r="O849" t="str">
            <v>適</v>
          </cell>
          <cell r="P849">
            <v>18</v>
          </cell>
          <cell r="Q849">
            <v>9</v>
          </cell>
          <cell r="R849">
            <v>45072</v>
          </cell>
          <cell r="U849" t="str">
            <v>Ｒ４</v>
          </cell>
          <cell r="V849">
            <v>6</v>
          </cell>
          <cell r="W849">
            <v>0</v>
          </cell>
          <cell r="X849" t="str">
            <v>○</v>
          </cell>
          <cell r="Y849" t="str">
            <v/>
          </cell>
          <cell r="Z849" t="str">
            <v/>
          </cell>
          <cell r="AA849" t="str">
            <v/>
          </cell>
          <cell r="AB849" t="str">
            <v/>
          </cell>
          <cell r="AC849" t="str">
            <v>なし</v>
          </cell>
          <cell r="AD849">
            <v>9</v>
          </cell>
          <cell r="AE849" t="str">
            <v>9年以上</v>
          </cell>
          <cell r="AF849">
            <v>11</v>
          </cell>
          <cell r="AG849" t="str">
            <v>適</v>
          </cell>
          <cell r="AH849">
            <v>6</v>
          </cell>
          <cell r="AI849" t="str">
            <v>適</v>
          </cell>
          <cell r="AJ849">
            <v>17</v>
          </cell>
          <cell r="AK849" t="str">
            <v>Ｒ４</v>
          </cell>
        </row>
        <row r="850">
          <cell r="A850">
            <v>1410051017341</v>
          </cell>
          <cell r="C850" t="str">
            <v>保育所</v>
          </cell>
          <cell r="D850" t="str">
            <v>バオバブ霧が丘保育園</v>
          </cell>
          <cell r="E850">
            <v>81</v>
          </cell>
          <cell r="F850" t="str">
            <v>緑区</v>
          </cell>
          <cell r="G850" t="str">
            <v>2260016</v>
          </cell>
          <cell r="H850" t="str">
            <v>横浜市緑区霧が丘三丁目２５－１</v>
          </cell>
          <cell r="I850" t="str">
            <v>バオバブ霧が丘保育園</v>
          </cell>
          <cell r="J850">
            <v>14</v>
          </cell>
          <cell r="K850" t="str">
            <v>14年以上</v>
          </cell>
          <cell r="L850">
            <v>12</v>
          </cell>
          <cell r="M850" t="str">
            <v>適</v>
          </cell>
          <cell r="N850">
            <v>7</v>
          </cell>
          <cell r="O850" t="str">
            <v>適</v>
          </cell>
          <cell r="P850">
            <v>19</v>
          </cell>
          <cell r="Q850">
            <v>12</v>
          </cell>
          <cell r="R850">
            <v>45113</v>
          </cell>
          <cell r="U850" t="str">
            <v>Ｒ４</v>
          </cell>
          <cell r="V850">
            <v>7</v>
          </cell>
          <cell r="W850">
            <v>0</v>
          </cell>
          <cell r="X850" t="str">
            <v>○</v>
          </cell>
          <cell r="Y850" t="str">
            <v/>
          </cell>
          <cell r="Z850" t="str">
            <v/>
          </cell>
          <cell r="AA850" t="str">
            <v/>
          </cell>
          <cell r="AB850" t="str">
            <v/>
          </cell>
          <cell r="AC850" t="str">
            <v>なし</v>
          </cell>
          <cell r="AD850">
            <v>13</v>
          </cell>
          <cell r="AE850" t="str">
            <v>13年以上</v>
          </cell>
          <cell r="AF850">
            <v>12</v>
          </cell>
          <cell r="AG850" t="str">
            <v>適</v>
          </cell>
          <cell r="AH850">
            <v>7</v>
          </cell>
          <cell r="AI850" t="str">
            <v>適</v>
          </cell>
          <cell r="AJ850">
            <v>19</v>
          </cell>
          <cell r="AK850" t="str">
            <v>Ｒ４</v>
          </cell>
        </row>
        <row r="851">
          <cell r="A851">
            <v>1410051014991</v>
          </cell>
          <cell r="B851" t="str">
            <v>〇</v>
          </cell>
          <cell r="C851" t="str">
            <v>保育所</v>
          </cell>
          <cell r="D851" t="str">
            <v>パレット保育園・長津田</v>
          </cell>
          <cell r="E851">
            <v>81</v>
          </cell>
          <cell r="F851" t="str">
            <v>緑区</v>
          </cell>
          <cell r="G851" t="str">
            <v>2210056</v>
          </cell>
          <cell r="H851" t="str">
            <v>横浜市神奈川区金港町５－３２ベイフロント横浜５Ｆ株式会社理究</v>
          </cell>
          <cell r="I851" t="str">
            <v>代表取締役　米田正人</v>
          </cell>
          <cell r="J851">
            <v>8</v>
          </cell>
          <cell r="K851" t="str">
            <v>8年以上</v>
          </cell>
          <cell r="L851">
            <v>10</v>
          </cell>
          <cell r="M851" t="str">
            <v>適</v>
          </cell>
          <cell r="N851">
            <v>6</v>
          </cell>
          <cell r="O851" t="str">
            <v>適</v>
          </cell>
          <cell r="P851">
            <v>16</v>
          </cell>
          <cell r="Q851">
            <v>11</v>
          </cell>
          <cell r="R851">
            <v>45113</v>
          </cell>
          <cell r="S851" t="str">
            <v>7/21加算率に変更ない旨連絡済み</v>
          </cell>
          <cell r="T851" t="str">
            <v>-</v>
          </cell>
          <cell r="U851" t="str">
            <v>Ｒ４</v>
          </cell>
          <cell r="V851">
            <v>6</v>
          </cell>
          <cell r="W851">
            <v>0</v>
          </cell>
          <cell r="X851" t="str">
            <v>○</v>
          </cell>
          <cell r="Y851" t="str">
            <v/>
          </cell>
          <cell r="Z851" t="str">
            <v/>
          </cell>
          <cell r="AA851" t="str">
            <v/>
          </cell>
          <cell r="AB851" t="str">
            <v/>
          </cell>
          <cell r="AC851" t="str">
            <v>なし</v>
          </cell>
          <cell r="AD851">
            <v>9</v>
          </cell>
          <cell r="AE851" t="str">
            <v>9年以上</v>
          </cell>
          <cell r="AF851">
            <v>11</v>
          </cell>
          <cell r="AG851" t="str">
            <v>適</v>
          </cell>
          <cell r="AH851">
            <v>6</v>
          </cell>
          <cell r="AI851" t="str">
            <v>適</v>
          </cell>
          <cell r="AJ851">
            <v>17</v>
          </cell>
          <cell r="AK851" t="str">
            <v>Ｒ４</v>
          </cell>
        </row>
        <row r="852">
          <cell r="A852">
            <v>1410051019925</v>
          </cell>
          <cell r="C852" t="str">
            <v>保育所</v>
          </cell>
          <cell r="D852" t="str">
            <v>福澤保育センター</v>
          </cell>
          <cell r="E852">
            <v>81</v>
          </cell>
          <cell r="F852" t="str">
            <v>緑区</v>
          </cell>
          <cell r="G852" t="str">
            <v>2260002</v>
          </cell>
          <cell r="H852" t="str">
            <v>横浜市緑区東本郷四丁目２５－１４</v>
          </cell>
          <cell r="I852" t="str">
            <v>社会福祉法人久遠園　福澤保育センター</v>
          </cell>
          <cell r="J852">
            <v>12</v>
          </cell>
          <cell r="K852" t="str">
            <v>12年以上</v>
          </cell>
          <cell r="L852">
            <v>12</v>
          </cell>
          <cell r="M852" t="str">
            <v>適</v>
          </cell>
          <cell r="N852">
            <v>7</v>
          </cell>
          <cell r="O852" t="str">
            <v>適</v>
          </cell>
          <cell r="P852">
            <v>19</v>
          </cell>
          <cell r="Q852">
            <v>11</v>
          </cell>
          <cell r="R852">
            <v>45163</v>
          </cell>
          <cell r="U852" t="str">
            <v>Ｒ４</v>
          </cell>
          <cell r="V852">
            <v>7</v>
          </cell>
          <cell r="W852">
            <v>0</v>
          </cell>
          <cell r="X852" t="str">
            <v>○</v>
          </cell>
          <cell r="Y852" t="str">
            <v/>
          </cell>
          <cell r="Z852" t="str">
            <v/>
          </cell>
          <cell r="AA852" t="str">
            <v/>
          </cell>
          <cell r="AB852" t="str">
            <v/>
          </cell>
          <cell r="AC852" t="str">
            <v>なし</v>
          </cell>
          <cell r="AD852">
            <v>12</v>
          </cell>
          <cell r="AE852" t="str">
            <v>12年以上</v>
          </cell>
          <cell r="AF852">
            <v>12</v>
          </cell>
          <cell r="AG852" t="str">
            <v>適</v>
          </cell>
          <cell r="AH852">
            <v>7</v>
          </cell>
          <cell r="AI852" t="str">
            <v>適</v>
          </cell>
          <cell r="AJ852">
            <v>19</v>
          </cell>
          <cell r="AK852" t="str">
            <v>Ｒ４</v>
          </cell>
        </row>
        <row r="853">
          <cell r="A853">
            <v>1410051027068</v>
          </cell>
          <cell r="C853" t="str">
            <v>保育所</v>
          </cell>
          <cell r="D853" t="str">
            <v>ポピンズナーサリースクール十日市場駅前</v>
          </cell>
          <cell r="E853">
            <v>81</v>
          </cell>
          <cell r="F853" t="str">
            <v>緑区</v>
          </cell>
          <cell r="G853" t="str">
            <v>2260025</v>
          </cell>
          <cell r="H853" t="str">
            <v>横浜市緑区十日市場町８７２－１９</v>
          </cell>
          <cell r="I853" t="str">
            <v>ポピンズナーサリースクール十日市場駅前</v>
          </cell>
          <cell r="J853">
            <v>9</v>
          </cell>
          <cell r="K853" t="str">
            <v>9年以上</v>
          </cell>
          <cell r="L853">
            <v>11</v>
          </cell>
          <cell r="M853" t="str">
            <v>適</v>
          </cell>
          <cell r="N853">
            <v>6</v>
          </cell>
          <cell r="O853" t="str">
            <v>適</v>
          </cell>
          <cell r="P853">
            <v>17</v>
          </cell>
          <cell r="Q853">
            <v>6</v>
          </cell>
          <cell r="R853">
            <v>45072</v>
          </cell>
          <cell r="U853" t="str">
            <v>Ｒ４</v>
          </cell>
          <cell r="V853">
            <v>6</v>
          </cell>
          <cell r="W853">
            <v>0</v>
          </cell>
          <cell r="X853" t="str">
            <v>○</v>
          </cell>
          <cell r="Y853" t="str">
            <v/>
          </cell>
          <cell r="Z853" t="str">
            <v/>
          </cell>
          <cell r="AA853" t="str">
            <v/>
          </cell>
          <cell r="AB853" t="str">
            <v/>
          </cell>
          <cell r="AC853" t="str">
            <v>なし</v>
          </cell>
          <cell r="AD853">
            <v>9</v>
          </cell>
          <cell r="AE853" t="str">
            <v>9年以上</v>
          </cell>
          <cell r="AF853">
            <v>11</v>
          </cell>
          <cell r="AG853" t="str">
            <v>適</v>
          </cell>
          <cell r="AH853">
            <v>6</v>
          </cell>
          <cell r="AI853" t="str">
            <v>適</v>
          </cell>
          <cell r="AJ853">
            <v>17</v>
          </cell>
          <cell r="AK853" t="str">
            <v>Ｒ４</v>
          </cell>
        </row>
        <row r="854">
          <cell r="A854">
            <v>1410051025526</v>
          </cell>
          <cell r="C854" t="str">
            <v>保育所</v>
          </cell>
          <cell r="D854" t="str">
            <v>ポピンズナーサリースクール横浜十日市場</v>
          </cell>
          <cell r="E854">
            <v>81</v>
          </cell>
          <cell r="F854" t="str">
            <v>緑区</v>
          </cell>
          <cell r="G854" t="str">
            <v>2260025</v>
          </cell>
          <cell r="H854" t="str">
            <v>神奈川県横浜市緑区十日市場町１２５８番９２クレ－ルレジデンス横浜十日市場１階</v>
          </cell>
          <cell r="I854" t="str">
            <v>ポピンズナーサリースクール横浜十日市場</v>
          </cell>
          <cell r="J854">
            <v>7</v>
          </cell>
          <cell r="K854" t="str">
            <v>7年以上</v>
          </cell>
          <cell r="L854">
            <v>9</v>
          </cell>
          <cell r="M854" t="str">
            <v>適</v>
          </cell>
          <cell r="N854">
            <v>6</v>
          </cell>
          <cell r="O854" t="str">
            <v>適</v>
          </cell>
          <cell r="P854">
            <v>15</v>
          </cell>
          <cell r="Q854">
            <v>4</v>
          </cell>
          <cell r="R854">
            <v>45072</v>
          </cell>
          <cell r="U854" t="str">
            <v>Ｒ４</v>
          </cell>
          <cell r="V854">
            <v>6</v>
          </cell>
          <cell r="W854">
            <v>0</v>
          </cell>
          <cell r="X854" t="str">
            <v>○</v>
          </cell>
          <cell r="Y854" t="str">
            <v/>
          </cell>
          <cell r="Z854" t="str">
            <v/>
          </cell>
          <cell r="AA854" t="str">
            <v/>
          </cell>
          <cell r="AB854" t="str">
            <v/>
          </cell>
          <cell r="AC854" t="str">
            <v>なし</v>
          </cell>
          <cell r="AD854">
            <v>7</v>
          </cell>
          <cell r="AE854" t="str">
            <v>7年以上</v>
          </cell>
          <cell r="AF854">
            <v>9</v>
          </cell>
          <cell r="AG854" t="str">
            <v>適</v>
          </cell>
          <cell r="AH854">
            <v>6</v>
          </cell>
          <cell r="AI854" t="str">
            <v>適</v>
          </cell>
          <cell r="AJ854">
            <v>15</v>
          </cell>
          <cell r="AK854" t="str">
            <v>Ｒ４</v>
          </cell>
        </row>
        <row r="855">
          <cell r="A855">
            <v>1410051017358</v>
          </cell>
          <cell r="B855" t="str">
            <v>〇</v>
          </cell>
          <cell r="C855" t="str">
            <v>保育所</v>
          </cell>
          <cell r="D855" t="str">
            <v>みどりさくら保育園</v>
          </cell>
          <cell r="E855">
            <v>81</v>
          </cell>
          <cell r="F855" t="str">
            <v>緑区</v>
          </cell>
          <cell r="G855" t="str">
            <v>2260025</v>
          </cell>
          <cell r="H855" t="str">
            <v>横浜市緑区十日市場町１２５８－８６</v>
          </cell>
          <cell r="I855" t="str">
            <v>社会福祉法人和枝福祉会みどりさくら保育園</v>
          </cell>
          <cell r="J855">
            <v>10</v>
          </cell>
          <cell r="K855" t="str">
            <v>10年以上</v>
          </cell>
          <cell r="L855">
            <v>12</v>
          </cell>
          <cell r="M855" t="str">
            <v>適</v>
          </cell>
          <cell r="N855">
            <v>6</v>
          </cell>
          <cell r="O855" t="str">
            <v>適</v>
          </cell>
          <cell r="P855">
            <v>18</v>
          </cell>
          <cell r="Q855">
            <v>9</v>
          </cell>
          <cell r="R855">
            <v>45128</v>
          </cell>
          <cell r="S855" t="str">
            <v>再申請後取り下げ</v>
          </cell>
          <cell r="T855" t="str">
            <v>-</v>
          </cell>
          <cell r="U855" t="str">
            <v>Ｒ４</v>
          </cell>
          <cell r="V855">
            <v>6</v>
          </cell>
          <cell r="W855">
            <v>0</v>
          </cell>
          <cell r="X855" t="str">
            <v>○</v>
          </cell>
          <cell r="Y855" t="str">
            <v/>
          </cell>
          <cell r="Z855" t="str">
            <v/>
          </cell>
          <cell r="AA855" t="str">
            <v/>
          </cell>
          <cell r="AB855" t="str">
            <v/>
          </cell>
          <cell r="AC855" t="str">
            <v>なし</v>
          </cell>
          <cell r="AD855">
            <v>10</v>
          </cell>
          <cell r="AE855" t="str">
            <v>10年以上</v>
          </cell>
          <cell r="AF855">
            <v>12</v>
          </cell>
          <cell r="AG855" t="str">
            <v>適</v>
          </cell>
          <cell r="AH855">
            <v>6</v>
          </cell>
          <cell r="AI855" t="str">
            <v>適</v>
          </cell>
          <cell r="AJ855">
            <v>18</v>
          </cell>
          <cell r="AK855" t="str">
            <v>Ｒ４</v>
          </cell>
        </row>
        <row r="856">
          <cell r="A856">
            <v>1410051015006</v>
          </cell>
          <cell r="C856" t="str">
            <v>保育所</v>
          </cell>
          <cell r="D856" t="str">
            <v>みどり寺山保育園</v>
          </cell>
          <cell r="E856">
            <v>81</v>
          </cell>
          <cell r="F856" t="str">
            <v>緑区</v>
          </cell>
          <cell r="G856" t="str">
            <v>2260014</v>
          </cell>
          <cell r="H856" t="str">
            <v>横浜市緑区台村町１３０－１</v>
          </cell>
          <cell r="I856" t="str">
            <v>みどり寺山保育園</v>
          </cell>
          <cell r="J856">
            <v>11</v>
          </cell>
          <cell r="K856" t="str">
            <v>11年以上</v>
          </cell>
          <cell r="L856">
            <v>12</v>
          </cell>
          <cell r="M856" t="str">
            <v>適</v>
          </cell>
          <cell r="N856">
            <v>7</v>
          </cell>
          <cell r="O856" t="str">
            <v>適</v>
          </cell>
          <cell r="P856">
            <v>19</v>
          </cell>
          <cell r="Q856">
            <v>9</v>
          </cell>
          <cell r="R856">
            <v>45146</v>
          </cell>
          <cell r="U856" t="str">
            <v>Ｒ４</v>
          </cell>
          <cell r="V856">
            <v>7</v>
          </cell>
          <cell r="W856">
            <v>0</v>
          </cell>
          <cell r="X856" t="str">
            <v>○</v>
          </cell>
          <cell r="Y856" t="str">
            <v/>
          </cell>
          <cell r="Z856" t="str">
            <v/>
          </cell>
          <cell r="AA856" t="str">
            <v/>
          </cell>
          <cell r="AB856" t="str">
            <v/>
          </cell>
          <cell r="AC856" t="str">
            <v>なし</v>
          </cell>
          <cell r="AD856">
            <v>11</v>
          </cell>
          <cell r="AE856" t="str">
            <v>11年以上</v>
          </cell>
          <cell r="AF856">
            <v>12</v>
          </cell>
          <cell r="AG856" t="str">
            <v>適</v>
          </cell>
          <cell r="AH856">
            <v>7</v>
          </cell>
          <cell r="AI856" t="str">
            <v>適</v>
          </cell>
          <cell r="AJ856">
            <v>19</v>
          </cell>
          <cell r="AK856" t="str">
            <v>Ｒ４</v>
          </cell>
        </row>
        <row r="857">
          <cell r="A857">
            <v>1410051014330</v>
          </cell>
          <cell r="C857" t="str">
            <v>保育所</v>
          </cell>
          <cell r="D857" t="str">
            <v>みなみ台保育園</v>
          </cell>
          <cell r="E857">
            <v>81</v>
          </cell>
          <cell r="F857" t="str">
            <v>緑区</v>
          </cell>
          <cell r="G857" t="str">
            <v>2260018</v>
          </cell>
          <cell r="H857" t="str">
            <v>横浜市緑区長津田みなみ台１－３４－７</v>
          </cell>
          <cell r="I857" t="str">
            <v>株式会社Ｂｅｒｒｙ　法人本部</v>
          </cell>
          <cell r="J857">
            <v>13</v>
          </cell>
          <cell r="K857" t="str">
            <v>13年以上</v>
          </cell>
          <cell r="L857">
            <v>12</v>
          </cell>
          <cell r="M857" t="str">
            <v>適</v>
          </cell>
          <cell r="N857">
            <v>7</v>
          </cell>
          <cell r="O857" t="str">
            <v>適</v>
          </cell>
          <cell r="P857">
            <v>19</v>
          </cell>
          <cell r="Q857">
            <v>19</v>
          </cell>
          <cell r="R857">
            <v>45100</v>
          </cell>
          <cell r="U857" t="str">
            <v>Ｒ４</v>
          </cell>
          <cell r="V857">
            <v>7</v>
          </cell>
          <cell r="W857">
            <v>0</v>
          </cell>
          <cell r="X857" t="str">
            <v>○</v>
          </cell>
          <cell r="Y857" t="str">
            <v/>
          </cell>
          <cell r="Z857" t="str">
            <v/>
          </cell>
          <cell r="AA857" t="str">
            <v/>
          </cell>
          <cell r="AB857" t="str">
            <v/>
          </cell>
          <cell r="AC857" t="str">
            <v>なし</v>
          </cell>
          <cell r="AD857">
            <v>12</v>
          </cell>
          <cell r="AE857" t="str">
            <v>12年以上</v>
          </cell>
          <cell r="AF857">
            <v>12</v>
          </cell>
          <cell r="AG857" t="str">
            <v>適</v>
          </cell>
          <cell r="AH857">
            <v>7</v>
          </cell>
          <cell r="AI857" t="str">
            <v>適</v>
          </cell>
          <cell r="AJ857">
            <v>19</v>
          </cell>
          <cell r="AK857" t="str">
            <v>Ｒ４</v>
          </cell>
        </row>
        <row r="858">
          <cell r="A858">
            <v>1410051014348</v>
          </cell>
          <cell r="C858" t="str">
            <v>保育所</v>
          </cell>
          <cell r="D858" t="str">
            <v>みもざ保育園</v>
          </cell>
          <cell r="E858">
            <v>81</v>
          </cell>
          <cell r="F858" t="str">
            <v>緑区</v>
          </cell>
          <cell r="G858" t="str">
            <v>2260018</v>
          </cell>
          <cell r="H858" t="str">
            <v>横浜市緑区長津田みなみ台１－３４－７</v>
          </cell>
          <cell r="I858" t="str">
            <v>株式会社Ｂｅｒｒｙ　法人本部</v>
          </cell>
          <cell r="J858">
            <v>12</v>
          </cell>
          <cell r="K858" t="str">
            <v>12年以上</v>
          </cell>
          <cell r="L858">
            <v>12</v>
          </cell>
          <cell r="M858" t="str">
            <v>適</v>
          </cell>
          <cell r="N858">
            <v>7</v>
          </cell>
          <cell r="O858" t="str">
            <v>適</v>
          </cell>
          <cell r="P858">
            <v>19</v>
          </cell>
          <cell r="Q858">
            <v>23</v>
          </cell>
          <cell r="R858">
            <v>45146</v>
          </cell>
          <cell r="U858" t="str">
            <v>Ｒ４</v>
          </cell>
          <cell r="V858">
            <v>7</v>
          </cell>
          <cell r="W858">
            <v>0</v>
          </cell>
          <cell r="X858" t="str">
            <v>○</v>
          </cell>
          <cell r="Y858" t="str">
            <v/>
          </cell>
          <cell r="Z858" t="str">
            <v/>
          </cell>
          <cell r="AA858" t="str">
            <v/>
          </cell>
          <cell r="AB858" t="str">
            <v/>
          </cell>
          <cell r="AC858" t="str">
            <v>なし</v>
          </cell>
          <cell r="AD858">
            <v>12</v>
          </cell>
          <cell r="AE858" t="str">
            <v>12年以上</v>
          </cell>
          <cell r="AF858">
            <v>12</v>
          </cell>
          <cell r="AG858" t="str">
            <v>適</v>
          </cell>
          <cell r="AH858">
            <v>7</v>
          </cell>
          <cell r="AI858" t="str">
            <v>適</v>
          </cell>
          <cell r="AJ858">
            <v>19</v>
          </cell>
          <cell r="AK858" t="str">
            <v>Ｒ４</v>
          </cell>
        </row>
        <row r="859">
          <cell r="A859">
            <v>1410051018307</v>
          </cell>
          <cell r="C859" t="str">
            <v>保育所</v>
          </cell>
          <cell r="D859" t="str">
            <v>もみの木保育園</v>
          </cell>
          <cell r="E859">
            <v>81</v>
          </cell>
          <cell r="F859" t="str">
            <v>緑区</v>
          </cell>
          <cell r="G859" t="str">
            <v>2260018</v>
          </cell>
          <cell r="H859" t="str">
            <v>横浜市緑区長津田みなみ台１－３４－７</v>
          </cell>
          <cell r="I859" t="str">
            <v>株式会社Ｂｅｒｒｙ　法人本部</v>
          </cell>
          <cell r="J859">
            <v>12</v>
          </cell>
          <cell r="K859" t="str">
            <v>12年以上</v>
          </cell>
          <cell r="L859">
            <v>12</v>
          </cell>
          <cell r="M859" t="str">
            <v>適</v>
          </cell>
          <cell r="N859">
            <v>7</v>
          </cell>
          <cell r="O859" t="str">
            <v>適</v>
          </cell>
          <cell r="P859">
            <v>19</v>
          </cell>
          <cell r="Q859">
            <v>10</v>
          </cell>
          <cell r="R859">
            <v>45100</v>
          </cell>
          <cell r="U859" t="str">
            <v>Ｒ４</v>
          </cell>
          <cell r="V859">
            <v>7</v>
          </cell>
          <cell r="W859">
            <v>0</v>
          </cell>
          <cell r="X859" t="str">
            <v>○</v>
          </cell>
          <cell r="Y859" t="str">
            <v/>
          </cell>
          <cell r="Z859" t="str">
            <v/>
          </cell>
          <cell r="AA859" t="str">
            <v/>
          </cell>
          <cell r="AB859" t="str">
            <v/>
          </cell>
          <cell r="AC859" t="str">
            <v>なし</v>
          </cell>
          <cell r="AD859">
            <v>11</v>
          </cell>
          <cell r="AE859" t="str">
            <v>11年以上</v>
          </cell>
          <cell r="AF859">
            <v>12</v>
          </cell>
          <cell r="AG859" t="str">
            <v>適</v>
          </cell>
          <cell r="AH859">
            <v>7</v>
          </cell>
          <cell r="AI859" t="str">
            <v>適</v>
          </cell>
          <cell r="AJ859">
            <v>19</v>
          </cell>
          <cell r="AK859" t="str">
            <v>Ｒ４</v>
          </cell>
        </row>
        <row r="860">
          <cell r="A860">
            <v>1410051014363</v>
          </cell>
          <cell r="C860" t="str">
            <v>保育所</v>
          </cell>
          <cell r="D860" t="str">
            <v>もりの風保育園</v>
          </cell>
          <cell r="E860">
            <v>81</v>
          </cell>
          <cell r="F860" t="str">
            <v>緑区</v>
          </cell>
          <cell r="G860" t="str">
            <v>2260018</v>
          </cell>
          <cell r="H860" t="str">
            <v>横浜市緑区長津田みなみ台１－３４－７</v>
          </cell>
          <cell r="I860" t="str">
            <v>株式会社Ｂｅｒｒｙ　法人本部</v>
          </cell>
          <cell r="J860">
            <v>13</v>
          </cell>
          <cell r="K860" t="str">
            <v>13年以上</v>
          </cell>
          <cell r="L860">
            <v>12</v>
          </cell>
          <cell r="M860" t="str">
            <v>適</v>
          </cell>
          <cell r="N860">
            <v>7</v>
          </cell>
          <cell r="O860" t="str">
            <v>適</v>
          </cell>
          <cell r="P860">
            <v>19</v>
          </cell>
          <cell r="Q860">
            <v>18</v>
          </cell>
          <cell r="R860">
            <v>45113</v>
          </cell>
          <cell r="U860" t="str">
            <v>Ｒ４</v>
          </cell>
          <cell r="V860">
            <v>7</v>
          </cell>
          <cell r="W860">
            <v>0</v>
          </cell>
          <cell r="X860" t="str">
            <v>○</v>
          </cell>
          <cell r="Y860" t="str">
            <v/>
          </cell>
          <cell r="Z860" t="str">
            <v/>
          </cell>
          <cell r="AA860" t="str">
            <v/>
          </cell>
          <cell r="AB860" t="str">
            <v/>
          </cell>
          <cell r="AC860" t="str">
            <v>なし</v>
          </cell>
          <cell r="AD860">
            <v>12</v>
          </cell>
          <cell r="AE860" t="str">
            <v>12年以上</v>
          </cell>
          <cell r="AF860">
            <v>12</v>
          </cell>
          <cell r="AG860" t="str">
            <v>適</v>
          </cell>
          <cell r="AH860">
            <v>7</v>
          </cell>
          <cell r="AI860" t="str">
            <v>適</v>
          </cell>
          <cell r="AJ860">
            <v>19</v>
          </cell>
          <cell r="AK860" t="str">
            <v>Ｒ４</v>
          </cell>
        </row>
        <row r="861">
          <cell r="A861">
            <v>1410051014371</v>
          </cell>
          <cell r="C861" t="str">
            <v>保育所</v>
          </cell>
          <cell r="D861" t="str">
            <v>森の台保育園</v>
          </cell>
          <cell r="E861">
            <v>81</v>
          </cell>
          <cell r="F861" t="str">
            <v>緑区</v>
          </cell>
          <cell r="G861" t="str">
            <v>2260014</v>
          </cell>
          <cell r="H861" t="str">
            <v>横浜市緑区台村町６３３</v>
          </cell>
          <cell r="I861" t="str">
            <v>社会福祉法人　歩育の会　森の台保育園</v>
          </cell>
          <cell r="J861">
            <v>12</v>
          </cell>
          <cell r="K861" t="str">
            <v>12年以上</v>
          </cell>
          <cell r="L861">
            <v>12</v>
          </cell>
          <cell r="M861" t="str">
            <v>適</v>
          </cell>
          <cell r="N861">
            <v>7</v>
          </cell>
          <cell r="O861" t="str">
            <v>適</v>
          </cell>
          <cell r="P861">
            <v>19</v>
          </cell>
          <cell r="Q861">
            <v>22</v>
          </cell>
          <cell r="R861">
            <v>45113</v>
          </cell>
          <cell r="U861" t="str">
            <v>Ｒ４</v>
          </cell>
          <cell r="V861">
            <v>6</v>
          </cell>
          <cell r="W861">
            <v>1</v>
          </cell>
          <cell r="X861" t="str">
            <v>○</v>
          </cell>
          <cell r="Y861" t="str">
            <v>○</v>
          </cell>
          <cell r="Z861" t="str">
            <v/>
          </cell>
          <cell r="AA861" t="str">
            <v/>
          </cell>
          <cell r="AB861" t="str">
            <v/>
          </cell>
          <cell r="AC861" t="str">
            <v>あり</v>
          </cell>
          <cell r="AD861">
            <v>9</v>
          </cell>
          <cell r="AE861" t="str">
            <v>9年以上</v>
          </cell>
          <cell r="AF861">
            <v>11</v>
          </cell>
          <cell r="AG861" t="str">
            <v>適</v>
          </cell>
          <cell r="AH861">
            <v>6</v>
          </cell>
          <cell r="AI861" t="str">
            <v>適</v>
          </cell>
          <cell r="AJ861">
            <v>17</v>
          </cell>
          <cell r="AK861" t="str">
            <v>Ｒ４</v>
          </cell>
        </row>
        <row r="862">
          <cell r="A862">
            <v>1410051018299</v>
          </cell>
          <cell r="C862" t="str">
            <v>保育所</v>
          </cell>
          <cell r="D862" t="str">
            <v>やまゆり中山保育園</v>
          </cell>
          <cell r="E862">
            <v>81</v>
          </cell>
          <cell r="F862" t="str">
            <v>緑区</v>
          </cell>
          <cell r="G862" t="str">
            <v>2260019</v>
          </cell>
          <cell r="H862" t="str">
            <v>横浜市緑区中山１－２１－５</v>
          </cell>
          <cell r="I862" t="str">
            <v>（福）山百合会　法人事務局</v>
          </cell>
          <cell r="J862">
            <v>11</v>
          </cell>
          <cell r="K862" t="str">
            <v>11年以上</v>
          </cell>
          <cell r="L862">
            <v>12</v>
          </cell>
          <cell r="M862" t="str">
            <v>適</v>
          </cell>
          <cell r="N862">
            <v>7</v>
          </cell>
          <cell r="O862" t="str">
            <v>適</v>
          </cell>
          <cell r="P862">
            <v>19</v>
          </cell>
          <cell r="Q862">
            <v>17</v>
          </cell>
          <cell r="R862">
            <v>45113</v>
          </cell>
          <cell r="U862" t="str">
            <v>Ｒ４</v>
          </cell>
          <cell r="V862">
            <v>7</v>
          </cell>
          <cell r="W862">
            <v>0</v>
          </cell>
          <cell r="X862" t="str">
            <v>○</v>
          </cell>
          <cell r="Y862" t="str">
            <v/>
          </cell>
          <cell r="Z862" t="str">
            <v/>
          </cell>
          <cell r="AA862" t="str">
            <v/>
          </cell>
          <cell r="AB862" t="str">
            <v/>
          </cell>
          <cell r="AC862" t="str">
            <v>なし</v>
          </cell>
          <cell r="AD862">
            <v>11</v>
          </cell>
          <cell r="AE862" t="str">
            <v>11年以上</v>
          </cell>
          <cell r="AF862">
            <v>12</v>
          </cell>
          <cell r="AG862" t="str">
            <v>適</v>
          </cell>
          <cell r="AH862">
            <v>7</v>
          </cell>
          <cell r="AI862" t="str">
            <v>適</v>
          </cell>
          <cell r="AJ862">
            <v>19</v>
          </cell>
          <cell r="AK862" t="str">
            <v>Ｒ４</v>
          </cell>
        </row>
        <row r="863">
          <cell r="A863">
            <v>1410051025245</v>
          </cell>
          <cell r="B863" t="str">
            <v>〇</v>
          </cell>
          <cell r="C863" t="str">
            <v>保育所</v>
          </cell>
          <cell r="D863" t="str">
            <v>わらべうた中山保育園</v>
          </cell>
          <cell r="E863">
            <v>81</v>
          </cell>
          <cell r="F863" t="str">
            <v>緑区</v>
          </cell>
          <cell r="G863" t="str">
            <v>1086215</v>
          </cell>
          <cell r="H863" t="str">
            <v>東京都港区港南二丁目１５番３号　品川インターシティＣ棟１５階</v>
          </cell>
          <cell r="I863" t="str">
            <v>ＨＩＴＯＷＡキッズライフ株式会社</v>
          </cell>
          <cell r="J863">
            <v>9</v>
          </cell>
          <cell r="K863" t="str">
            <v>9年以上</v>
          </cell>
          <cell r="L863">
            <v>11</v>
          </cell>
          <cell r="M863" t="str">
            <v>適</v>
          </cell>
          <cell r="N863">
            <v>6</v>
          </cell>
          <cell r="O863" t="str">
            <v>適</v>
          </cell>
          <cell r="P863">
            <v>17</v>
          </cell>
          <cell r="Q863">
            <v>6</v>
          </cell>
          <cell r="R863">
            <v>45120</v>
          </cell>
          <cell r="T863">
            <v>45163</v>
          </cell>
          <cell r="U863" t="str">
            <v>Ｒ４</v>
          </cell>
          <cell r="V863">
            <v>7</v>
          </cell>
          <cell r="W863">
            <v>0</v>
          </cell>
          <cell r="X863" t="str">
            <v>○</v>
          </cell>
          <cell r="Y863" t="str">
            <v/>
          </cell>
          <cell r="Z863" t="str">
            <v/>
          </cell>
          <cell r="AA863" t="str">
            <v/>
          </cell>
          <cell r="AB863" t="str">
            <v/>
          </cell>
          <cell r="AC863" t="str">
            <v>なし</v>
          </cell>
          <cell r="AD863">
            <v>11</v>
          </cell>
          <cell r="AE863" t="str">
            <v>11年以上</v>
          </cell>
          <cell r="AF863">
            <v>12</v>
          </cell>
          <cell r="AG863" t="str">
            <v>適</v>
          </cell>
          <cell r="AH863">
            <v>7</v>
          </cell>
          <cell r="AI863" t="str">
            <v>適</v>
          </cell>
          <cell r="AJ863">
            <v>19</v>
          </cell>
          <cell r="AK863" t="str">
            <v>Ｒ４</v>
          </cell>
        </row>
        <row r="864">
          <cell r="A864">
            <v>1410052003878</v>
          </cell>
          <cell r="C864" t="str">
            <v>家庭的保育事業</v>
          </cell>
          <cell r="D864" t="str">
            <v>大澤保育室</v>
          </cell>
          <cell r="E864">
            <v>81</v>
          </cell>
          <cell r="F864" t="str">
            <v>緑区</v>
          </cell>
          <cell r="G864" t="str">
            <v>2260017</v>
          </cell>
          <cell r="H864" t="str">
            <v>横浜市緑区新治町７２５－６</v>
          </cell>
          <cell r="I864" t="str">
            <v>大澤保育室</v>
          </cell>
          <cell r="J864">
            <v>19</v>
          </cell>
          <cell r="K864" t="str">
            <v>16年以上</v>
          </cell>
          <cell r="L864">
            <v>12</v>
          </cell>
          <cell r="M864" t="str">
            <v>適</v>
          </cell>
          <cell r="N864">
            <v>7</v>
          </cell>
          <cell r="O864" t="str">
            <v>適</v>
          </cell>
          <cell r="P864">
            <v>19</v>
          </cell>
          <cell r="Q864">
            <v>1</v>
          </cell>
          <cell r="R864">
            <v>45128</v>
          </cell>
          <cell r="U864" t="str">
            <v>Ｒ４</v>
          </cell>
          <cell r="V864">
            <v>7</v>
          </cell>
          <cell r="W864">
            <v>0</v>
          </cell>
          <cell r="X864" t="str">
            <v>○</v>
          </cell>
          <cell r="Y864" t="str">
            <v/>
          </cell>
          <cell r="Z864" t="str">
            <v/>
          </cell>
          <cell r="AA864" t="str">
            <v/>
          </cell>
          <cell r="AB864" t="str">
            <v/>
          </cell>
          <cell r="AC864" t="str">
            <v>なし</v>
          </cell>
          <cell r="AD864">
            <v>18</v>
          </cell>
          <cell r="AE864" t="str">
            <v>16年以上</v>
          </cell>
          <cell r="AF864">
            <v>12</v>
          </cell>
          <cell r="AG864" t="str">
            <v>適</v>
          </cell>
          <cell r="AH864">
            <v>7</v>
          </cell>
          <cell r="AI864" t="str">
            <v>適</v>
          </cell>
          <cell r="AJ864">
            <v>19</v>
          </cell>
          <cell r="AK864" t="str">
            <v>Ｒ４</v>
          </cell>
        </row>
        <row r="865">
          <cell r="A865">
            <v>1410052003886</v>
          </cell>
          <cell r="C865" t="str">
            <v>家庭的保育事業</v>
          </cell>
          <cell r="D865" t="str">
            <v>倉山保育室</v>
          </cell>
          <cell r="E865">
            <v>81</v>
          </cell>
          <cell r="F865" t="str">
            <v>緑区</v>
          </cell>
          <cell r="G865" t="str">
            <v>2260003</v>
          </cell>
          <cell r="H865" t="str">
            <v>神奈川県横浜市緑区鴨居１－１４－１６　ヴェルディカーサ１０５</v>
          </cell>
          <cell r="I865" t="str">
            <v>倉山保育室</v>
          </cell>
          <cell r="J865">
            <v>18</v>
          </cell>
          <cell r="K865" t="str">
            <v>16年以上</v>
          </cell>
          <cell r="L865">
            <v>12</v>
          </cell>
          <cell r="M865" t="str">
            <v>適</v>
          </cell>
          <cell r="N865">
            <v>7</v>
          </cell>
          <cell r="O865" t="str">
            <v>適</v>
          </cell>
          <cell r="P865">
            <v>19</v>
          </cell>
          <cell r="Q865">
            <v>2</v>
          </cell>
          <cell r="R865">
            <v>45100</v>
          </cell>
          <cell r="U865" t="str">
            <v>Ｒ４</v>
          </cell>
          <cell r="V865">
            <v>7</v>
          </cell>
          <cell r="W865">
            <v>0</v>
          </cell>
          <cell r="X865" t="str">
            <v>○</v>
          </cell>
          <cell r="Y865" t="str">
            <v/>
          </cell>
          <cell r="Z865" t="str">
            <v/>
          </cell>
          <cell r="AA865" t="str">
            <v/>
          </cell>
          <cell r="AB865" t="str">
            <v/>
          </cell>
          <cell r="AC865" t="str">
            <v>なし</v>
          </cell>
          <cell r="AD865">
            <v>17</v>
          </cell>
          <cell r="AE865" t="str">
            <v>16年以上</v>
          </cell>
          <cell r="AF865">
            <v>12</v>
          </cell>
          <cell r="AG865" t="str">
            <v>適</v>
          </cell>
          <cell r="AH865">
            <v>7</v>
          </cell>
          <cell r="AI865" t="str">
            <v>適</v>
          </cell>
          <cell r="AJ865">
            <v>19</v>
          </cell>
          <cell r="AK865" t="str">
            <v>Ｒ４</v>
          </cell>
        </row>
        <row r="866">
          <cell r="A866">
            <v>1410052005881</v>
          </cell>
          <cell r="C866" t="str">
            <v>小規模保育事業（A型）</v>
          </cell>
          <cell r="D866" t="str">
            <v>すまいる十日市場保育園</v>
          </cell>
          <cell r="E866">
            <v>81</v>
          </cell>
          <cell r="F866" t="str">
            <v>緑区</v>
          </cell>
          <cell r="G866" t="str">
            <v>2200023</v>
          </cell>
          <cell r="H866" t="str">
            <v>横浜市西区平沼一丁目１３－１４</v>
          </cell>
          <cell r="I866" t="str">
            <v>株式会社スマイルクルー</v>
          </cell>
          <cell r="J866">
            <v>12</v>
          </cell>
          <cell r="K866" t="str">
            <v>12年以上</v>
          </cell>
          <cell r="L866">
            <v>12</v>
          </cell>
          <cell r="M866" t="str">
            <v>適</v>
          </cell>
          <cell r="N866">
            <v>7</v>
          </cell>
          <cell r="O866" t="str">
            <v>適</v>
          </cell>
          <cell r="P866">
            <v>19</v>
          </cell>
          <cell r="Q866">
            <v>3</v>
          </cell>
          <cell r="R866">
            <v>45154</v>
          </cell>
          <cell r="U866" t="str">
            <v>履歴なし</v>
          </cell>
          <cell r="V866">
            <v>0</v>
          </cell>
          <cell r="W866">
            <v>7</v>
          </cell>
          <cell r="X866" t="e">
            <v>#N/A</v>
          </cell>
          <cell r="Y866" t="str">
            <v/>
          </cell>
          <cell r="Z866" t="str">
            <v/>
          </cell>
          <cell r="AA866" t="str">
            <v/>
          </cell>
          <cell r="AB866" t="str">
            <v>○</v>
          </cell>
          <cell r="AC866" t="str">
            <v>あり</v>
          </cell>
          <cell r="AD866" t="str">
            <v/>
          </cell>
          <cell r="AE866" t="str">
            <v/>
          </cell>
          <cell r="AF866" t="str">
            <v/>
          </cell>
          <cell r="AG866" t="str">
            <v/>
          </cell>
          <cell r="AH866" t="str">
            <v/>
          </cell>
          <cell r="AI866" t="str">
            <v/>
          </cell>
          <cell r="AJ866" t="str">
            <v/>
          </cell>
          <cell r="AK866" t="str">
            <v>Ｒ４</v>
          </cell>
        </row>
        <row r="867">
          <cell r="A867">
            <v>1410052002748</v>
          </cell>
          <cell r="C867" t="str">
            <v>小規模保育事業（A型）</v>
          </cell>
          <cell r="D867" t="str">
            <v>すまいる保育園</v>
          </cell>
          <cell r="E867">
            <v>81</v>
          </cell>
          <cell r="F867" t="str">
            <v>緑区</v>
          </cell>
          <cell r="G867" t="str">
            <v>2200023</v>
          </cell>
          <cell r="H867" t="str">
            <v>横浜市西区平沼一丁目１３－１４</v>
          </cell>
          <cell r="I867" t="str">
            <v>株式会社スマイルクルー</v>
          </cell>
          <cell r="J867">
            <v>10</v>
          </cell>
          <cell r="K867" t="str">
            <v>10年以上</v>
          </cell>
          <cell r="L867">
            <v>12</v>
          </cell>
          <cell r="M867" t="str">
            <v>適</v>
          </cell>
          <cell r="N867">
            <v>6</v>
          </cell>
          <cell r="O867" t="str">
            <v>適</v>
          </cell>
          <cell r="P867">
            <v>18</v>
          </cell>
          <cell r="Q867">
            <v>2</v>
          </cell>
          <cell r="R867">
            <v>45113</v>
          </cell>
          <cell r="U867" t="str">
            <v>Ｒ４</v>
          </cell>
          <cell r="V867">
            <v>6</v>
          </cell>
          <cell r="W867">
            <v>0</v>
          </cell>
          <cell r="X867" t="str">
            <v>○</v>
          </cell>
          <cell r="Y867" t="str">
            <v/>
          </cell>
          <cell r="Z867" t="str">
            <v/>
          </cell>
          <cell r="AA867" t="str">
            <v/>
          </cell>
          <cell r="AB867" t="str">
            <v/>
          </cell>
          <cell r="AC867" t="str">
            <v>なし</v>
          </cell>
          <cell r="AD867">
            <v>10</v>
          </cell>
          <cell r="AE867" t="str">
            <v>10年以上</v>
          </cell>
          <cell r="AF867">
            <v>12</v>
          </cell>
          <cell r="AG867" t="str">
            <v>適</v>
          </cell>
          <cell r="AH867">
            <v>6</v>
          </cell>
          <cell r="AI867" t="str">
            <v>適</v>
          </cell>
          <cell r="AJ867">
            <v>18</v>
          </cell>
          <cell r="AK867" t="str">
            <v>Ｒ４</v>
          </cell>
        </row>
        <row r="868">
          <cell r="A868">
            <v>1410052004595</v>
          </cell>
          <cell r="C868" t="str">
            <v>小規模保育事業（A型）</v>
          </cell>
          <cell r="D868" t="str">
            <v>小さな保育園　ままのて</v>
          </cell>
          <cell r="E868">
            <v>81</v>
          </cell>
          <cell r="F868" t="str">
            <v>緑区</v>
          </cell>
          <cell r="G868" t="str">
            <v>2260014</v>
          </cell>
          <cell r="H868" t="str">
            <v>横浜市緑区台村町５１１－１　第五丸正ビル１０７</v>
          </cell>
          <cell r="I868" t="str">
            <v>小さな保育園ままのて</v>
          </cell>
          <cell r="J868">
            <v>7</v>
          </cell>
          <cell r="K868" t="str">
            <v>7年以上</v>
          </cell>
          <cell r="L868">
            <v>9</v>
          </cell>
          <cell r="M868" t="str">
            <v>適</v>
          </cell>
          <cell r="N868">
            <v>6</v>
          </cell>
          <cell r="O868" t="str">
            <v>適</v>
          </cell>
          <cell r="P868">
            <v>15</v>
          </cell>
          <cell r="Q868">
            <v>1</v>
          </cell>
          <cell r="R868">
            <v>45175</v>
          </cell>
          <cell r="U868" t="str">
            <v>Ｒ４</v>
          </cell>
          <cell r="V868">
            <v>6</v>
          </cell>
          <cell r="W868">
            <v>0</v>
          </cell>
          <cell r="X868" t="str">
            <v>○</v>
          </cell>
          <cell r="Y868" t="str">
            <v/>
          </cell>
          <cell r="Z868" t="str">
            <v/>
          </cell>
          <cell r="AA868" t="str">
            <v/>
          </cell>
          <cell r="AB868" t="str">
            <v/>
          </cell>
          <cell r="AC868" t="str">
            <v>なし</v>
          </cell>
          <cell r="AD868">
            <v>6</v>
          </cell>
          <cell r="AE868" t="str">
            <v>6年以上</v>
          </cell>
          <cell r="AF868">
            <v>8</v>
          </cell>
          <cell r="AG868" t="str">
            <v>適</v>
          </cell>
          <cell r="AH868">
            <v>6</v>
          </cell>
          <cell r="AI868" t="str">
            <v>適</v>
          </cell>
          <cell r="AJ868">
            <v>14</v>
          </cell>
          <cell r="AK868" t="str">
            <v>Ｒ４</v>
          </cell>
        </row>
        <row r="869">
          <cell r="A869">
            <v>1410052003175</v>
          </cell>
          <cell r="C869" t="str">
            <v>小規模保育事業（A型）</v>
          </cell>
          <cell r="D869" t="str">
            <v>といろきっず中山保育園</v>
          </cell>
          <cell r="E869">
            <v>81</v>
          </cell>
          <cell r="F869" t="str">
            <v>緑区</v>
          </cell>
          <cell r="G869" t="str">
            <v>2250011</v>
          </cell>
          <cell r="H869" t="str">
            <v>横浜市青葉区あざみ野二丁目９－５　吉春ビル２Ｆ</v>
          </cell>
          <cell r="I869" t="str">
            <v>株式会社十色舎　法人本部</v>
          </cell>
          <cell r="J869">
            <v>4</v>
          </cell>
          <cell r="K869" t="str">
            <v>4年以上</v>
          </cell>
          <cell r="L869">
            <v>6</v>
          </cell>
          <cell r="M869" t="str">
            <v>適</v>
          </cell>
          <cell r="N869">
            <v>6</v>
          </cell>
          <cell r="O869" t="str">
            <v>適</v>
          </cell>
          <cell r="P869">
            <v>12</v>
          </cell>
          <cell r="Q869">
            <v>1</v>
          </cell>
          <cell r="R869">
            <v>45084</v>
          </cell>
          <cell r="U869" t="str">
            <v>Ｒ４</v>
          </cell>
          <cell r="V869">
            <v>6</v>
          </cell>
          <cell r="W869">
            <v>0</v>
          </cell>
          <cell r="X869" t="str">
            <v>○</v>
          </cell>
          <cell r="Y869" t="str">
            <v/>
          </cell>
          <cell r="Z869" t="str">
            <v/>
          </cell>
          <cell r="AA869" t="str">
            <v/>
          </cell>
          <cell r="AB869" t="str">
            <v/>
          </cell>
          <cell r="AC869" t="str">
            <v>なし</v>
          </cell>
          <cell r="AD869">
            <v>9</v>
          </cell>
          <cell r="AE869" t="str">
            <v>9年以上</v>
          </cell>
          <cell r="AF869">
            <v>11</v>
          </cell>
          <cell r="AG869" t="str">
            <v>適</v>
          </cell>
          <cell r="AH869">
            <v>6</v>
          </cell>
          <cell r="AI869" t="str">
            <v>適</v>
          </cell>
          <cell r="AJ869">
            <v>17</v>
          </cell>
          <cell r="AK869" t="str">
            <v>Ｒ４</v>
          </cell>
        </row>
        <row r="870">
          <cell r="A870">
            <v>1410052004298</v>
          </cell>
          <cell r="C870" t="str">
            <v>小規模保育事業（A型）</v>
          </cell>
          <cell r="D870" t="str">
            <v>にこにこすまいる園</v>
          </cell>
          <cell r="E870">
            <v>81</v>
          </cell>
          <cell r="F870" t="str">
            <v>緑区</v>
          </cell>
          <cell r="G870" t="str">
            <v>2200023</v>
          </cell>
          <cell r="H870" t="str">
            <v>横浜市西区平沼一丁目１３番１４号</v>
          </cell>
          <cell r="I870" t="str">
            <v>株式会社スマイルクルー</v>
          </cell>
          <cell r="J870">
            <v>10</v>
          </cell>
          <cell r="K870" t="str">
            <v>10年以上</v>
          </cell>
          <cell r="L870">
            <v>12</v>
          </cell>
          <cell r="M870" t="str">
            <v>適</v>
          </cell>
          <cell r="N870">
            <v>6</v>
          </cell>
          <cell r="O870" t="str">
            <v>適</v>
          </cell>
          <cell r="P870">
            <v>18</v>
          </cell>
          <cell r="Q870">
            <v>4</v>
          </cell>
          <cell r="R870">
            <v>45163</v>
          </cell>
          <cell r="U870" t="str">
            <v>Ｒ４</v>
          </cell>
          <cell r="V870">
            <v>6</v>
          </cell>
          <cell r="W870">
            <v>0</v>
          </cell>
          <cell r="X870" t="str">
            <v>○</v>
          </cell>
          <cell r="Y870" t="str">
            <v/>
          </cell>
          <cell r="Z870" t="str">
            <v/>
          </cell>
          <cell r="AA870" t="str">
            <v/>
          </cell>
          <cell r="AB870" t="str">
            <v/>
          </cell>
          <cell r="AC870" t="str">
            <v>なし</v>
          </cell>
          <cell r="AD870">
            <v>9</v>
          </cell>
          <cell r="AE870" t="str">
            <v>9年以上</v>
          </cell>
          <cell r="AF870">
            <v>11</v>
          </cell>
          <cell r="AG870" t="str">
            <v>適</v>
          </cell>
          <cell r="AH870">
            <v>6</v>
          </cell>
          <cell r="AI870" t="str">
            <v>適</v>
          </cell>
          <cell r="AJ870">
            <v>17</v>
          </cell>
          <cell r="AK870" t="str">
            <v>Ｒ４</v>
          </cell>
        </row>
        <row r="871">
          <cell r="A871">
            <v>1410052005790</v>
          </cell>
          <cell r="C871" t="str">
            <v>小規模保育事業（A型）</v>
          </cell>
          <cell r="D871" t="str">
            <v>ハッピーシーズくるみ園</v>
          </cell>
          <cell r="E871">
            <v>81</v>
          </cell>
          <cell r="F871" t="str">
            <v>緑区</v>
          </cell>
          <cell r="G871" t="str">
            <v>2260027</v>
          </cell>
          <cell r="H871" t="str">
            <v>横浜市緑区長津田七丁目１－４６</v>
          </cell>
          <cell r="I871" t="str">
            <v>ハッピーシーズくるみ園</v>
          </cell>
          <cell r="J871">
            <v>4</v>
          </cell>
          <cell r="K871" t="str">
            <v>4年以上</v>
          </cell>
          <cell r="L871">
            <v>6</v>
          </cell>
          <cell r="M871" t="str">
            <v>適</v>
          </cell>
          <cell r="N871">
            <v>6</v>
          </cell>
          <cell r="O871" t="str">
            <v>適</v>
          </cell>
          <cell r="P871">
            <v>12</v>
          </cell>
          <cell r="Q871">
            <v>0</v>
          </cell>
          <cell r="R871">
            <v>45154</v>
          </cell>
          <cell r="U871" t="str">
            <v>Ｒ４</v>
          </cell>
          <cell r="V871">
            <v>6</v>
          </cell>
          <cell r="W871">
            <v>0</v>
          </cell>
          <cell r="X871" t="str">
            <v>○</v>
          </cell>
          <cell r="Y871" t="str">
            <v/>
          </cell>
          <cell r="Z871" t="str">
            <v/>
          </cell>
          <cell r="AA871" t="str">
            <v/>
          </cell>
          <cell r="AB871" t="str">
            <v/>
          </cell>
          <cell r="AC871" t="str">
            <v>なし</v>
          </cell>
          <cell r="AD871">
            <v>3</v>
          </cell>
          <cell r="AE871" t="str">
            <v>3年以上</v>
          </cell>
          <cell r="AF871">
            <v>5</v>
          </cell>
          <cell r="AG871" t="str">
            <v>適</v>
          </cell>
          <cell r="AH871">
            <v>6</v>
          </cell>
          <cell r="AI871" t="str">
            <v>適</v>
          </cell>
          <cell r="AJ871">
            <v>11</v>
          </cell>
          <cell r="AK871" t="str">
            <v>Ｒ４</v>
          </cell>
        </row>
        <row r="872">
          <cell r="A872">
            <v>1410052003522</v>
          </cell>
          <cell r="C872" t="str">
            <v>小規模保育事業（A型）</v>
          </cell>
          <cell r="D872" t="str">
            <v>ハッピーシーズ保育園</v>
          </cell>
          <cell r="E872">
            <v>81</v>
          </cell>
          <cell r="F872" t="str">
            <v>緑区</v>
          </cell>
          <cell r="G872" t="str">
            <v>2260027</v>
          </cell>
          <cell r="H872" t="str">
            <v>横浜市緑区長津田七丁目１－４６横浜オフィス</v>
          </cell>
          <cell r="I872" t="str">
            <v>外出サポートセンターＮＰＯ法人</v>
          </cell>
          <cell r="J872">
            <v>11</v>
          </cell>
          <cell r="K872" t="str">
            <v>11年以上</v>
          </cell>
          <cell r="L872">
            <v>12</v>
          </cell>
          <cell r="M872" t="str">
            <v>適</v>
          </cell>
          <cell r="N872">
            <v>7</v>
          </cell>
          <cell r="O872" t="str">
            <v>適</v>
          </cell>
          <cell r="P872">
            <v>19</v>
          </cell>
          <cell r="Q872">
            <v>2</v>
          </cell>
          <cell r="R872">
            <v>45120</v>
          </cell>
          <cell r="U872" t="str">
            <v>Ｒ４</v>
          </cell>
          <cell r="V872">
            <v>6</v>
          </cell>
          <cell r="W872">
            <v>1</v>
          </cell>
          <cell r="X872" t="str">
            <v>○</v>
          </cell>
          <cell r="Y872" t="str">
            <v>○</v>
          </cell>
          <cell r="Z872" t="str">
            <v/>
          </cell>
          <cell r="AA872" t="str">
            <v/>
          </cell>
          <cell r="AB872" t="str">
            <v/>
          </cell>
          <cell r="AC872" t="str">
            <v>あり</v>
          </cell>
          <cell r="AD872">
            <v>9</v>
          </cell>
          <cell r="AE872" t="str">
            <v>9年以上</v>
          </cell>
          <cell r="AF872">
            <v>11</v>
          </cell>
          <cell r="AG872" t="str">
            <v>適</v>
          </cell>
          <cell r="AH872">
            <v>6</v>
          </cell>
          <cell r="AI872" t="str">
            <v>適</v>
          </cell>
          <cell r="AJ872">
            <v>17</v>
          </cell>
          <cell r="AK872" t="str">
            <v>Ｒ４</v>
          </cell>
        </row>
        <row r="873">
          <cell r="A873">
            <v>1410052004272</v>
          </cell>
          <cell r="C873" t="str">
            <v>小規模保育事業（A型）</v>
          </cell>
          <cell r="D873" t="str">
            <v>ハッピーシーズりんご園</v>
          </cell>
          <cell r="E873">
            <v>81</v>
          </cell>
          <cell r="F873" t="str">
            <v>緑区</v>
          </cell>
          <cell r="G873" t="str">
            <v>2260027</v>
          </cell>
          <cell r="H873" t="str">
            <v>横浜市緑区長津田７－１－４６</v>
          </cell>
          <cell r="I873" t="str">
            <v>明永　尚子</v>
          </cell>
          <cell r="J873">
            <v>5</v>
          </cell>
          <cell r="K873" t="str">
            <v>5年以上</v>
          </cell>
          <cell r="L873">
            <v>7</v>
          </cell>
          <cell r="M873" t="str">
            <v>適</v>
          </cell>
          <cell r="N873">
            <v>6</v>
          </cell>
          <cell r="O873" t="str">
            <v>適</v>
          </cell>
          <cell r="P873">
            <v>13</v>
          </cell>
          <cell r="Q873">
            <v>2</v>
          </cell>
          <cell r="R873">
            <v>45154</v>
          </cell>
          <cell r="U873" t="str">
            <v>Ｒ４</v>
          </cell>
          <cell r="V873">
            <v>6</v>
          </cell>
          <cell r="W873">
            <v>0</v>
          </cell>
          <cell r="X873" t="str">
            <v>○</v>
          </cell>
          <cell r="Y873" t="str">
            <v/>
          </cell>
          <cell r="Z873" t="str">
            <v/>
          </cell>
          <cell r="AA873" t="str">
            <v/>
          </cell>
          <cell r="AB873" t="str">
            <v/>
          </cell>
          <cell r="AC873" t="str">
            <v>なし</v>
          </cell>
          <cell r="AD873">
            <v>10</v>
          </cell>
          <cell r="AE873" t="str">
            <v>10年以上</v>
          </cell>
          <cell r="AF873">
            <v>12</v>
          </cell>
          <cell r="AG873" t="str">
            <v>適</v>
          </cell>
          <cell r="AH873">
            <v>6</v>
          </cell>
          <cell r="AI873" t="str">
            <v>適</v>
          </cell>
          <cell r="AJ873">
            <v>18</v>
          </cell>
          <cell r="AK873" t="str">
            <v>Ｒ４</v>
          </cell>
        </row>
        <row r="874">
          <cell r="A874">
            <v>1410052003274</v>
          </cell>
          <cell r="C874" t="str">
            <v>小規模保育事業（A型）</v>
          </cell>
          <cell r="D874" t="str">
            <v>ピノキオ保育園十日市場園</v>
          </cell>
          <cell r="E874">
            <v>81</v>
          </cell>
          <cell r="F874" t="str">
            <v>緑区</v>
          </cell>
          <cell r="G874" t="str">
            <v>2260025</v>
          </cell>
          <cell r="H874" t="str">
            <v>横浜市緑区十日市場町８１３－５北辰第２ビル</v>
          </cell>
          <cell r="I874" t="str">
            <v>ピノキオ保育園十日市場園</v>
          </cell>
          <cell r="J874">
            <v>11</v>
          </cell>
          <cell r="K874" t="str">
            <v>11年以上</v>
          </cell>
          <cell r="L874">
            <v>12</v>
          </cell>
          <cell r="M874" t="str">
            <v>適</v>
          </cell>
          <cell r="N874">
            <v>7</v>
          </cell>
          <cell r="O874" t="str">
            <v>適</v>
          </cell>
          <cell r="P874">
            <v>19</v>
          </cell>
          <cell r="Q874">
            <v>5</v>
          </cell>
          <cell r="R874">
            <v>45163</v>
          </cell>
          <cell r="U874" t="str">
            <v>Ｒ４</v>
          </cell>
          <cell r="V874">
            <v>7</v>
          </cell>
          <cell r="W874">
            <v>0</v>
          </cell>
          <cell r="X874" t="str">
            <v>○</v>
          </cell>
          <cell r="Y874" t="str">
            <v/>
          </cell>
          <cell r="Z874" t="str">
            <v/>
          </cell>
          <cell r="AA874" t="str">
            <v/>
          </cell>
          <cell r="AB874" t="str">
            <v/>
          </cell>
          <cell r="AC874" t="str">
            <v>なし</v>
          </cell>
          <cell r="AD874">
            <v>14</v>
          </cell>
          <cell r="AE874" t="str">
            <v>14年以上</v>
          </cell>
          <cell r="AF874">
            <v>12</v>
          </cell>
          <cell r="AG874" t="str">
            <v>適</v>
          </cell>
          <cell r="AH874">
            <v>7</v>
          </cell>
          <cell r="AI874" t="str">
            <v>適</v>
          </cell>
          <cell r="AJ874">
            <v>19</v>
          </cell>
          <cell r="AK874" t="str">
            <v>Ｒ４</v>
          </cell>
        </row>
        <row r="875">
          <cell r="A875">
            <v>1410052004132</v>
          </cell>
          <cell r="C875" t="str">
            <v>小規模保育事業（A型）</v>
          </cell>
          <cell r="D875" t="str">
            <v>ひまわり中山駅前保育園</v>
          </cell>
          <cell r="E875">
            <v>81</v>
          </cell>
          <cell r="F875" t="str">
            <v>緑区</v>
          </cell>
          <cell r="G875" t="str">
            <v>2260029</v>
          </cell>
          <cell r="H875" t="str">
            <v>横浜市緑区森の台１８番Ｅ－２０３</v>
          </cell>
          <cell r="I875" t="str">
            <v>特定非営利活動法人　ひまわりの会事務所</v>
          </cell>
          <cell r="J875">
            <v>17</v>
          </cell>
          <cell r="K875" t="str">
            <v>16年以上</v>
          </cell>
          <cell r="L875">
            <v>12</v>
          </cell>
          <cell r="M875" t="str">
            <v>適</v>
          </cell>
          <cell r="N875">
            <v>7</v>
          </cell>
          <cell r="O875" t="str">
            <v>適</v>
          </cell>
          <cell r="P875">
            <v>19</v>
          </cell>
          <cell r="Q875">
            <v>5</v>
          </cell>
          <cell r="R875">
            <v>45163</v>
          </cell>
          <cell r="U875" t="str">
            <v>Ｒ４</v>
          </cell>
          <cell r="V875">
            <v>7</v>
          </cell>
          <cell r="W875">
            <v>0</v>
          </cell>
          <cell r="X875" t="str">
            <v>○</v>
          </cell>
          <cell r="Y875" t="str">
            <v/>
          </cell>
          <cell r="Z875" t="str">
            <v/>
          </cell>
          <cell r="AA875" t="str">
            <v/>
          </cell>
          <cell r="AB875" t="str">
            <v/>
          </cell>
          <cell r="AC875" t="str">
            <v>なし</v>
          </cell>
          <cell r="AD875">
            <v>12</v>
          </cell>
          <cell r="AE875" t="str">
            <v>12年以上</v>
          </cell>
          <cell r="AF875">
            <v>12</v>
          </cell>
          <cell r="AG875" t="str">
            <v>適</v>
          </cell>
          <cell r="AH875">
            <v>7</v>
          </cell>
          <cell r="AI875" t="str">
            <v>適</v>
          </cell>
          <cell r="AJ875">
            <v>19</v>
          </cell>
          <cell r="AK875" t="str">
            <v>Ｒ４</v>
          </cell>
        </row>
        <row r="876">
          <cell r="A876">
            <v>1410052003027</v>
          </cell>
          <cell r="C876" t="str">
            <v>小規模保育事業（A型）</v>
          </cell>
          <cell r="D876" t="str">
            <v>保育所マナマナハウス</v>
          </cell>
          <cell r="E876">
            <v>81</v>
          </cell>
          <cell r="F876" t="str">
            <v>緑区</v>
          </cell>
          <cell r="G876" t="str">
            <v>2260003</v>
          </cell>
          <cell r="H876" t="str">
            <v>横浜市緑区鴨居一丁目４－６べテルビル３Ｆ　</v>
          </cell>
          <cell r="I876" t="str">
            <v>保育所マナマナハウス</v>
          </cell>
          <cell r="J876">
            <v>11</v>
          </cell>
          <cell r="K876" t="str">
            <v>11年以上</v>
          </cell>
          <cell r="L876">
            <v>12</v>
          </cell>
          <cell r="M876" t="str">
            <v>適</v>
          </cell>
          <cell r="N876">
            <v>7</v>
          </cell>
          <cell r="O876" t="str">
            <v>適</v>
          </cell>
          <cell r="P876">
            <v>19</v>
          </cell>
          <cell r="Q876">
            <v>4</v>
          </cell>
          <cell r="R876">
            <v>45113</v>
          </cell>
          <cell r="U876" t="str">
            <v>Ｒ４</v>
          </cell>
          <cell r="V876">
            <v>7</v>
          </cell>
          <cell r="W876">
            <v>0</v>
          </cell>
          <cell r="X876" t="str">
            <v>○</v>
          </cell>
          <cell r="Y876" t="str">
            <v/>
          </cell>
          <cell r="Z876" t="str">
            <v/>
          </cell>
          <cell r="AA876" t="str">
            <v/>
          </cell>
          <cell r="AB876" t="str">
            <v/>
          </cell>
          <cell r="AC876" t="str">
            <v>なし</v>
          </cell>
          <cell r="AD876">
            <v>13</v>
          </cell>
          <cell r="AE876" t="str">
            <v>13年以上</v>
          </cell>
          <cell r="AF876">
            <v>12</v>
          </cell>
          <cell r="AG876" t="str">
            <v>適</v>
          </cell>
          <cell r="AH876">
            <v>7</v>
          </cell>
          <cell r="AI876" t="str">
            <v>適</v>
          </cell>
          <cell r="AJ876">
            <v>19</v>
          </cell>
          <cell r="AK876" t="str">
            <v>Ｒ４</v>
          </cell>
        </row>
        <row r="877">
          <cell r="A877">
            <v>1410052004959</v>
          </cell>
          <cell r="C877" t="str">
            <v>小規模保育事業（A型）</v>
          </cell>
          <cell r="D877" t="str">
            <v>マームゆりかご　かもい保育園</v>
          </cell>
          <cell r="E877">
            <v>81</v>
          </cell>
          <cell r="F877" t="str">
            <v>緑区</v>
          </cell>
          <cell r="G877" t="str">
            <v>2410004</v>
          </cell>
          <cell r="H877" t="str">
            <v>横浜市旭区中白根１－３１－７</v>
          </cell>
          <cell r="I877" t="str">
            <v>特定非営利活動法人マームゆりかご</v>
          </cell>
          <cell r="J877">
            <v>13</v>
          </cell>
          <cell r="K877" t="str">
            <v>13年以上</v>
          </cell>
          <cell r="L877">
            <v>12</v>
          </cell>
          <cell r="M877" t="str">
            <v>適</v>
          </cell>
          <cell r="N877">
            <v>7</v>
          </cell>
          <cell r="O877" t="str">
            <v>適</v>
          </cell>
          <cell r="P877">
            <v>19</v>
          </cell>
          <cell r="Q877">
            <v>1</v>
          </cell>
          <cell r="R877">
            <v>45072</v>
          </cell>
          <cell r="U877" t="str">
            <v>Ｒ４</v>
          </cell>
          <cell r="V877">
            <v>7</v>
          </cell>
          <cell r="W877">
            <v>0</v>
          </cell>
          <cell r="X877" t="str">
            <v>○</v>
          </cell>
          <cell r="Y877" t="str">
            <v/>
          </cell>
          <cell r="Z877" t="str">
            <v/>
          </cell>
          <cell r="AA877" t="str">
            <v/>
          </cell>
          <cell r="AB877" t="str">
            <v/>
          </cell>
          <cell r="AC877" t="str">
            <v>なし</v>
          </cell>
          <cell r="AD877">
            <v>12</v>
          </cell>
          <cell r="AE877" t="str">
            <v>12年以上</v>
          </cell>
          <cell r="AF877">
            <v>12</v>
          </cell>
          <cell r="AG877" t="str">
            <v>適</v>
          </cell>
          <cell r="AH877">
            <v>7</v>
          </cell>
          <cell r="AI877" t="str">
            <v>適</v>
          </cell>
          <cell r="AJ877">
            <v>19</v>
          </cell>
          <cell r="AK877" t="str">
            <v>Ｒ４</v>
          </cell>
        </row>
        <row r="878">
          <cell r="A878">
            <v>1410052005279</v>
          </cell>
          <cell r="C878" t="str">
            <v>小規模保育事業（A型）</v>
          </cell>
          <cell r="D878" t="str">
            <v>マームゆりかご　ながつた保育園</v>
          </cell>
          <cell r="E878">
            <v>81</v>
          </cell>
          <cell r="F878" t="str">
            <v>緑区</v>
          </cell>
          <cell r="G878" t="str">
            <v>2410004</v>
          </cell>
          <cell r="H878" t="str">
            <v>横浜市旭区中白根一丁目３１番７号</v>
          </cell>
          <cell r="I878" t="str">
            <v>特定非営利活動法人　マームゆりかご</v>
          </cell>
          <cell r="J878">
            <v>15</v>
          </cell>
          <cell r="K878" t="str">
            <v>15年以上</v>
          </cell>
          <cell r="L878">
            <v>12</v>
          </cell>
          <cell r="M878" t="str">
            <v>適</v>
          </cell>
          <cell r="N878">
            <v>7</v>
          </cell>
          <cell r="O878" t="str">
            <v>適</v>
          </cell>
          <cell r="P878">
            <v>19</v>
          </cell>
          <cell r="Q878">
            <v>3</v>
          </cell>
          <cell r="R878">
            <v>45146</v>
          </cell>
          <cell r="U878" t="str">
            <v>Ｒ４</v>
          </cell>
          <cell r="V878">
            <v>7</v>
          </cell>
          <cell r="W878">
            <v>0</v>
          </cell>
          <cell r="X878" t="str">
            <v>○</v>
          </cell>
          <cell r="Y878" t="str">
            <v/>
          </cell>
          <cell r="Z878" t="str">
            <v/>
          </cell>
          <cell r="AA878" t="str">
            <v/>
          </cell>
          <cell r="AB878" t="str">
            <v/>
          </cell>
          <cell r="AC878" t="str">
            <v>なし</v>
          </cell>
          <cell r="AD878">
            <v>16</v>
          </cell>
          <cell r="AE878" t="str">
            <v>16年以上</v>
          </cell>
          <cell r="AF878">
            <v>12</v>
          </cell>
          <cell r="AG878" t="str">
            <v>適</v>
          </cell>
          <cell r="AH878">
            <v>7</v>
          </cell>
          <cell r="AI878" t="str">
            <v>適</v>
          </cell>
          <cell r="AJ878">
            <v>19</v>
          </cell>
          <cell r="AK878" t="str">
            <v>Ｒ４</v>
          </cell>
        </row>
        <row r="879">
          <cell r="A879">
            <v>1410052002987</v>
          </cell>
          <cell r="C879" t="str">
            <v>小規模保育事業（A型）</v>
          </cell>
          <cell r="D879" t="str">
            <v>みらいつぼみ保育園</v>
          </cell>
          <cell r="E879">
            <v>81</v>
          </cell>
          <cell r="F879" t="str">
            <v>緑区</v>
          </cell>
          <cell r="G879" t="str">
            <v>2260003</v>
          </cell>
          <cell r="H879" t="str">
            <v>横浜市緑区鴨居四丁目５２番１５号</v>
          </cell>
          <cell r="I879" t="str">
            <v>株式会社みらい</v>
          </cell>
          <cell r="J879">
            <v>16</v>
          </cell>
          <cell r="K879" t="str">
            <v>16年以上</v>
          </cell>
          <cell r="L879">
            <v>12</v>
          </cell>
          <cell r="M879" t="str">
            <v>適</v>
          </cell>
          <cell r="N879">
            <v>7</v>
          </cell>
          <cell r="O879" t="str">
            <v>適</v>
          </cell>
          <cell r="P879">
            <v>19</v>
          </cell>
          <cell r="Q879">
            <v>4</v>
          </cell>
          <cell r="R879">
            <v>45100</v>
          </cell>
          <cell r="U879" t="str">
            <v>Ｒ４</v>
          </cell>
          <cell r="V879">
            <v>7</v>
          </cell>
          <cell r="W879">
            <v>0</v>
          </cell>
          <cell r="X879" t="str">
            <v>○</v>
          </cell>
          <cell r="Y879" t="str">
            <v/>
          </cell>
          <cell r="Z879" t="str">
            <v/>
          </cell>
          <cell r="AA879" t="str">
            <v/>
          </cell>
          <cell r="AB879" t="str">
            <v/>
          </cell>
          <cell r="AC879" t="str">
            <v>なし</v>
          </cell>
          <cell r="AD879">
            <v>12</v>
          </cell>
          <cell r="AE879" t="str">
            <v>12年以上</v>
          </cell>
          <cell r="AF879">
            <v>12</v>
          </cell>
          <cell r="AG879" t="str">
            <v>適</v>
          </cell>
          <cell r="AH879">
            <v>7</v>
          </cell>
          <cell r="AI879" t="str">
            <v>適</v>
          </cell>
          <cell r="AJ879">
            <v>19</v>
          </cell>
          <cell r="AK879" t="str">
            <v>Ｒ４</v>
          </cell>
        </row>
        <row r="880">
          <cell r="A880">
            <v>1410052002979</v>
          </cell>
          <cell r="C880" t="str">
            <v>小規模保育事業（A型）</v>
          </cell>
          <cell r="D880" t="str">
            <v>ゆめの実保育園</v>
          </cell>
          <cell r="E880">
            <v>81</v>
          </cell>
          <cell r="F880" t="str">
            <v>緑区</v>
          </cell>
          <cell r="G880" t="str">
            <v>2260018</v>
          </cell>
          <cell r="H880" t="str">
            <v>横浜市緑区長津田みなみ台１－３４－７</v>
          </cell>
          <cell r="I880" t="str">
            <v>株式会社Ｂｅｒｒｙ　法人本部</v>
          </cell>
          <cell r="J880">
            <v>13</v>
          </cell>
          <cell r="K880" t="str">
            <v>13年以上</v>
          </cell>
          <cell r="L880">
            <v>12</v>
          </cell>
          <cell r="M880" t="str">
            <v>適</v>
          </cell>
          <cell r="N880">
            <v>7</v>
          </cell>
          <cell r="O880" t="str">
            <v>適</v>
          </cell>
          <cell r="P880">
            <v>19</v>
          </cell>
          <cell r="Q880">
            <v>6</v>
          </cell>
          <cell r="R880">
            <v>45100</v>
          </cell>
          <cell r="U880" t="str">
            <v>Ｒ４</v>
          </cell>
          <cell r="V880">
            <v>7</v>
          </cell>
          <cell r="W880">
            <v>0</v>
          </cell>
          <cell r="X880" t="str">
            <v>○</v>
          </cell>
          <cell r="Y880" t="str">
            <v/>
          </cell>
          <cell r="Z880" t="str">
            <v/>
          </cell>
          <cell r="AA880" t="str">
            <v/>
          </cell>
          <cell r="AB880" t="str">
            <v/>
          </cell>
          <cell r="AC880" t="str">
            <v>なし</v>
          </cell>
          <cell r="AD880">
            <v>13</v>
          </cell>
          <cell r="AE880" t="str">
            <v>13年以上</v>
          </cell>
          <cell r="AF880">
            <v>12</v>
          </cell>
          <cell r="AG880" t="str">
            <v>適</v>
          </cell>
          <cell r="AH880">
            <v>7</v>
          </cell>
          <cell r="AI880" t="str">
            <v>適</v>
          </cell>
          <cell r="AJ880">
            <v>19</v>
          </cell>
          <cell r="AK880" t="str">
            <v>Ｒ４</v>
          </cell>
        </row>
        <row r="881">
          <cell r="A881">
            <v>1410052003415</v>
          </cell>
          <cell r="C881" t="str">
            <v>小規模保育事業（B型）</v>
          </cell>
          <cell r="D881" t="str">
            <v>みどりひよこ園</v>
          </cell>
          <cell r="E881">
            <v>81</v>
          </cell>
          <cell r="F881" t="str">
            <v>緑区</v>
          </cell>
          <cell r="G881" t="str">
            <v>2260025</v>
          </cell>
          <cell r="H881" t="str">
            <v>横浜市緑区十日市場町８０１－８ホーメストプラザ東館２０７－２</v>
          </cell>
          <cell r="I881" t="str">
            <v>マムプレナー株式会社</v>
          </cell>
          <cell r="J881">
            <v>11</v>
          </cell>
          <cell r="K881" t="str">
            <v>11年以上</v>
          </cell>
          <cell r="L881">
            <v>12</v>
          </cell>
          <cell r="M881" t="str">
            <v>適</v>
          </cell>
          <cell r="N881">
            <v>7</v>
          </cell>
          <cell r="O881" t="str">
            <v>適</v>
          </cell>
          <cell r="P881">
            <v>19</v>
          </cell>
          <cell r="Q881">
            <v>2</v>
          </cell>
          <cell r="R881">
            <v>45120</v>
          </cell>
          <cell r="U881" t="str">
            <v>Ｒ４</v>
          </cell>
          <cell r="V881">
            <v>7</v>
          </cell>
          <cell r="W881">
            <v>0</v>
          </cell>
          <cell r="X881" t="str">
            <v>○</v>
          </cell>
          <cell r="Y881" t="str">
            <v/>
          </cell>
          <cell r="Z881" t="str">
            <v/>
          </cell>
          <cell r="AA881" t="str">
            <v/>
          </cell>
          <cell r="AB881" t="str">
            <v/>
          </cell>
          <cell r="AC881" t="str">
            <v>なし</v>
          </cell>
          <cell r="AD881">
            <v>11</v>
          </cell>
          <cell r="AE881" t="str">
            <v>11年以上</v>
          </cell>
          <cell r="AF881">
            <v>12</v>
          </cell>
          <cell r="AG881" t="str">
            <v>適</v>
          </cell>
          <cell r="AH881">
            <v>7</v>
          </cell>
          <cell r="AI881" t="str">
            <v>適</v>
          </cell>
          <cell r="AJ881">
            <v>19</v>
          </cell>
          <cell r="AK881" t="str">
            <v>Ｒ４</v>
          </cell>
        </row>
        <row r="882">
          <cell r="A882">
            <v>1410051027647</v>
          </cell>
          <cell r="C882" t="str">
            <v>認定こども園（幼保連携型）</v>
          </cell>
          <cell r="D882" t="str">
            <v>荏田北幼保連携型認定こども園</v>
          </cell>
          <cell r="E882">
            <v>82</v>
          </cell>
          <cell r="F882" t="str">
            <v>青葉区</v>
          </cell>
          <cell r="G882" t="str">
            <v>2250015</v>
          </cell>
          <cell r="H882" t="str">
            <v>横浜市青葉区荏田北三丁目６－１４</v>
          </cell>
          <cell r="I882" t="str">
            <v>荏田北幼保連携型認定こども園</v>
          </cell>
          <cell r="J882">
            <v>9</v>
          </cell>
          <cell r="K882" t="str">
            <v>9年以上</v>
          </cell>
          <cell r="L882">
            <v>11</v>
          </cell>
          <cell r="M882" t="str">
            <v>適</v>
          </cell>
          <cell r="N882">
            <v>6</v>
          </cell>
          <cell r="O882" t="str">
            <v>適</v>
          </cell>
          <cell r="P882">
            <v>17</v>
          </cell>
          <cell r="Q882">
            <v>14</v>
          </cell>
          <cell r="R882">
            <v>45146</v>
          </cell>
          <cell r="U882" t="str">
            <v>履歴なし</v>
          </cell>
          <cell r="V882">
            <v>0</v>
          </cell>
          <cell r="W882">
            <v>6</v>
          </cell>
          <cell r="X882" t="e">
            <v>#N/A</v>
          </cell>
          <cell r="Y882" t="str">
            <v/>
          </cell>
          <cell r="Z882" t="str">
            <v/>
          </cell>
          <cell r="AA882" t="str">
            <v/>
          </cell>
          <cell r="AB882" t="str">
            <v>○</v>
          </cell>
          <cell r="AC882" t="str">
            <v>あり</v>
          </cell>
          <cell r="AD882" t="str">
            <v/>
          </cell>
          <cell r="AE882" t="str">
            <v/>
          </cell>
          <cell r="AF882" t="str">
            <v/>
          </cell>
          <cell r="AG882" t="str">
            <v/>
          </cell>
          <cell r="AH882" t="str">
            <v/>
          </cell>
          <cell r="AI882" t="str">
            <v/>
          </cell>
          <cell r="AJ882" t="str">
            <v/>
          </cell>
          <cell r="AK882" t="str">
            <v>Ｒ４</v>
          </cell>
        </row>
        <row r="883">
          <cell r="A883">
            <v>1410051026268</v>
          </cell>
          <cell r="C883" t="str">
            <v>認定こども園（幼保連携型）</v>
          </cell>
          <cell r="D883" t="str">
            <v>認定こども園　あざみ野白ゆり幼稚園</v>
          </cell>
          <cell r="E883">
            <v>82</v>
          </cell>
          <cell r="F883" t="str">
            <v>青葉区</v>
          </cell>
          <cell r="G883" t="str">
            <v>2250023</v>
          </cell>
          <cell r="H883" t="str">
            <v>横浜市青葉区大場町５９６番地</v>
          </cell>
          <cell r="I883" t="str">
            <v>認定こども園　あざみ野白ゆり幼稚園</v>
          </cell>
          <cell r="J883">
            <v>12</v>
          </cell>
          <cell r="K883" t="str">
            <v>12年以上</v>
          </cell>
          <cell r="L883">
            <v>12</v>
          </cell>
          <cell r="M883" t="str">
            <v>適</v>
          </cell>
          <cell r="N883">
            <v>7</v>
          </cell>
          <cell r="O883" t="str">
            <v>適</v>
          </cell>
          <cell r="P883">
            <v>19</v>
          </cell>
          <cell r="Q883">
            <v>15</v>
          </cell>
          <cell r="R883">
            <v>45113</v>
          </cell>
          <cell r="U883" t="str">
            <v>Ｒ４</v>
          </cell>
          <cell r="V883">
            <v>7</v>
          </cell>
          <cell r="W883">
            <v>0</v>
          </cell>
          <cell r="X883" t="str">
            <v>○</v>
          </cell>
          <cell r="Y883" t="str">
            <v/>
          </cell>
          <cell r="Z883" t="str">
            <v/>
          </cell>
          <cell r="AA883" t="str">
            <v/>
          </cell>
          <cell r="AB883" t="str">
            <v/>
          </cell>
          <cell r="AC883" t="str">
            <v>なし</v>
          </cell>
          <cell r="AD883">
            <v>11</v>
          </cell>
          <cell r="AE883" t="str">
            <v>11年以上</v>
          </cell>
          <cell r="AF883">
            <v>12</v>
          </cell>
          <cell r="AG883" t="str">
            <v>適</v>
          </cell>
          <cell r="AH883">
            <v>7</v>
          </cell>
          <cell r="AI883" t="str">
            <v>適</v>
          </cell>
          <cell r="AJ883">
            <v>19</v>
          </cell>
          <cell r="AK883" t="str">
            <v>Ｒ４</v>
          </cell>
        </row>
        <row r="884">
          <cell r="A884">
            <v>1410051020576</v>
          </cell>
          <cell r="C884" t="str">
            <v>認定こども園（幼保連携型）</v>
          </cell>
          <cell r="D884" t="str">
            <v>認定こども園三陽幼稚園・三陽保育園</v>
          </cell>
          <cell r="E884">
            <v>82</v>
          </cell>
          <cell r="F884" t="str">
            <v>青葉区</v>
          </cell>
          <cell r="G884" t="str">
            <v>2270041</v>
          </cell>
          <cell r="H884" t="str">
            <v>横浜市青葉区上谷本町７２２</v>
          </cell>
          <cell r="I884" t="str">
            <v>認定こども園三陽幼稚園・三陽保育園</v>
          </cell>
          <cell r="J884">
            <v>11</v>
          </cell>
          <cell r="K884" t="str">
            <v>11年以上</v>
          </cell>
          <cell r="L884">
            <v>12</v>
          </cell>
          <cell r="M884" t="str">
            <v>適</v>
          </cell>
          <cell r="N884">
            <v>7</v>
          </cell>
          <cell r="O884" t="str">
            <v>適</v>
          </cell>
          <cell r="P884">
            <v>19</v>
          </cell>
          <cell r="Q884">
            <v>19</v>
          </cell>
          <cell r="R884">
            <v>45128</v>
          </cell>
          <cell r="U884" t="str">
            <v>Ｒ４</v>
          </cell>
          <cell r="V884">
            <v>7</v>
          </cell>
          <cell r="W884">
            <v>0</v>
          </cell>
          <cell r="X884" t="str">
            <v>○</v>
          </cell>
          <cell r="Y884" t="str">
            <v/>
          </cell>
          <cell r="Z884" t="str">
            <v/>
          </cell>
          <cell r="AA884" t="str">
            <v/>
          </cell>
          <cell r="AB884" t="str">
            <v/>
          </cell>
          <cell r="AC884" t="str">
            <v>なし</v>
          </cell>
          <cell r="AD884">
            <v>12</v>
          </cell>
          <cell r="AE884" t="str">
            <v>12年以上</v>
          </cell>
          <cell r="AF884">
            <v>12</v>
          </cell>
          <cell r="AG884" t="str">
            <v>適</v>
          </cell>
          <cell r="AH884">
            <v>7</v>
          </cell>
          <cell r="AI884" t="str">
            <v>適</v>
          </cell>
          <cell r="AJ884">
            <v>19</v>
          </cell>
          <cell r="AK884" t="str">
            <v>Ｒ４</v>
          </cell>
        </row>
        <row r="885">
          <cell r="A885">
            <v>1410051026813</v>
          </cell>
          <cell r="C885" t="str">
            <v>認定こども園（幼保連携型）</v>
          </cell>
          <cell r="D885" t="str">
            <v>つどいの森もみの木こども園</v>
          </cell>
          <cell r="E885">
            <v>82</v>
          </cell>
          <cell r="F885" t="str">
            <v>青葉区</v>
          </cell>
          <cell r="G885" t="str">
            <v>2250026</v>
          </cell>
          <cell r="H885" t="str">
            <v>横浜市青葉区もみの木台１６－１３</v>
          </cell>
          <cell r="I885" t="str">
            <v>つどいの森もみの木こども園</v>
          </cell>
          <cell r="J885">
            <v>8</v>
          </cell>
          <cell r="K885" t="str">
            <v>8年以上</v>
          </cell>
          <cell r="L885">
            <v>10</v>
          </cell>
          <cell r="M885" t="str">
            <v>適</v>
          </cell>
          <cell r="N885">
            <v>6</v>
          </cell>
          <cell r="O885" t="str">
            <v>適</v>
          </cell>
          <cell r="P885">
            <v>16</v>
          </cell>
          <cell r="Q885">
            <v>9</v>
          </cell>
          <cell r="R885">
            <v>45113</v>
          </cell>
          <cell r="U885" t="str">
            <v>Ｒ４</v>
          </cell>
          <cell r="V885">
            <v>6</v>
          </cell>
          <cell r="W885">
            <v>0</v>
          </cell>
          <cell r="X885" t="str">
            <v>○</v>
          </cell>
          <cell r="Y885" t="str">
            <v/>
          </cell>
          <cell r="Z885" t="str">
            <v/>
          </cell>
          <cell r="AA885" t="str">
            <v/>
          </cell>
          <cell r="AB885" t="str">
            <v/>
          </cell>
          <cell r="AC885" t="str">
            <v>なし</v>
          </cell>
          <cell r="AD885">
            <v>9</v>
          </cell>
          <cell r="AE885" t="str">
            <v>9年以上</v>
          </cell>
          <cell r="AF885">
            <v>11</v>
          </cell>
          <cell r="AG885" t="str">
            <v>適</v>
          </cell>
          <cell r="AH885">
            <v>6</v>
          </cell>
          <cell r="AI885" t="str">
            <v>適</v>
          </cell>
          <cell r="AJ885">
            <v>17</v>
          </cell>
          <cell r="AK885" t="str">
            <v>Ｒ４</v>
          </cell>
        </row>
        <row r="886">
          <cell r="A886">
            <v>1410051027084</v>
          </cell>
          <cell r="C886" t="str">
            <v>認定こども園（幼保連携型）</v>
          </cell>
          <cell r="D886" t="str">
            <v>幼保連携型認定こども園  青葉台幼稚園</v>
          </cell>
          <cell r="E886">
            <v>82</v>
          </cell>
          <cell r="F886" t="str">
            <v>青葉区</v>
          </cell>
          <cell r="G886" t="str">
            <v>2270063</v>
          </cell>
          <cell r="H886" t="str">
            <v>横浜市青葉区榎が丘５－１</v>
          </cell>
          <cell r="I886" t="str">
            <v>幼保連携型認定こども園　青葉台幼稚園</v>
          </cell>
          <cell r="J886">
            <v>6</v>
          </cell>
          <cell r="K886" t="str">
            <v>6年以上</v>
          </cell>
          <cell r="L886">
            <v>8</v>
          </cell>
          <cell r="M886" t="str">
            <v>適</v>
          </cell>
          <cell r="N886">
            <v>6</v>
          </cell>
          <cell r="O886" t="str">
            <v>適</v>
          </cell>
          <cell r="P886">
            <v>14</v>
          </cell>
          <cell r="Q886">
            <v>7</v>
          </cell>
          <cell r="R886">
            <v>45113</v>
          </cell>
          <cell r="U886" t="str">
            <v>Ｒ４</v>
          </cell>
          <cell r="V886">
            <v>6</v>
          </cell>
          <cell r="W886">
            <v>0</v>
          </cell>
          <cell r="X886" t="str">
            <v>○</v>
          </cell>
          <cell r="Y886" t="str">
            <v/>
          </cell>
          <cell r="Z886" t="str">
            <v/>
          </cell>
          <cell r="AA886" t="str">
            <v/>
          </cell>
          <cell r="AB886" t="str">
            <v/>
          </cell>
          <cell r="AC886" t="str">
            <v>なし</v>
          </cell>
          <cell r="AD886">
            <v>6</v>
          </cell>
          <cell r="AE886" t="str">
            <v>6年以上</v>
          </cell>
          <cell r="AF886">
            <v>8</v>
          </cell>
          <cell r="AG886" t="str">
            <v>適</v>
          </cell>
          <cell r="AH886">
            <v>6</v>
          </cell>
          <cell r="AI886" t="str">
            <v>適</v>
          </cell>
          <cell r="AJ886">
            <v>14</v>
          </cell>
          <cell r="AK886" t="str">
            <v>Ｒ４</v>
          </cell>
        </row>
        <row r="887">
          <cell r="A887">
            <v>1410051026284</v>
          </cell>
          <cell r="C887" t="str">
            <v>認定こども園（幼稚園型）</v>
          </cell>
          <cell r="D887" t="str">
            <v>認定こども園　大場白ゆり幼稚園</v>
          </cell>
          <cell r="E887">
            <v>82</v>
          </cell>
          <cell r="F887" t="str">
            <v>青葉区</v>
          </cell>
          <cell r="G887" t="str">
            <v>2250023</v>
          </cell>
          <cell r="H887" t="str">
            <v>横浜市青葉区大場町２３１</v>
          </cell>
          <cell r="I887" t="str">
            <v>大場白ゆり幼稚園</v>
          </cell>
          <cell r="J887">
            <v>20</v>
          </cell>
          <cell r="K887" t="str">
            <v>16年以上</v>
          </cell>
          <cell r="L887">
            <v>12</v>
          </cell>
          <cell r="M887" t="str">
            <v>適</v>
          </cell>
          <cell r="N887">
            <v>7</v>
          </cell>
          <cell r="O887" t="str">
            <v>適</v>
          </cell>
          <cell r="P887">
            <v>19</v>
          </cell>
          <cell r="Q887">
            <v>4</v>
          </cell>
          <cell r="R887">
            <v>45113</v>
          </cell>
          <cell r="U887" t="str">
            <v>Ｒ４</v>
          </cell>
          <cell r="V887">
            <v>7</v>
          </cell>
          <cell r="W887">
            <v>0</v>
          </cell>
          <cell r="X887" t="str">
            <v>○</v>
          </cell>
          <cell r="Y887" t="str">
            <v/>
          </cell>
          <cell r="Z887" t="str">
            <v/>
          </cell>
          <cell r="AA887" t="str">
            <v/>
          </cell>
          <cell r="AB887" t="str">
            <v/>
          </cell>
          <cell r="AC887" t="str">
            <v>なし</v>
          </cell>
          <cell r="AD887">
            <v>18</v>
          </cell>
          <cell r="AE887" t="str">
            <v>16年以上</v>
          </cell>
          <cell r="AF887">
            <v>12</v>
          </cell>
          <cell r="AG887" t="str">
            <v>適</v>
          </cell>
          <cell r="AH887">
            <v>7</v>
          </cell>
          <cell r="AI887" t="str">
            <v>適</v>
          </cell>
          <cell r="AJ887">
            <v>19</v>
          </cell>
          <cell r="AK887" t="str">
            <v>Ｒ４</v>
          </cell>
        </row>
        <row r="888">
          <cell r="A888">
            <v>1410051023240</v>
          </cell>
          <cell r="C888" t="str">
            <v>認定こども園（幼稚園型）</v>
          </cell>
          <cell r="D888" t="str">
            <v>認定こども園ナザレ幼稚園</v>
          </cell>
          <cell r="E888">
            <v>82</v>
          </cell>
          <cell r="F888" t="str">
            <v>青葉区</v>
          </cell>
          <cell r="G888" t="str">
            <v>2270033</v>
          </cell>
          <cell r="H888" t="str">
            <v>横浜市青葉区鴨志田町１２６４番地</v>
          </cell>
          <cell r="I888" t="str">
            <v>学校法人　四恩学園　ナザレ幼稚園</v>
          </cell>
          <cell r="J888">
            <v>11</v>
          </cell>
          <cell r="K888" t="str">
            <v>11年以上</v>
          </cell>
          <cell r="L888">
            <v>12</v>
          </cell>
          <cell r="M888" t="str">
            <v>適</v>
          </cell>
          <cell r="N888">
            <v>7</v>
          </cell>
          <cell r="O888" t="str">
            <v>適</v>
          </cell>
          <cell r="P888">
            <v>19</v>
          </cell>
          <cell r="Q888">
            <v>10</v>
          </cell>
          <cell r="R888">
            <v>45092</v>
          </cell>
          <cell r="U888" t="str">
            <v>Ｒ４</v>
          </cell>
          <cell r="V888">
            <v>6</v>
          </cell>
          <cell r="W888">
            <v>1</v>
          </cell>
          <cell r="X888" t="str">
            <v>○</v>
          </cell>
          <cell r="Y888" t="str">
            <v>○</v>
          </cell>
          <cell r="Z888" t="str">
            <v/>
          </cell>
          <cell r="AA888" t="str">
            <v/>
          </cell>
          <cell r="AB888" t="str">
            <v/>
          </cell>
          <cell r="AC888" t="str">
            <v>あり</v>
          </cell>
          <cell r="AD888">
            <v>10</v>
          </cell>
          <cell r="AE888" t="str">
            <v>10年以上</v>
          </cell>
          <cell r="AF888">
            <v>12</v>
          </cell>
          <cell r="AG888" t="str">
            <v>適</v>
          </cell>
          <cell r="AH888">
            <v>6</v>
          </cell>
          <cell r="AI888" t="str">
            <v>適</v>
          </cell>
          <cell r="AJ888">
            <v>18</v>
          </cell>
          <cell r="AK888" t="str">
            <v>Ｒ４</v>
          </cell>
        </row>
        <row r="889">
          <cell r="A889">
            <v>1410051023117</v>
          </cell>
          <cell r="C889" t="str">
            <v>幼稚園</v>
          </cell>
          <cell r="D889" t="str">
            <v>愛和太陽幼稚園</v>
          </cell>
          <cell r="E889">
            <v>82</v>
          </cell>
          <cell r="F889" t="str">
            <v>青葉区</v>
          </cell>
          <cell r="G889" t="str">
            <v>2250005</v>
          </cell>
          <cell r="H889" t="str">
            <v>横浜市青葉区荏子田３－２６－３</v>
          </cell>
          <cell r="I889" t="str">
            <v>愛和太陽幼稚園</v>
          </cell>
          <cell r="J889">
            <v>11</v>
          </cell>
          <cell r="K889" t="str">
            <v>11年以上</v>
          </cell>
          <cell r="L889">
            <v>12</v>
          </cell>
          <cell r="M889" t="str">
            <v>適</v>
          </cell>
          <cell r="N889">
            <v>7</v>
          </cell>
          <cell r="O889" t="str">
            <v>適</v>
          </cell>
          <cell r="P889">
            <v>19</v>
          </cell>
          <cell r="Q889">
            <v>11</v>
          </cell>
          <cell r="R889">
            <v>45113</v>
          </cell>
          <cell r="U889" t="str">
            <v>Ｒ４</v>
          </cell>
          <cell r="V889">
            <v>6</v>
          </cell>
          <cell r="W889">
            <v>1</v>
          </cell>
          <cell r="X889" t="str">
            <v>○</v>
          </cell>
          <cell r="Y889" t="str">
            <v>○</v>
          </cell>
          <cell r="Z889" t="str">
            <v/>
          </cell>
          <cell r="AA889" t="str">
            <v/>
          </cell>
          <cell r="AB889" t="str">
            <v/>
          </cell>
          <cell r="AC889" t="str">
            <v>あり</v>
          </cell>
          <cell r="AD889">
            <v>10</v>
          </cell>
          <cell r="AE889" t="str">
            <v>10年以上</v>
          </cell>
          <cell r="AF889">
            <v>12</v>
          </cell>
          <cell r="AG889" t="str">
            <v>適</v>
          </cell>
          <cell r="AH889">
            <v>6</v>
          </cell>
          <cell r="AI889" t="str">
            <v>適</v>
          </cell>
          <cell r="AJ889">
            <v>18</v>
          </cell>
          <cell r="AK889" t="str">
            <v>Ｒ４</v>
          </cell>
        </row>
        <row r="890">
          <cell r="A890">
            <v>1410051023109</v>
          </cell>
          <cell r="C890" t="str">
            <v>幼稚園</v>
          </cell>
          <cell r="D890" t="str">
            <v>愛和幼稚園</v>
          </cell>
          <cell r="E890">
            <v>82</v>
          </cell>
          <cell r="F890" t="str">
            <v>青葉区</v>
          </cell>
          <cell r="G890" t="str">
            <v>2250013</v>
          </cell>
          <cell r="H890" t="str">
            <v>横浜市青葉区荏田町８７４番地</v>
          </cell>
          <cell r="I890" t="str">
            <v>学校法人　愛和学院　愛和幼稚園</v>
          </cell>
          <cell r="J890">
            <v>13</v>
          </cell>
          <cell r="K890" t="str">
            <v>13年以上</v>
          </cell>
          <cell r="L890">
            <v>12</v>
          </cell>
          <cell r="M890" t="str">
            <v>適</v>
          </cell>
          <cell r="N890">
            <v>7</v>
          </cell>
          <cell r="O890" t="str">
            <v>適</v>
          </cell>
          <cell r="P890">
            <v>19</v>
          </cell>
          <cell r="Q890">
            <v>19</v>
          </cell>
          <cell r="R890">
            <v>45113</v>
          </cell>
          <cell r="U890" t="str">
            <v>Ｒ４</v>
          </cell>
          <cell r="V890">
            <v>7</v>
          </cell>
          <cell r="W890">
            <v>0</v>
          </cell>
          <cell r="X890" t="str">
            <v>○</v>
          </cell>
          <cell r="Y890" t="str">
            <v/>
          </cell>
          <cell r="Z890" t="str">
            <v/>
          </cell>
          <cell r="AA890" t="str">
            <v/>
          </cell>
          <cell r="AB890" t="str">
            <v/>
          </cell>
          <cell r="AC890" t="str">
            <v>なし</v>
          </cell>
          <cell r="AD890">
            <v>13</v>
          </cell>
          <cell r="AE890" t="str">
            <v>13年以上</v>
          </cell>
          <cell r="AF890">
            <v>12</v>
          </cell>
          <cell r="AG890" t="str">
            <v>適</v>
          </cell>
          <cell r="AH890">
            <v>7</v>
          </cell>
          <cell r="AI890" t="str">
            <v>適</v>
          </cell>
          <cell r="AJ890">
            <v>19</v>
          </cell>
          <cell r="AK890" t="str">
            <v>Ｒ４</v>
          </cell>
        </row>
        <row r="891">
          <cell r="A891">
            <v>1410051023141</v>
          </cell>
          <cell r="C891" t="str">
            <v>幼稚園</v>
          </cell>
          <cell r="D891" t="str">
            <v>市ヶ尾幼稚園</v>
          </cell>
          <cell r="E891">
            <v>82</v>
          </cell>
          <cell r="F891" t="str">
            <v>青葉区</v>
          </cell>
          <cell r="G891" t="str">
            <v>2250024</v>
          </cell>
          <cell r="H891" t="str">
            <v>横浜市青葉区市ケ尾町２１８２</v>
          </cell>
          <cell r="I891" t="str">
            <v>市ヶ尾幼稚園</v>
          </cell>
          <cell r="J891">
            <v>10</v>
          </cell>
          <cell r="K891" t="str">
            <v>10年以上</v>
          </cell>
          <cell r="L891">
            <v>12</v>
          </cell>
          <cell r="M891" t="str">
            <v>適</v>
          </cell>
          <cell r="N891">
            <v>6</v>
          </cell>
          <cell r="O891" t="str">
            <v>適</v>
          </cell>
          <cell r="P891">
            <v>18</v>
          </cell>
          <cell r="Q891">
            <v>11</v>
          </cell>
          <cell r="R891">
            <v>45113</v>
          </cell>
          <cell r="U891" t="str">
            <v>Ｒ４</v>
          </cell>
          <cell r="V891">
            <v>6</v>
          </cell>
          <cell r="W891">
            <v>0</v>
          </cell>
          <cell r="X891" t="str">
            <v>○</v>
          </cell>
          <cell r="Y891" t="str">
            <v/>
          </cell>
          <cell r="Z891" t="str">
            <v/>
          </cell>
          <cell r="AA891" t="str">
            <v/>
          </cell>
          <cell r="AB891" t="str">
            <v/>
          </cell>
          <cell r="AC891" t="str">
            <v>なし</v>
          </cell>
          <cell r="AD891">
            <v>8</v>
          </cell>
          <cell r="AE891" t="str">
            <v>8年以上</v>
          </cell>
          <cell r="AF891">
            <v>10</v>
          </cell>
          <cell r="AG891" t="str">
            <v>適</v>
          </cell>
          <cell r="AH891">
            <v>6</v>
          </cell>
          <cell r="AI891" t="str">
            <v>適</v>
          </cell>
          <cell r="AJ891">
            <v>16</v>
          </cell>
          <cell r="AK891" t="str">
            <v>Ｒ４</v>
          </cell>
        </row>
        <row r="892">
          <cell r="A892">
            <v>1410051023208</v>
          </cell>
          <cell r="C892" t="str">
            <v>幼稚園</v>
          </cell>
          <cell r="D892" t="str">
            <v>田園江田幼稚園</v>
          </cell>
          <cell r="E892">
            <v>82</v>
          </cell>
          <cell r="F892" t="str">
            <v>青葉区</v>
          </cell>
          <cell r="G892" t="str">
            <v>2250013</v>
          </cell>
          <cell r="H892" t="str">
            <v>横浜市青葉区荏田町４７４－１</v>
          </cell>
          <cell r="I892" t="str">
            <v>田園江田幼稚園</v>
          </cell>
          <cell r="J892">
            <v>14</v>
          </cell>
          <cell r="K892" t="str">
            <v>14年以上</v>
          </cell>
          <cell r="L892">
            <v>12</v>
          </cell>
          <cell r="M892" t="str">
            <v>適</v>
          </cell>
          <cell r="N892">
            <v>7</v>
          </cell>
          <cell r="O892" t="str">
            <v>適</v>
          </cell>
          <cell r="P892">
            <v>19</v>
          </cell>
          <cell r="Q892">
            <v>6</v>
          </cell>
          <cell r="R892">
            <v>45113</v>
          </cell>
          <cell r="U892" t="str">
            <v>Ｒ４</v>
          </cell>
          <cell r="V892">
            <v>7</v>
          </cell>
          <cell r="W892">
            <v>0</v>
          </cell>
          <cell r="X892" t="str">
            <v>○</v>
          </cell>
          <cell r="Y892" t="str">
            <v/>
          </cell>
          <cell r="Z892" t="str">
            <v/>
          </cell>
          <cell r="AA892" t="str">
            <v/>
          </cell>
          <cell r="AB892" t="str">
            <v/>
          </cell>
          <cell r="AC892" t="str">
            <v>なし</v>
          </cell>
          <cell r="AD892">
            <v>14</v>
          </cell>
          <cell r="AE892" t="str">
            <v>14年以上</v>
          </cell>
          <cell r="AF892">
            <v>12</v>
          </cell>
          <cell r="AG892" t="str">
            <v>適</v>
          </cell>
          <cell r="AH892">
            <v>7</v>
          </cell>
          <cell r="AI892" t="str">
            <v>適</v>
          </cell>
          <cell r="AJ892">
            <v>19</v>
          </cell>
          <cell r="AK892" t="str">
            <v>Ｒ４</v>
          </cell>
        </row>
        <row r="893">
          <cell r="A893">
            <v>1410051026953</v>
          </cell>
          <cell r="C893" t="str">
            <v>幼稚園</v>
          </cell>
          <cell r="D893" t="str">
            <v>田園都市幼稚園</v>
          </cell>
          <cell r="E893">
            <v>82</v>
          </cell>
          <cell r="F893" t="str">
            <v>青葉区</v>
          </cell>
          <cell r="G893" t="str">
            <v>2270054</v>
          </cell>
          <cell r="H893" t="str">
            <v>横浜市青葉区しらとり台６２－１４</v>
          </cell>
          <cell r="I893" t="str">
            <v>田園都市学園　田園都市幼稚園</v>
          </cell>
          <cell r="J893">
            <v>12</v>
          </cell>
          <cell r="K893" t="str">
            <v>12年以上</v>
          </cell>
          <cell r="L893">
            <v>12</v>
          </cell>
          <cell r="M893" t="str">
            <v>適</v>
          </cell>
          <cell r="N893">
            <v>7</v>
          </cell>
          <cell r="O893" t="str">
            <v>適</v>
          </cell>
          <cell r="P893">
            <v>19</v>
          </cell>
          <cell r="Q893">
            <v>6</v>
          </cell>
          <cell r="R893">
            <v>45113</v>
          </cell>
          <cell r="U893" t="str">
            <v>Ｒ４</v>
          </cell>
          <cell r="V893">
            <v>6</v>
          </cell>
          <cell r="W893">
            <v>1</v>
          </cell>
          <cell r="X893" t="str">
            <v>○</v>
          </cell>
          <cell r="Y893" t="str">
            <v>○</v>
          </cell>
          <cell r="Z893" t="str">
            <v/>
          </cell>
          <cell r="AA893" t="str">
            <v/>
          </cell>
          <cell r="AB893" t="str">
            <v/>
          </cell>
          <cell r="AC893" t="str">
            <v>あり</v>
          </cell>
          <cell r="AD893">
            <v>10</v>
          </cell>
          <cell r="AE893" t="str">
            <v>10年以上</v>
          </cell>
          <cell r="AF893">
            <v>12</v>
          </cell>
          <cell r="AG893" t="str">
            <v>適</v>
          </cell>
          <cell r="AH893">
            <v>6</v>
          </cell>
          <cell r="AI893" t="str">
            <v>適</v>
          </cell>
          <cell r="AJ893">
            <v>18</v>
          </cell>
          <cell r="AK893" t="str">
            <v>Ｒ４</v>
          </cell>
        </row>
        <row r="894">
          <cell r="A894">
            <v>1410051023257</v>
          </cell>
          <cell r="C894" t="str">
            <v>幼稚園</v>
          </cell>
          <cell r="D894" t="str">
            <v>奈良幼稚園</v>
          </cell>
          <cell r="E894">
            <v>82</v>
          </cell>
          <cell r="F894" t="str">
            <v>青葉区</v>
          </cell>
          <cell r="G894" t="str">
            <v>2270036</v>
          </cell>
          <cell r="H894" t="str">
            <v>横浜市青葉区奈良町２５３３－２２</v>
          </cell>
          <cell r="I894" t="str">
            <v>奈良幼稚園　</v>
          </cell>
          <cell r="J894">
            <v>15</v>
          </cell>
          <cell r="K894" t="str">
            <v>15年以上</v>
          </cell>
          <cell r="L894">
            <v>12</v>
          </cell>
          <cell r="M894" t="str">
            <v>適</v>
          </cell>
          <cell r="N894">
            <v>7</v>
          </cell>
          <cell r="O894" t="str">
            <v>適</v>
          </cell>
          <cell r="P894">
            <v>19</v>
          </cell>
          <cell r="Q894">
            <v>21</v>
          </cell>
          <cell r="R894">
            <v>45113</v>
          </cell>
          <cell r="U894" t="str">
            <v>Ｒ４</v>
          </cell>
          <cell r="V894">
            <v>7</v>
          </cell>
          <cell r="W894">
            <v>0</v>
          </cell>
          <cell r="X894" t="str">
            <v>○</v>
          </cell>
          <cell r="Y894" t="str">
            <v/>
          </cell>
          <cell r="Z894" t="str">
            <v/>
          </cell>
          <cell r="AA894" t="str">
            <v/>
          </cell>
          <cell r="AB894" t="str">
            <v/>
          </cell>
          <cell r="AC894" t="str">
            <v>なし</v>
          </cell>
          <cell r="AD894">
            <v>14</v>
          </cell>
          <cell r="AE894" t="str">
            <v>14年以上</v>
          </cell>
          <cell r="AF894">
            <v>12</v>
          </cell>
          <cell r="AG894" t="str">
            <v>適</v>
          </cell>
          <cell r="AH894">
            <v>7</v>
          </cell>
          <cell r="AI894" t="str">
            <v>適</v>
          </cell>
          <cell r="AJ894">
            <v>19</v>
          </cell>
          <cell r="AK894" t="str">
            <v>Ｒ４</v>
          </cell>
        </row>
        <row r="895">
          <cell r="A895">
            <v>1410051023265</v>
          </cell>
          <cell r="C895" t="str">
            <v>幼稚園</v>
          </cell>
          <cell r="D895" t="str">
            <v>藤が丘幼稚園</v>
          </cell>
          <cell r="E895">
            <v>82</v>
          </cell>
          <cell r="F895" t="str">
            <v>青葉区</v>
          </cell>
          <cell r="G895" t="str">
            <v>2270043</v>
          </cell>
          <cell r="H895" t="str">
            <v>横浜市青葉区藤が丘２－３７－７</v>
          </cell>
          <cell r="I895" t="str">
            <v>学校法人　吉浜学園　藤が丘幼稚園</v>
          </cell>
          <cell r="J895">
            <v>12</v>
          </cell>
          <cell r="K895" t="str">
            <v>12年以上</v>
          </cell>
          <cell r="L895">
            <v>12</v>
          </cell>
          <cell r="M895" t="str">
            <v>適</v>
          </cell>
          <cell r="N895">
            <v>7</v>
          </cell>
          <cell r="O895" t="str">
            <v>適</v>
          </cell>
          <cell r="P895">
            <v>19</v>
          </cell>
          <cell r="Q895">
            <v>7</v>
          </cell>
          <cell r="R895">
            <v>45120</v>
          </cell>
          <cell r="U895" t="str">
            <v>Ｒ４</v>
          </cell>
          <cell r="V895">
            <v>7</v>
          </cell>
          <cell r="W895">
            <v>0</v>
          </cell>
          <cell r="X895" t="str">
            <v>○</v>
          </cell>
          <cell r="Y895" t="str">
            <v/>
          </cell>
          <cell r="Z895" t="str">
            <v/>
          </cell>
          <cell r="AA895" t="str">
            <v/>
          </cell>
          <cell r="AB895" t="str">
            <v/>
          </cell>
          <cell r="AC895" t="str">
            <v>なし</v>
          </cell>
          <cell r="AD895">
            <v>11</v>
          </cell>
          <cell r="AE895" t="str">
            <v>11年以上</v>
          </cell>
          <cell r="AF895">
            <v>12</v>
          </cell>
          <cell r="AG895" t="str">
            <v>適</v>
          </cell>
          <cell r="AH895">
            <v>7</v>
          </cell>
          <cell r="AI895" t="str">
            <v>適</v>
          </cell>
          <cell r="AJ895">
            <v>19</v>
          </cell>
          <cell r="AK895" t="str">
            <v>Ｒ４</v>
          </cell>
        </row>
        <row r="896">
          <cell r="A896">
            <v>1410051026961</v>
          </cell>
          <cell r="C896" t="str">
            <v>幼稚園</v>
          </cell>
          <cell r="D896" t="str">
            <v>もえぎ野幼稚園</v>
          </cell>
          <cell r="E896">
            <v>82</v>
          </cell>
          <cell r="F896" t="str">
            <v>青葉区</v>
          </cell>
          <cell r="G896" t="str">
            <v>2270044</v>
          </cell>
          <cell r="H896" t="str">
            <v>横浜市青葉区もえぎ野１５－４</v>
          </cell>
          <cell r="I896" t="str">
            <v>もえぎ野幼稚園</v>
          </cell>
          <cell r="J896">
            <v>7</v>
          </cell>
          <cell r="K896" t="str">
            <v>7年以上</v>
          </cell>
          <cell r="L896">
            <v>9</v>
          </cell>
          <cell r="M896" t="str">
            <v>適</v>
          </cell>
          <cell r="N896">
            <v>6</v>
          </cell>
          <cell r="O896" t="str">
            <v>適</v>
          </cell>
          <cell r="P896">
            <v>15</v>
          </cell>
          <cell r="Q896">
            <v>6</v>
          </cell>
          <cell r="R896">
            <v>45092</v>
          </cell>
          <cell r="U896" t="str">
            <v>Ｒ４</v>
          </cell>
          <cell r="V896">
            <v>6</v>
          </cell>
          <cell r="W896">
            <v>0</v>
          </cell>
          <cell r="X896" t="str">
            <v>○</v>
          </cell>
          <cell r="Y896" t="str">
            <v/>
          </cell>
          <cell r="Z896" t="str">
            <v/>
          </cell>
          <cell r="AA896" t="str">
            <v/>
          </cell>
          <cell r="AB896" t="str">
            <v/>
          </cell>
          <cell r="AC896" t="str">
            <v>なし</v>
          </cell>
          <cell r="AD896">
            <v>6</v>
          </cell>
          <cell r="AE896" t="str">
            <v>6年以上</v>
          </cell>
          <cell r="AF896">
            <v>8</v>
          </cell>
          <cell r="AG896" t="str">
            <v>適</v>
          </cell>
          <cell r="AH896">
            <v>6</v>
          </cell>
          <cell r="AI896" t="str">
            <v>適</v>
          </cell>
          <cell r="AJ896">
            <v>14</v>
          </cell>
          <cell r="AK896" t="str">
            <v>Ｒ４</v>
          </cell>
        </row>
        <row r="897">
          <cell r="A897">
            <v>1410051015840</v>
          </cell>
          <cell r="C897" t="str">
            <v>保育所</v>
          </cell>
          <cell r="D897" t="str">
            <v>アートチャイルドケアろりぽっぷたまプラーザ</v>
          </cell>
          <cell r="E897">
            <v>82</v>
          </cell>
          <cell r="F897" t="str">
            <v>青葉区</v>
          </cell>
          <cell r="G897" t="str">
            <v>1400002</v>
          </cell>
          <cell r="H897" t="str">
            <v>東京都品川区東品川１－３－１０　アートコーポレーション東京オフィス３Ｆ</v>
          </cell>
          <cell r="I897" t="str">
            <v>アートチャイルドケア株式会社</v>
          </cell>
          <cell r="J897">
            <v>8</v>
          </cell>
          <cell r="K897" t="str">
            <v>8年以上</v>
          </cell>
          <cell r="L897">
            <v>10</v>
          </cell>
          <cell r="M897" t="str">
            <v>適</v>
          </cell>
          <cell r="N897">
            <v>6</v>
          </cell>
          <cell r="O897" t="str">
            <v>適</v>
          </cell>
          <cell r="P897">
            <v>16</v>
          </cell>
          <cell r="Q897">
            <v>6</v>
          </cell>
          <cell r="R897">
            <v>45072</v>
          </cell>
          <cell r="U897" t="str">
            <v>Ｒ４</v>
          </cell>
          <cell r="V897">
            <v>6</v>
          </cell>
          <cell r="W897">
            <v>0</v>
          </cell>
          <cell r="X897" t="str">
            <v>○</v>
          </cell>
          <cell r="Y897" t="str">
            <v/>
          </cell>
          <cell r="Z897" t="str">
            <v/>
          </cell>
          <cell r="AA897" t="str">
            <v/>
          </cell>
          <cell r="AB897" t="str">
            <v/>
          </cell>
          <cell r="AC897" t="str">
            <v>なし</v>
          </cell>
          <cell r="AD897">
            <v>7</v>
          </cell>
          <cell r="AE897" t="str">
            <v>7年以上</v>
          </cell>
          <cell r="AF897">
            <v>9</v>
          </cell>
          <cell r="AG897" t="str">
            <v>適</v>
          </cell>
          <cell r="AH897">
            <v>6</v>
          </cell>
          <cell r="AI897" t="str">
            <v>適</v>
          </cell>
          <cell r="AJ897">
            <v>15</v>
          </cell>
          <cell r="AK897" t="str">
            <v>Ｒ４</v>
          </cell>
        </row>
        <row r="898">
          <cell r="A898">
            <v>1410051017382</v>
          </cell>
          <cell r="C898" t="str">
            <v>保育所</v>
          </cell>
          <cell r="D898" t="str">
            <v>青葉フレール保育園</v>
          </cell>
          <cell r="E898">
            <v>82</v>
          </cell>
          <cell r="F898" t="str">
            <v>青葉区</v>
          </cell>
          <cell r="G898" t="str">
            <v>2250003</v>
          </cell>
          <cell r="H898" t="str">
            <v>横浜市青葉区新石川２丁目９番６</v>
          </cell>
          <cell r="I898" t="str">
            <v>（福）春明会　青葉フレール保育園</v>
          </cell>
          <cell r="J898">
            <v>9</v>
          </cell>
          <cell r="K898" t="str">
            <v>9年以上</v>
          </cell>
          <cell r="L898">
            <v>11</v>
          </cell>
          <cell r="M898" t="str">
            <v>適</v>
          </cell>
          <cell r="N898">
            <v>6</v>
          </cell>
          <cell r="O898" t="str">
            <v>適</v>
          </cell>
          <cell r="P898">
            <v>17</v>
          </cell>
          <cell r="Q898">
            <v>13</v>
          </cell>
          <cell r="R898">
            <v>45120</v>
          </cell>
          <cell r="U898" t="str">
            <v>Ｒ４</v>
          </cell>
          <cell r="V898">
            <v>6</v>
          </cell>
          <cell r="W898">
            <v>0</v>
          </cell>
          <cell r="X898" t="str">
            <v>○</v>
          </cell>
          <cell r="Y898" t="str">
            <v/>
          </cell>
          <cell r="Z898" t="str">
            <v/>
          </cell>
          <cell r="AA898" t="str">
            <v/>
          </cell>
          <cell r="AB898" t="str">
            <v/>
          </cell>
          <cell r="AC898" t="str">
            <v>なし</v>
          </cell>
          <cell r="AD898">
            <v>8</v>
          </cell>
          <cell r="AE898" t="str">
            <v>8年以上</v>
          </cell>
          <cell r="AF898">
            <v>10</v>
          </cell>
          <cell r="AG898" t="str">
            <v>適</v>
          </cell>
          <cell r="AH898">
            <v>6</v>
          </cell>
          <cell r="AI898" t="str">
            <v>適</v>
          </cell>
          <cell r="AJ898">
            <v>16</v>
          </cell>
          <cell r="AK898" t="str">
            <v>Ｒ４</v>
          </cell>
        </row>
        <row r="899">
          <cell r="A899">
            <v>1410051018323</v>
          </cell>
          <cell r="C899" t="str">
            <v>保育所</v>
          </cell>
          <cell r="D899" t="str">
            <v>青葉保育園</v>
          </cell>
          <cell r="E899">
            <v>82</v>
          </cell>
          <cell r="F899" t="str">
            <v>青葉区</v>
          </cell>
          <cell r="G899" t="str">
            <v>2250005</v>
          </cell>
          <cell r="H899" t="str">
            <v>横浜市青葉区荏子田三丁目２３－１０</v>
          </cell>
          <cell r="I899" t="str">
            <v>社会福祉法人　晴翔会　青葉保育園</v>
          </cell>
          <cell r="J899">
            <v>11</v>
          </cell>
          <cell r="K899" t="str">
            <v>11年以上</v>
          </cell>
          <cell r="L899">
            <v>12</v>
          </cell>
          <cell r="M899" t="str">
            <v>適</v>
          </cell>
          <cell r="N899">
            <v>7</v>
          </cell>
          <cell r="O899" t="str">
            <v>適</v>
          </cell>
          <cell r="P899">
            <v>19</v>
          </cell>
          <cell r="Q899">
            <v>14</v>
          </cell>
          <cell r="R899">
            <v>45084</v>
          </cell>
          <cell r="U899" t="str">
            <v>Ｒ４</v>
          </cell>
          <cell r="V899">
            <v>6</v>
          </cell>
          <cell r="W899">
            <v>1</v>
          </cell>
          <cell r="X899" t="str">
            <v>○</v>
          </cell>
          <cell r="Y899" t="str">
            <v>○</v>
          </cell>
          <cell r="Z899" t="str">
            <v/>
          </cell>
          <cell r="AA899" t="str">
            <v/>
          </cell>
          <cell r="AB899" t="str">
            <v/>
          </cell>
          <cell r="AC899" t="str">
            <v>あり</v>
          </cell>
          <cell r="AD899">
            <v>10</v>
          </cell>
          <cell r="AE899" t="str">
            <v>10年以上</v>
          </cell>
          <cell r="AF899">
            <v>12</v>
          </cell>
          <cell r="AG899" t="str">
            <v>適</v>
          </cell>
          <cell r="AH899">
            <v>6</v>
          </cell>
          <cell r="AI899" t="str">
            <v>適</v>
          </cell>
          <cell r="AJ899">
            <v>18</v>
          </cell>
          <cell r="AK899" t="str">
            <v>Ｒ４</v>
          </cell>
        </row>
        <row r="900">
          <cell r="A900">
            <v>1410051026458</v>
          </cell>
          <cell r="C900" t="str">
            <v>保育所</v>
          </cell>
          <cell r="D900" t="str">
            <v>明日葉保育園青葉台園</v>
          </cell>
          <cell r="E900">
            <v>82</v>
          </cell>
          <cell r="F900" t="str">
            <v>青葉区</v>
          </cell>
          <cell r="G900" t="str">
            <v>1080014</v>
          </cell>
          <cell r="H900" t="str">
            <v>東京都港区芝４－１３－３　ＰＭＯ田町東１０Ｆ</v>
          </cell>
          <cell r="I900" t="str">
            <v>株式会社あしたばマインド</v>
          </cell>
          <cell r="J900">
            <v>7</v>
          </cell>
          <cell r="K900" t="str">
            <v>7年以上</v>
          </cell>
          <cell r="L900">
            <v>9</v>
          </cell>
          <cell r="M900" t="str">
            <v>適</v>
          </cell>
          <cell r="N900">
            <v>6</v>
          </cell>
          <cell r="O900" t="str">
            <v>適</v>
          </cell>
          <cell r="P900">
            <v>15</v>
          </cell>
          <cell r="Q900">
            <v>6</v>
          </cell>
          <cell r="R900">
            <v>45092</v>
          </cell>
          <cell r="U900" t="str">
            <v>Ｒ４</v>
          </cell>
          <cell r="V900">
            <v>6</v>
          </cell>
          <cell r="W900">
            <v>0</v>
          </cell>
          <cell r="X900" t="str">
            <v>○</v>
          </cell>
          <cell r="Y900" t="str">
            <v/>
          </cell>
          <cell r="Z900" t="str">
            <v/>
          </cell>
          <cell r="AA900" t="str">
            <v/>
          </cell>
          <cell r="AB900" t="str">
            <v/>
          </cell>
          <cell r="AC900" t="str">
            <v>なし</v>
          </cell>
          <cell r="AD900">
            <v>7</v>
          </cell>
          <cell r="AE900" t="str">
            <v>7年以上</v>
          </cell>
          <cell r="AF900">
            <v>9</v>
          </cell>
          <cell r="AG900" t="str">
            <v>適</v>
          </cell>
          <cell r="AH900">
            <v>6</v>
          </cell>
          <cell r="AI900" t="str">
            <v>適</v>
          </cell>
          <cell r="AJ900">
            <v>15</v>
          </cell>
          <cell r="AK900" t="str">
            <v>Ｒ４</v>
          </cell>
        </row>
        <row r="901">
          <cell r="A901">
            <v>1410051019370</v>
          </cell>
          <cell r="C901" t="str">
            <v>保育所</v>
          </cell>
          <cell r="D901" t="str">
            <v>アスクあざみ野保育園</v>
          </cell>
          <cell r="E901">
            <v>82</v>
          </cell>
          <cell r="F901" t="str">
            <v>青葉区</v>
          </cell>
          <cell r="G901" t="str">
            <v>1080075</v>
          </cell>
          <cell r="H901" t="str">
            <v>東京都港区港南１丁目２－７０　品川シーズンテラス５Ｆ</v>
          </cell>
          <cell r="I901" t="str">
            <v>株式会社　日本保育総合研究所</v>
          </cell>
          <cell r="J901">
            <v>8</v>
          </cell>
          <cell r="K901" t="str">
            <v>8年以上</v>
          </cell>
          <cell r="L901">
            <v>10</v>
          </cell>
          <cell r="M901" t="str">
            <v>適</v>
          </cell>
          <cell r="N901">
            <v>6</v>
          </cell>
          <cell r="O901" t="str">
            <v>適</v>
          </cell>
          <cell r="P901">
            <v>16</v>
          </cell>
          <cell r="Q901">
            <v>10</v>
          </cell>
          <cell r="R901">
            <v>45163</v>
          </cell>
          <cell r="U901" t="str">
            <v>Ｒ４</v>
          </cell>
          <cell r="V901">
            <v>6</v>
          </cell>
          <cell r="W901">
            <v>0</v>
          </cell>
          <cell r="X901" t="str">
            <v>○</v>
          </cell>
          <cell r="Y901" t="str">
            <v/>
          </cell>
          <cell r="Z901" t="str">
            <v/>
          </cell>
          <cell r="AA901" t="str">
            <v/>
          </cell>
          <cell r="AB901" t="str">
            <v/>
          </cell>
          <cell r="AC901" t="str">
            <v>なし</v>
          </cell>
          <cell r="AD901">
            <v>6</v>
          </cell>
          <cell r="AE901" t="str">
            <v>6年以上</v>
          </cell>
          <cell r="AF901">
            <v>8</v>
          </cell>
          <cell r="AG901" t="str">
            <v>適</v>
          </cell>
          <cell r="AH901">
            <v>6</v>
          </cell>
          <cell r="AI901" t="str">
            <v>適</v>
          </cell>
          <cell r="AJ901">
            <v>14</v>
          </cell>
          <cell r="AK901" t="str">
            <v>Ｒ４</v>
          </cell>
        </row>
        <row r="902">
          <cell r="A902">
            <v>1410051017390</v>
          </cell>
          <cell r="C902" t="str">
            <v>保育所</v>
          </cell>
          <cell r="D902" t="str">
            <v>アスク藤が丘保育園</v>
          </cell>
          <cell r="E902">
            <v>82</v>
          </cell>
          <cell r="F902" t="str">
            <v>青葉区</v>
          </cell>
          <cell r="G902" t="str">
            <v>1080075</v>
          </cell>
          <cell r="H902" t="str">
            <v>東京都港区港南１丁目２－７０　品川シーズンテラス５Ｆ</v>
          </cell>
          <cell r="I902" t="str">
            <v>株式会社　日本保育総合研究所</v>
          </cell>
          <cell r="J902">
            <v>7</v>
          </cell>
          <cell r="K902" t="str">
            <v>7年以上</v>
          </cell>
          <cell r="L902">
            <v>9</v>
          </cell>
          <cell r="M902" t="str">
            <v>適</v>
          </cell>
          <cell r="N902">
            <v>6</v>
          </cell>
          <cell r="O902" t="str">
            <v>適</v>
          </cell>
          <cell r="P902">
            <v>15</v>
          </cell>
          <cell r="Q902">
            <v>7</v>
          </cell>
          <cell r="R902">
            <v>45154</v>
          </cell>
          <cell r="U902" t="str">
            <v>Ｒ４</v>
          </cell>
          <cell r="V902">
            <v>6</v>
          </cell>
          <cell r="W902">
            <v>0</v>
          </cell>
          <cell r="X902" t="str">
            <v>○</v>
          </cell>
          <cell r="Y902" t="str">
            <v/>
          </cell>
          <cell r="Z902" t="str">
            <v/>
          </cell>
          <cell r="AA902" t="str">
            <v/>
          </cell>
          <cell r="AB902" t="str">
            <v/>
          </cell>
          <cell r="AC902" t="str">
            <v>なし</v>
          </cell>
          <cell r="AD902">
            <v>7</v>
          </cell>
          <cell r="AE902" t="str">
            <v>7年以上</v>
          </cell>
          <cell r="AF902">
            <v>9</v>
          </cell>
          <cell r="AG902" t="str">
            <v>適</v>
          </cell>
          <cell r="AH902">
            <v>6</v>
          </cell>
          <cell r="AI902" t="str">
            <v>適</v>
          </cell>
          <cell r="AJ902">
            <v>15</v>
          </cell>
          <cell r="AK902" t="str">
            <v>Ｒ４</v>
          </cell>
        </row>
        <row r="903">
          <cell r="A903">
            <v>1410051024131</v>
          </cell>
          <cell r="C903" t="str">
            <v>保育所</v>
          </cell>
          <cell r="D903" t="str">
            <v>あっぷるキッズ青葉台</v>
          </cell>
          <cell r="E903">
            <v>82</v>
          </cell>
          <cell r="F903" t="str">
            <v>青葉区</v>
          </cell>
          <cell r="G903" t="str">
            <v>2270063</v>
          </cell>
          <cell r="H903" t="str">
            <v>横浜市青葉区榎が丘７丁目１０番地</v>
          </cell>
          <cell r="I903" t="str">
            <v>あっぷるキッズ青葉台</v>
          </cell>
          <cell r="J903">
            <v>10</v>
          </cell>
          <cell r="K903" t="str">
            <v>10年以上</v>
          </cell>
          <cell r="L903">
            <v>12</v>
          </cell>
          <cell r="M903" t="str">
            <v>適</v>
          </cell>
          <cell r="N903">
            <v>6</v>
          </cell>
          <cell r="O903" t="str">
            <v>適</v>
          </cell>
          <cell r="P903">
            <v>18</v>
          </cell>
          <cell r="Q903">
            <v>7</v>
          </cell>
          <cell r="R903">
            <v>45072</v>
          </cell>
          <cell r="U903" t="str">
            <v>Ｒ４</v>
          </cell>
          <cell r="V903">
            <v>7</v>
          </cell>
          <cell r="W903">
            <v>0</v>
          </cell>
          <cell r="X903" t="str">
            <v>○</v>
          </cell>
          <cell r="Y903" t="str">
            <v/>
          </cell>
          <cell r="Z903" t="str">
            <v/>
          </cell>
          <cell r="AA903" t="str">
            <v/>
          </cell>
          <cell r="AB903" t="str">
            <v/>
          </cell>
          <cell r="AC903" t="str">
            <v>なし</v>
          </cell>
          <cell r="AD903">
            <v>11</v>
          </cell>
          <cell r="AE903" t="str">
            <v>11年以上</v>
          </cell>
          <cell r="AF903">
            <v>12</v>
          </cell>
          <cell r="AG903" t="str">
            <v>適</v>
          </cell>
          <cell r="AH903">
            <v>7</v>
          </cell>
          <cell r="AI903" t="str">
            <v>適</v>
          </cell>
          <cell r="AJ903">
            <v>19</v>
          </cell>
          <cell r="AK903" t="str">
            <v>Ｒ４</v>
          </cell>
        </row>
        <row r="904">
          <cell r="A904">
            <v>1410051015790</v>
          </cell>
          <cell r="C904" t="str">
            <v>保育所</v>
          </cell>
          <cell r="D904" t="str">
            <v>いずみ青葉台保育園</v>
          </cell>
          <cell r="E904">
            <v>82</v>
          </cell>
          <cell r="F904" t="str">
            <v>青葉区</v>
          </cell>
          <cell r="G904" t="str">
            <v>2270062</v>
          </cell>
          <cell r="H904" t="str">
            <v>横浜市青葉区青葉台２－８－２７</v>
          </cell>
          <cell r="I904" t="str">
            <v>いずみ青葉台保育園</v>
          </cell>
          <cell r="J904">
            <v>11</v>
          </cell>
          <cell r="K904" t="str">
            <v>11年以上</v>
          </cell>
          <cell r="L904">
            <v>12</v>
          </cell>
          <cell r="M904" t="str">
            <v>適</v>
          </cell>
          <cell r="N904">
            <v>7</v>
          </cell>
          <cell r="O904" t="str">
            <v>適</v>
          </cell>
          <cell r="P904">
            <v>19</v>
          </cell>
          <cell r="Q904">
            <v>14</v>
          </cell>
          <cell r="R904">
            <v>45113</v>
          </cell>
          <cell r="U904" t="str">
            <v>Ｒ４</v>
          </cell>
          <cell r="V904">
            <v>7</v>
          </cell>
          <cell r="W904">
            <v>0</v>
          </cell>
          <cell r="X904" t="str">
            <v>○</v>
          </cell>
          <cell r="Y904" t="str">
            <v/>
          </cell>
          <cell r="Z904" t="str">
            <v/>
          </cell>
          <cell r="AA904" t="str">
            <v/>
          </cell>
          <cell r="AB904" t="str">
            <v/>
          </cell>
          <cell r="AC904" t="str">
            <v>なし</v>
          </cell>
          <cell r="AD904">
            <v>11</v>
          </cell>
          <cell r="AE904" t="str">
            <v>11年以上</v>
          </cell>
          <cell r="AF904">
            <v>12</v>
          </cell>
          <cell r="AG904" t="str">
            <v>適</v>
          </cell>
          <cell r="AH904">
            <v>7</v>
          </cell>
          <cell r="AI904" t="str">
            <v>適</v>
          </cell>
          <cell r="AJ904">
            <v>19</v>
          </cell>
          <cell r="AK904" t="str">
            <v>Ｒ４</v>
          </cell>
        </row>
        <row r="905">
          <cell r="A905">
            <v>1410051018703</v>
          </cell>
          <cell r="C905" t="str">
            <v>保育所</v>
          </cell>
          <cell r="D905" t="str">
            <v>市が尾こどものいえ保育園</v>
          </cell>
          <cell r="E905">
            <v>82</v>
          </cell>
          <cell r="F905" t="str">
            <v>青葉区</v>
          </cell>
          <cell r="G905" t="str">
            <v>2250024</v>
          </cell>
          <cell r="H905" t="str">
            <v>横浜市青葉区市ケ尾町４９８－８</v>
          </cell>
          <cell r="I905" t="str">
            <v>市が尾こどものいえ保育園</v>
          </cell>
          <cell r="J905">
            <v>13</v>
          </cell>
          <cell r="K905" t="str">
            <v>13年以上</v>
          </cell>
          <cell r="L905">
            <v>12</v>
          </cell>
          <cell r="M905" t="str">
            <v>適</v>
          </cell>
          <cell r="N905">
            <v>7</v>
          </cell>
          <cell r="O905" t="str">
            <v>適</v>
          </cell>
          <cell r="P905">
            <v>19</v>
          </cell>
          <cell r="Q905">
            <v>7</v>
          </cell>
          <cell r="R905">
            <v>45092</v>
          </cell>
          <cell r="U905" t="str">
            <v>Ｒ４</v>
          </cell>
          <cell r="V905">
            <v>7</v>
          </cell>
          <cell r="W905">
            <v>0</v>
          </cell>
          <cell r="X905" t="str">
            <v>○</v>
          </cell>
          <cell r="Y905" t="str">
            <v/>
          </cell>
          <cell r="Z905" t="str">
            <v/>
          </cell>
          <cell r="AA905" t="str">
            <v/>
          </cell>
          <cell r="AB905" t="str">
            <v/>
          </cell>
          <cell r="AC905" t="str">
            <v>なし</v>
          </cell>
          <cell r="AD905">
            <v>14</v>
          </cell>
          <cell r="AE905" t="str">
            <v>14年以上</v>
          </cell>
          <cell r="AF905">
            <v>12</v>
          </cell>
          <cell r="AG905" t="str">
            <v>適</v>
          </cell>
          <cell r="AH905">
            <v>7</v>
          </cell>
          <cell r="AI905" t="str">
            <v>適</v>
          </cell>
          <cell r="AJ905">
            <v>19</v>
          </cell>
          <cell r="AK905" t="str">
            <v>Ｒ４</v>
          </cell>
        </row>
        <row r="906">
          <cell r="A906">
            <v>1410051026110</v>
          </cell>
          <cell r="C906" t="str">
            <v>保育所</v>
          </cell>
          <cell r="D906" t="str">
            <v>市ヶ尾保育園</v>
          </cell>
          <cell r="E906">
            <v>82</v>
          </cell>
          <cell r="F906" t="str">
            <v>青葉区</v>
          </cell>
          <cell r="G906" t="str">
            <v>2250024</v>
          </cell>
          <cell r="H906" t="str">
            <v>横浜市青葉区市ケ尾町５２４－４</v>
          </cell>
          <cell r="I906" t="str">
            <v>特定非営利活動法人　市ヶ尾保育園</v>
          </cell>
          <cell r="J906">
            <v>11</v>
          </cell>
          <cell r="K906" t="str">
            <v>11年以上</v>
          </cell>
          <cell r="L906">
            <v>12</v>
          </cell>
          <cell r="M906" t="str">
            <v>適</v>
          </cell>
          <cell r="N906">
            <v>7</v>
          </cell>
          <cell r="O906" t="str">
            <v>適</v>
          </cell>
          <cell r="P906">
            <v>19</v>
          </cell>
          <cell r="Q906">
            <v>9</v>
          </cell>
          <cell r="R906">
            <v>45113</v>
          </cell>
          <cell r="U906" t="str">
            <v>Ｒ４</v>
          </cell>
          <cell r="V906">
            <v>6</v>
          </cell>
          <cell r="W906">
            <v>1</v>
          </cell>
          <cell r="X906" t="str">
            <v>○</v>
          </cell>
          <cell r="Y906" t="str">
            <v>○</v>
          </cell>
          <cell r="Z906" t="str">
            <v/>
          </cell>
          <cell r="AA906" t="str">
            <v/>
          </cell>
          <cell r="AB906" t="str">
            <v/>
          </cell>
          <cell r="AC906" t="str">
            <v>あり</v>
          </cell>
          <cell r="AD906">
            <v>9</v>
          </cell>
          <cell r="AE906" t="str">
            <v>9年以上</v>
          </cell>
          <cell r="AF906">
            <v>11</v>
          </cell>
          <cell r="AG906" t="str">
            <v>適</v>
          </cell>
          <cell r="AH906">
            <v>6</v>
          </cell>
          <cell r="AI906" t="str">
            <v>適</v>
          </cell>
          <cell r="AJ906">
            <v>17</v>
          </cell>
          <cell r="AK906" t="str">
            <v>Ｒ４</v>
          </cell>
        </row>
        <row r="907">
          <cell r="A907">
            <v>1410051019719</v>
          </cell>
          <cell r="C907" t="str">
            <v>保育所</v>
          </cell>
          <cell r="D907" t="str">
            <v>美しが丘どろんこ保育園</v>
          </cell>
          <cell r="E907">
            <v>82</v>
          </cell>
          <cell r="F907" t="str">
            <v>青葉区</v>
          </cell>
          <cell r="G907" t="str">
            <v>1500002</v>
          </cell>
          <cell r="H907" t="str">
            <v>東京都渋谷区渋谷１丁目２－５　ＭＦＰＲ渋谷ビル１３Ｆ</v>
          </cell>
          <cell r="I907" t="str">
            <v>社会福祉法人　どろんこ会</v>
          </cell>
          <cell r="J907">
            <v>7</v>
          </cell>
          <cell r="K907" t="str">
            <v>7年以上</v>
          </cell>
          <cell r="L907">
            <v>9</v>
          </cell>
          <cell r="M907" t="str">
            <v>適</v>
          </cell>
          <cell r="N907">
            <v>6</v>
          </cell>
          <cell r="O907" t="str">
            <v>適</v>
          </cell>
          <cell r="P907">
            <v>15</v>
          </cell>
          <cell r="Q907">
            <v>7</v>
          </cell>
          <cell r="R907">
            <v>45146</v>
          </cell>
          <cell r="U907" t="str">
            <v>Ｒ４</v>
          </cell>
          <cell r="V907">
            <v>6</v>
          </cell>
          <cell r="W907">
            <v>0</v>
          </cell>
          <cell r="X907" t="str">
            <v>○</v>
          </cell>
          <cell r="Y907" t="str">
            <v/>
          </cell>
          <cell r="Z907" t="str">
            <v/>
          </cell>
          <cell r="AA907" t="str">
            <v/>
          </cell>
          <cell r="AB907" t="str">
            <v/>
          </cell>
          <cell r="AC907" t="str">
            <v>なし</v>
          </cell>
          <cell r="AD907">
            <v>6</v>
          </cell>
          <cell r="AE907" t="str">
            <v>6年以上</v>
          </cell>
          <cell r="AF907">
            <v>8</v>
          </cell>
          <cell r="AG907" t="str">
            <v>適</v>
          </cell>
          <cell r="AH907">
            <v>6</v>
          </cell>
          <cell r="AI907" t="str">
            <v>適</v>
          </cell>
          <cell r="AJ907">
            <v>14</v>
          </cell>
          <cell r="AK907" t="str">
            <v>Ｒ４</v>
          </cell>
        </row>
        <row r="908">
          <cell r="A908">
            <v>1410051023844</v>
          </cell>
          <cell r="C908" t="str">
            <v>保育所</v>
          </cell>
          <cell r="D908" t="str">
            <v>エンゼルベア青葉台保育園</v>
          </cell>
          <cell r="E908">
            <v>82</v>
          </cell>
          <cell r="F908" t="str">
            <v>青葉区</v>
          </cell>
          <cell r="G908" t="str">
            <v>2270063</v>
          </cell>
          <cell r="H908" t="str">
            <v>横浜市青葉区榎が丘１３－３</v>
          </cell>
          <cell r="I908" t="str">
            <v>エンゼルベア青葉台保育園</v>
          </cell>
          <cell r="J908">
            <v>14</v>
          </cell>
          <cell r="K908" t="str">
            <v>14年以上</v>
          </cell>
          <cell r="L908">
            <v>12</v>
          </cell>
          <cell r="M908" t="str">
            <v>適</v>
          </cell>
          <cell r="N908">
            <v>7</v>
          </cell>
          <cell r="O908" t="str">
            <v>適</v>
          </cell>
          <cell r="P908">
            <v>19</v>
          </cell>
          <cell r="Q908">
            <v>9</v>
          </cell>
          <cell r="R908">
            <v>45092</v>
          </cell>
          <cell r="U908" t="str">
            <v>Ｒ４</v>
          </cell>
          <cell r="V908">
            <v>7</v>
          </cell>
          <cell r="W908">
            <v>0</v>
          </cell>
          <cell r="X908" t="str">
            <v>○</v>
          </cell>
          <cell r="Y908" t="str">
            <v/>
          </cell>
          <cell r="Z908" t="str">
            <v/>
          </cell>
          <cell r="AA908" t="str">
            <v/>
          </cell>
          <cell r="AB908" t="str">
            <v/>
          </cell>
          <cell r="AC908" t="str">
            <v>なし</v>
          </cell>
          <cell r="AD908">
            <v>15</v>
          </cell>
          <cell r="AE908" t="str">
            <v>15年以上</v>
          </cell>
          <cell r="AF908">
            <v>12</v>
          </cell>
          <cell r="AG908" t="str">
            <v>適</v>
          </cell>
          <cell r="AH908">
            <v>7</v>
          </cell>
          <cell r="AI908" t="str">
            <v>適</v>
          </cell>
          <cell r="AJ908">
            <v>19</v>
          </cell>
          <cell r="AK908" t="str">
            <v>Ｒ４</v>
          </cell>
        </row>
        <row r="909">
          <cell r="A909">
            <v>1410051017408</v>
          </cell>
          <cell r="C909" t="str">
            <v>保育所</v>
          </cell>
          <cell r="D909" t="str">
            <v>エンゼルベアあざみ野保育園</v>
          </cell>
          <cell r="E909">
            <v>82</v>
          </cell>
          <cell r="F909" t="str">
            <v>青葉区</v>
          </cell>
          <cell r="G909" t="str">
            <v>2250003</v>
          </cell>
          <cell r="H909" t="str">
            <v>横浜市青葉区新石川１－１３－１</v>
          </cell>
          <cell r="I909" t="str">
            <v>エンゼルベア　あざみ野保育園</v>
          </cell>
          <cell r="J909">
            <v>13</v>
          </cell>
          <cell r="K909" t="str">
            <v>13年以上</v>
          </cell>
          <cell r="L909">
            <v>12</v>
          </cell>
          <cell r="M909" t="str">
            <v>適</v>
          </cell>
          <cell r="N909">
            <v>7</v>
          </cell>
          <cell r="O909" t="str">
            <v>適</v>
          </cell>
          <cell r="P909">
            <v>19</v>
          </cell>
          <cell r="Q909">
            <v>5</v>
          </cell>
          <cell r="R909">
            <v>45084</v>
          </cell>
          <cell r="U909" t="str">
            <v>Ｒ４</v>
          </cell>
          <cell r="V909">
            <v>7</v>
          </cell>
          <cell r="W909">
            <v>0</v>
          </cell>
          <cell r="X909" t="str">
            <v>○</v>
          </cell>
          <cell r="Y909" t="str">
            <v/>
          </cell>
          <cell r="Z909" t="str">
            <v/>
          </cell>
          <cell r="AA909" t="str">
            <v/>
          </cell>
          <cell r="AB909" t="str">
            <v/>
          </cell>
          <cell r="AC909" t="str">
            <v>なし</v>
          </cell>
          <cell r="AD909">
            <v>16</v>
          </cell>
          <cell r="AE909" t="str">
            <v>16年以上</v>
          </cell>
          <cell r="AF909">
            <v>12</v>
          </cell>
          <cell r="AG909" t="str">
            <v>適</v>
          </cell>
          <cell r="AH909">
            <v>7</v>
          </cell>
          <cell r="AI909" t="str">
            <v>適</v>
          </cell>
          <cell r="AJ909">
            <v>19</v>
          </cell>
          <cell r="AK909" t="str">
            <v>Ｒ４</v>
          </cell>
        </row>
        <row r="910">
          <cell r="A910">
            <v>1410051017416</v>
          </cell>
          <cell r="C910" t="str">
            <v>保育所</v>
          </cell>
          <cell r="D910" t="str">
            <v>オルタスそらいろ</v>
          </cell>
          <cell r="E910">
            <v>82</v>
          </cell>
          <cell r="F910" t="str">
            <v>青葉区</v>
          </cell>
          <cell r="G910" t="str">
            <v>2270062</v>
          </cell>
          <cell r="H910" t="str">
            <v>横浜市青葉区青葉台１ー４　５階</v>
          </cell>
          <cell r="I910" t="str">
            <v>オルタスそらいろ</v>
          </cell>
          <cell r="J910">
            <v>11</v>
          </cell>
          <cell r="K910" t="str">
            <v>11年以上</v>
          </cell>
          <cell r="L910">
            <v>12</v>
          </cell>
          <cell r="M910" t="str">
            <v>適</v>
          </cell>
          <cell r="N910">
            <v>7</v>
          </cell>
          <cell r="O910" t="str">
            <v>適</v>
          </cell>
          <cell r="P910">
            <v>19</v>
          </cell>
          <cell r="Q910">
            <v>15</v>
          </cell>
          <cell r="R910">
            <v>45163</v>
          </cell>
          <cell r="U910" t="str">
            <v>Ｒ４</v>
          </cell>
          <cell r="V910">
            <v>7</v>
          </cell>
          <cell r="W910">
            <v>0</v>
          </cell>
          <cell r="X910" t="str">
            <v>○</v>
          </cell>
          <cell r="Y910" t="str">
            <v/>
          </cell>
          <cell r="Z910" t="str">
            <v/>
          </cell>
          <cell r="AA910" t="str">
            <v/>
          </cell>
          <cell r="AB910" t="str">
            <v/>
          </cell>
          <cell r="AC910" t="str">
            <v>なし</v>
          </cell>
          <cell r="AD910">
            <v>13</v>
          </cell>
          <cell r="AE910" t="str">
            <v>13年以上</v>
          </cell>
          <cell r="AF910">
            <v>12</v>
          </cell>
          <cell r="AG910" t="str">
            <v>適</v>
          </cell>
          <cell r="AH910">
            <v>7</v>
          </cell>
          <cell r="AI910" t="str">
            <v>適</v>
          </cell>
          <cell r="AJ910">
            <v>19</v>
          </cell>
          <cell r="AK910" t="str">
            <v>Ｒ４</v>
          </cell>
        </row>
        <row r="911">
          <cell r="A911">
            <v>1410051024529</v>
          </cell>
          <cell r="C911" t="str">
            <v>保育所</v>
          </cell>
          <cell r="D911" t="str">
            <v>木下の保育園　たまプラーザ</v>
          </cell>
          <cell r="E911">
            <v>82</v>
          </cell>
          <cell r="F911" t="str">
            <v>青葉区</v>
          </cell>
          <cell r="G911" t="str">
            <v>1631309</v>
          </cell>
          <cell r="H911" t="str">
            <v>東京都新宿区西新宿６丁目５番１号　新宿アイランドタワー８階</v>
          </cell>
          <cell r="I911" t="str">
            <v>株式会社　木下の保育</v>
          </cell>
          <cell r="J911">
            <v>7</v>
          </cell>
          <cell r="K911" t="str">
            <v>7年以上</v>
          </cell>
          <cell r="L911">
            <v>9</v>
          </cell>
          <cell r="M911" t="str">
            <v>適</v>
          </cell>
          <cell r="N911">
            <v>6</v>
          </cell>
          <cell r="O911" t="str">
            <v>適</v>
          </cell>
          <cell r="P911">
            <v>15</v>
          </cell>
          <cell r="Q911">
            <v>2</v>
          </cell>
          <cell r="R911">
            <v>45113</v>
          </cell>
          <cell r="U911" t="str">
            <v>Ｒ４</v>
          </cell>
          <cell r="V911">
            <v>6</v>
          </cell>
          <cell r="W911">
            <v>0</v>
          </cell>
          <cell r="X911" t="str">
            <v>○</v>
          </cell>
          <cell r="Y911" t="str">
            <v/>
          </cell>
          <cell r="Z911" t="str">
            <v/>
          </cell>
          <cell r="AA911" t="str">
            <v/>
          </cell>
          <cell r="AB911" t="str">
            <v/>
          </cell>
          <cell r="AC911" t="str">
            <v>なし</v>
          </cell>
          <cell r="AD911">
            <v>7</v>
          </cell>
          <cell r="AE911" t="str">
            <v>7年以上</v>
          </cell>
          <cell r="AF911">
            <v>9</v>
          </cell>
          <cell r="AG911" t="str">
            <v>適</v>
          </cell>
          <cell r="AH911">
            <v>6</v>
          </cell>
          <cell r="AI911" t="str">
            <v>適</v>
          </cell>
          <cell r="AJ911">
            <v>15</v>
          </cell>
          <cell r="AK911" t="str">
            <v>Ｒ４</v>
          </cell>
        </row>
        <row r="912">
          <cell r="A912">
            <v>1410051015857</v>
          </cell>
          <cell r="C912" t="str">
            <v>保育所</v>
          </cell>
          <cell r="D912" t="str">
            <v>グローバルキッズあざみ野園</v>
          </cell>
          <cell r="E912">
            <v>82</v>
          </cell>
          <cell r="F912" t="str">
            <v>青葉区</v>
          </cell>
          <cell r="G912" t="str">
            <v>1020071</v>
          </cell>
          <cell r="H912" t="str">
            <v>東京都千代田区富士見二丁目１４番３６号</v>
          </cell>
          <cell r="I912" t="str">
            <v>株式会社グローバルキッズ</v>
          </cell>
          <cell r="J912">
            <v>9</v>
          </cell>
          <cell r="K912" t="str">
            <v>9年以上</v>
          </cell>
          <cell r="L912">
            <v>11</v>
          </cell>
          <cell r="M912" t="str">
            <v>適</v>
          </cell>
          <cell r="N912">
            <v>6</v>
          </cell>
          <cell r="O912" t="str">
            <v>適</v>
          </cell>
          <cell r="P912">
            <v>17</v>
          </cell>
          <cell r="Q912">
            <v>10</v>
          </cell>
          <cell r="R912">
            <v>45092</v>
          </cell>
          <cell r="U912" t="str">
            <v>Ｒ４</v>
          </cell>
          <cell r="V912">
            <v>6</v>
          </cell>
          <cell r="W912">
            <v>0</v>
          </cell>
          <cell r="X912" t="str">
            <v>○</v>
          </cell>
          <cell r="Y912" t="str">
            <v/>
          </cell>
          <cell r="Z912" t="str">
            <v/>
          </cell>
          <cell r="AA912" t="str">
            <v/>
          </cell>
          <cell r="AB912" t="str">
            <v/>
          </cell>
          <cell r="AC912" t="str">
            <v>なし</v>
          </cell>
          <cell r="AD912">
            <v>9</v>
          </cell>
          <cell r="AE912" t="str">
            <v>9年以上</v>
          </cell>
          <cell r="AF912">
            <v>11</v>
          </cell>
          <cell r="AG912" t="str">
            <v>適</v>
          </cell>
          <cell r="AH912">
            <v>6</v>
          </cell>
          <cell r="AI912" t="str">
            <v>適</v>
          </cell>
          <cell r="AJ912">
            <v>17</v>
          </cell>
          <cell r="AK912" t="str">
            <v>Ｒ４</v>
          </cell>
        </row>
        <row r="913">
          <cell r="A913">
            <v>1410051019727</v>
          </cell>
          <cell r="C913" t="str">
            <v>保育所</v>
          </cell>
          <cell r="D913" t="str">
            <v>グローバルキッズ市が尾園</v>
          </cell>
          <cell r="E913">
            <v>82</v>
          </cell>
          <cell r="F913" t="str">
            <v>青葉区</v>
          </cell>
          <cell r="G913" t="str">
            <v>1020071</v>
          </cell>
          <cell r="H913" t="str">
            <v>東京都千代田区富士見二丁目１４番３６号</v>
          </cell>
          <cell r="I913" t="str">
            <v>株式会社グローバルキッズ</v>
          </cell>
          <cell r="J913">
            <v>8</v>
          </cell>
          <cell r="K913" t="str">
            <v>8年以上</v>
          </cell>
          <cell r="L913">
            <v>10</v>
          </cell>
          <cell r="M913" t="str">
            <v>適</v>
          </cell>
          <cell r="N913">
            <v>6</v>
          </cell>
          <cell r="O913" t="str">
            <v>適</v>
          </cell>
          <cell r="P913">
            <v>16</v>
          </cell>
          <cell r="Q913">
            <v>12</v>
          </cell>
          <cell r="R913">
            <v>45113</v>
          </cell>
          <cell r="U913" t="str">
            <v>Ｒ４</v>
          </cell>
          <cell r="V913">
            <v>6</v>
          </cell>
          <cell r="W913">
            <v>0</v>
          </cell>
          <cell r="X913" t="str">
            <v>○</v>
          </cell>
          <cell r="Y913" t="str">
            <v/>
          </cell>
          <cell r="Z913" t="str">
            <v/>
          </cell>
          <cell r="AA913" t="str">
            <v/>
          </cell>
          <cell r="AB913" t="str">
            <v/>
          </cell>
          <cell r="AC913" t="str">
            <v>なし</v>
          </cell>
          <cell r="AD913">
            <v>8</v>
          </cell>
          <cell r="AE913" t="str">
            <v>8年以上</v>
          </cell>
          <cell r="AF913">
            <v>10</v>
          </cell>
          <cell r="AG913" t="str">
            <v>適</v>
          </cell>
          <cell r="AH913">
            <v>6</v>
          </cell>
          <cell r="AI913" t="str">
            <v>適</v>
          </cell>
          <cell r="AJ913">
            <v>16</v>
          </cell>
          <cell r="AK913" t="str">
            <v>Ｒ４</v>
          </cell>
        </row>
        <row r="914">
          <cell r="A914">
            <v>1410051025658</v>
          </cell>
          <cell r="C914" t="str">
            <v>保育所</v>
          </cell>
          <cell r="D914" t="str">
            <v>グローバルキッズ美しが丘保育園</v>
          </cell>
          <cell r="E914">
            <v>82</v>
          </cell>
          <cell r="F914" t="str">
            <v>青葉区</v>
          </cell>
          <cell r="G914" t="str">
            <v>1020071</v>
          </cell>
          <cell r="H914" t="str">
            <v>東京都千代田区富士見二丁目１４番３６号</v>
          </cell>
          <cell r="I914" t="str">
            <v>株式会社グローバルキッズ</v>
          </cell>
          <cell r="J914">
            <v>7</v>
          </cell>
          <cell r="K914" t="str">
            <v>7年以上</v>
          </cell>
          <cell r="L914">
            <v>9</v>
          </cell>
          <cell r="M914" t="str">
            <v>適</v>
          </cell>
          <cell r="N914">
            <v>6</v>
          </cell>
          <cell r="O914" t="str">
            <v>適</v>
          </cell>
          <cell r="P914">
            <v>15</v>
          </cell>
          <cell r="Q914">
            <v>6</v>
          </cell>
          <cell r="R914">
            <v>45092</v>
          </cell>
          <cell r="U914" t="str">
            <v>Ｒ４</v>
          </cell>
          <cell r="V914">
            <v>6</v>
          </cell>
          <cell r="W914">
            <v>0</v>
          </cell>
          <cell r="X914" t="str">
            <v>○</v>
          </cell>
          <cell r="Y914" t="str">
            <v/>
          </cell>
          <cell r="Z914" t="str">
            <v/>
          </cell>
          <cell r="AA914" t="str">
            <v/>
          </cell>
          <cell r="AB914" t="str">
            <v/>
          </cell>
          <cell r="AC914" t="str">
            <v>なし</v>
          </cell>
          <cell r="AD914">
            <v>6</v>
          </cell>
          <cell r="AE914" t="str">
            <v>6年以上</v>
          </cell>
          <cell r="AF914">
            <v>8</v>
          </cell>
          <cell r="AG914" t="str">
            <v>適</v>
          </cell>
          <cell r="AH914">
            <v>6</v>
          </cell>
          <cell r="AI914" t="str">
            <v>適</v>
          </cell>
          <cell r="AJ914">
            <v>14</v>
          </cell>
          <cell r="AK914" t="str">
            <v>Ｒ４</v>
          </cell>
        </row>
        <row r="915">
          <cell r="A915">
            <v>1410051019701</v>
          </cell>
          <cell r="C915" t="str">
            <v>保育所</v>
          </cell>
          <cell r="D915" t="str">
            <v>グローバルキッズたまプラーザ保育園</v>
          </cell>
          <cell r="E915">
            <v>82</v>
          </cell>
          <cell r="F915" t="str">
            <v>青葉区</v>
          </cell>
          <cell r="G915" t="str">
            <v>1020071</v>
          </cell>
          <cell r="H915" t="str">
            <v>東京都千代田区富士見二丁目１４番３６号</v>
          </cell>
          <cell r="I915" t="str">
            <v>株式会社グローバルキッズ</v>
          </cell>
          <cell r="J915">
            <v>8</v>
          </cell>
          <cell r="K915" t="str">
            <v>8年以上</v>
          </cell>
          <cell r="L915">
            <v>10</v>
          </cell>
          <cell r="M915" t="str">
            <v>適</v>
          </cell>
          <cell r="N915">
            <v>6</v>
          </cell>
          <cell r="O915" t="str">
            <v>適</v>
          </cell>
          <cell r="P915">
            <v>16</v>
          </cell>
          <cell r="Q915">
            <v>8</v>
          </cell>
          <cell r="R915">
            <v>45100</v>
          </cell>
          <cell r="U915" t="str">
            <v>Ｒ４</v>
          </cell>
          <cell r="V915">
            <v>6</v>
          </cell>
          <cell r="W915">
            <v>0</v>
          </cell>
          <cell r="X915" t="str">
            <v>○</v>
          </cell>
          <cell r="Y915" t="str">
            <v/>
          </cell>
          <cell r="Z915" t="str">
            <v/>
          </cell>
          <cell r="AA915" t="str">
            <v/>
          </cell>
          <cell r="AB915" t="str">
            <v/>
          </cell>
          <cell r="AC915" t="str">
            <v>なし</v>
          </cell>
          <cell r="AD915">
            <v>8</v>
          </cell>
          <cell r="AE915" t="str">
            <v>8年以上</v>
          </cell>
          <cell r="AF915">
            <v>10</v>
          </cell>
          <cell r="AG915" t="str">
            <v>適</v>
          </cell>
          <cell r="AH915">
            <v>6</v>
          </cell>
          <cell r="AI915" t="str">
            <v>適</v>
          </cell>
          <cell r="AJ915">
            <v>16</v>
          </cell>
          <cell r="AK915" t="str">
            <v>Ｒ４</v>
          </cell>
        </row>
        <row r="916">
          <cell r="A916">
            <v>1410051015808</v>
          </cell>
          <cell r="C916" t="str">
            <v>保育所</v>
          </cell>
          <cell r="D916" t="str">
            <v>グローバルキッズ藤が丘園</v>
          </cell>
          <cell r="E916">
            <v>82</v>
          </cell>
          <cell r="F916" t="str">
            <v>青葉区</v>
          </cell>
          <cell r="G916" t="str">
            <v>1020071</v>
          </cell>
          <cell r="H916" t="str">
            <v>東京都千代田区富士見二丁目１４番３６号</v>
          </cell>
          <cell r="I916" t="str">
            <v>株式会社グローバルキッズ</v>
          </cell>
          <cell r="J916">
            <v>7</v>
          </cell>
          <cell r="K916" t="str">
            <v>7年以上</v>
          </cell>
          <cell r="L916">
            <v>9</v>
          </cell>
          <cell r="M916" t="str">
            <v>適</v>
          </cell>
          <cell r="N916">
            <v>6</v>
          </cell>
          <cell r="O916" t="str">
            <v>適</v>
          </cell>
          <cell r="P916">
            <v>15</v>
          </cell>
          <cell r="Q916">
            <v>5</v>
          </cell>
          <cell r="R916">
            <v>45072</v>
          </cell>
          <cell r="U916" t="str">
            <v>Ｒ４</v>
          </cell>
          <cell r="V916">
            <v>6</v>
          </cell>
          <cell r="W916">
            <v>0</v>
          </cell>
          <cell r="X916" t="str">
            <v>○</v>
          </cell>
          <cell r="Y916" t="str">
            <v/>
          </cell>
          <cell r="Z916" t="str">
            <v/>
          </cell>
          <cell r="AA916" t="str">
            <v/>
          </cell>
          <cell r="AB916" t="str">
            <v/>
          </cell>
          <cell r="AC916" t="str">
            <v>なし</v>
          </cell>
          <cell r="AD916">
            <v>6</v>
          </cell>
          <cell r="AE916" t="str">
            <v>6年以上</v>
          </cell>
          <cell r="AF916">
            <v>8</v>
          </cell>
          <cell r="AG916" t="str">
            <v>適</v>
          </cell>
          <cell r="AH916">
            <v>6</v>
          </cell>
          <cell r="AI916" t="str">
            <v>適</v>
          </cell>
          <cell r="AJ916">
            <v>14</v>
          </cell>
          <cell r="AK916" t="str">
            <v>Ｒ４</v>
          </cell>
        </row>
        <row r="917">
          <cell r="A917">
            <v>1410051026300</v>
          </cell>
          <cell r="C917" t="str">
            <v>保育所</v>
          </cell>
          <cell r="D917" t="str">
            <v>京進のほいくえんHOPPAたまプラーザ</v>
          </cell>
          <cell r="E917">
            <v>82</v>
          </cell>
          <cell r="F917" t="str">
            <v>青葉区</v>
          </cell>
          <cell r="G917" t="str">
            <v>6008177</v>
          </cell>
          <cell r="H917" t="str">
            <v>京都府京都市下京区烏丸通五条下る大坂町３９４　近江屋ビル２階</v>
          </cell>
          <cell r="I917" t="str">
            <v>株式会社　ＨＯＰＰＡ　保育経理課</v>
          </cell>
          <cell r="J917">
            <v>7</v>
          </cell>
          <cell r="K917" t="str">
            <v>7年以上</v>
          </cell>
          <cell r="L917">
            <v>9</v>
          </cell>
          <cell r="M917" t="str">
            <v>適</v>
          </cell>
          <cell r="N917">
            <v>6</v>
          </cell>
          <cell r="O917" t="str">
            <v>適</v>
          </cell>
          <cell r="P917">
            <v>15</v>
          </cell>
          <cell r="Q917">
            <v>4</v>
          </cell>
          <cell r="R917">
            <v>45120</v>
          </cell>
          <cell r="U917" t="str">
            <v>Ｒ４</v>
          </cell>
          <cell r="V917">
            <v>6</v>
          </cell>
          <cell r="W917">
            <v>0</v>
          </cell>
          <cell r="X917" t="str">
            <v>○</v>
          </cell>
          <cell r="Y917" t="str">
            <v/>
          </cell>
          <cell r="Z917" t="str">
            <v/>
          </cell>
          <cell r="AA917" t="str">
            <v/>
          </cell>
          <cell r="AB917" t="str">
            <v/>
          </cell>
          <cell r="AC917" t="str">
            <v>なし</v>
          </cell>
          <cell r="AD917">
            <v>5</v>
          </cell>
          <cell r="AE917" t="str">
            <v>5年以上</v>
          </cell>
          <cell r="AF917">
            <v>7</v>
          </cell>
          <cell r="AG917" t="str">
            <v>適</v>
          </cell>
          <cell r="AH917">
            <v>6</v>
          </cell>
          <cell r="AI917" t="str">
            <v>適</v>
          </cell>
          <cell r="AJ917">
            <v>13</v>
          </cell>
          <cell r="AK917" t="str">
            <v>Ｒ４</v>
          </cell>
        </row>
        <row r="918">
          <cell r="A918">
            <v>1410051014405</v>
          </cell>
          <cell r="C918" t="str">
            <v>保育所</v>
          </cell>
          <cell r="D918" t="str">
            <v>小桜愛児園</v>
          </cell>
          <cell r="E918">
            <v>82</v>
          </cell>
          <cell r="F918" t="str">
            <v>青葉区</v>
          </cell>
          <cell r="G918" t="str">
            <v>2250011</v>
          </cell>
          <cell r="H918" t="str">
            <v>横浜市青葉区あざみ野１－３２－６</v>
          </cell>
          <cell r="I918" t="str">
            <v>社会福祉法人　小桜会　小桜愛児園</v>
          </cell>
          <cell r="J918">
            <v>10</v>
          </cell>
          <cell r="K918" t="str">
            <v>10年以上</v>
          </cell>
          <cell r="L918">
            <v>12</v>
          </cell>
          <cell r="M918" t="str">
            <v>適</v>
          </cell>
          <cell r="N918">
            <v>6</v>
          </cell>
          <cell r="O918" t="str">
            <v>適</v>
          </cell>
          <cell r="P918">
            <v>18</v>
          </cell>
          <cell r="Q918">
            <v>15</v>
          </cell>
          <cell r="R918">
            <v>45113</v>
          </cell>
          <cell r="U918" t="str">
            <v>Ｒ４</v>
          </cell>
          <cell r="V918">
            <v>6</v>
          </cell>
          <cell r="W918">
            <v>0</v>
          </cell>
          <cell r="X918" t="str">
            <v>○</v>
          </cell>
          <cell r="Y918" t="str">
            <v/>
          </cell>
          <cell r="Z918" t="str">
            <v/>
          </cell>
          <cell r="AA918" t="str">
            <v/>
          </cell>
          <cell r="AB918" t="str">
            <v/>
          </cell>
          <cell r="AC918" t="str">
            <v>なし</v>
          </cell>
          <cell r="AD918">
            <v>10</v>
          </cell>
          <cell r="AE918" t="str">
            <v>10年以上</v>
          </cell>
          <cell r="AF918">
            <v>12</v>
          </cell>
          <cell r="AG918" t="str">
            <v>適</v>
          </cell>
          <cell r="AH918">
            <v>6</v>
          </cell>
          <cell r="AI918" t="str">
            <v>適</v>
          </cell>
          <cell r="AJ918">
            <v>18</v>
          </cell>
          <cell r="AK918" t="str">
            <v>Ｒ４</v>
          </cell>
        </row>
        <row r="919">
          <cell r="A919">
            <v>1410051025831</v>
          </cell>
          <cell r="C919" t="str">
            <v>保育所</v>
          </cell>
          <cell r="D919" t="str">
            <v>サンキッズ荏田西保育園</v>
          </cell>
          <cell r="E919">
            <v>82</v>
          </cell>
          <cell r="F919" t="str">
            <v>青葉区</v>
          </cell>
          <cell r="G919" t="str">
            <v>2540013</v>
          </cell>
          <cell r="H919" t="str">
            <v>神奈川県平塚市田村２－１１－５</v>
          </cell>
          <cell r="I919" t="str">
            <v>社会福祉法人　惠伸会</v>
          </cell>
          <cell r="J919">
            <v>10</v>
          </cell>
          <cell r="K919" t="str">
            <v>10年以上</v>
          </cell>
          <cell r="L919">
            <v>12</v>
          </cell>
          <cell r="M919" t="str">
            <v>適</v>
          </cell>
          <cell r="N919">
            <v>6</v>
          </cell>
          <cell r="O919" t="str">
            <v>適</v>
          </cell>
          <cell r="P919">
            <v>18</v>
          </cell>
          <cell r="Q919">
            <v>12</v>
          </cell>
          <cell r="R919">
            <v>45128</v>
          </cell>
          <cell r="U919" t="str">
            <v>Ｒ４</v>
          </cell>
          <cell r="V919">
            <v>6</v>
          </cell>
          <cell r="W919">
            <v>0</v>
          </cell>
          <cell r="X919" t="str">
            <v>○</v>
          </cell>
          <cell r="Y919" t="str">
            <v/>
          </cell>
          <cell r="Z919" t="str">
            <v/>
          </cell>
          <cell r="AA919" t="str">
            <v/>
          </cell>
          <cell r="AB919" t="str">
            <v/>
          </cell>
          <cell r="AC919" t="str">
            <v>なし</v>
          </cell>
          <cell r="AD919">
            <v>10</v>
          </cell>
          <cell r="AE919" t="str">
            <v>10年以上</v>
          </cell>
          <cell r="AF919">
            <v>12</v>
          </cell>
          <cell r="AG919" t="str">
            <v>適</v>
          </cell>
          <cell r="AH919">
            <v>6</v>
          </cell>
          <cell r="AI919" t="str">
            <v>適</v>
          </cell>
          <cell r="AJ919">
            <v>18</v>
          </cell>
          <cell r="AK919" t="str">
            <v>Ｒ４</v>
          </cell>
        </row>
        <row r="920">
          <cell r="A920">
            <v>1410051014413</v>
          </cell>
          <cell r="C920" t="str">
            <v>保育所</v>
          </cell>
          <cell r="D920" t="str">
            <v>シャローム保育園</v>
          </cell>
          <cell r="E920">
            <v>82</v>
          </cell>
          <cell r="F920" t="str">
            <v>青葉区</v>
          </cell>
          <cell r="G920" t="str">
            <v>2250011</v>
          </cell>
          <cell r="H920" t="str">
            <v>横浜市青葉区あざみ野三丁目１１－２７</v>
          </cell>
          <cell r="I920" t="str">
            <v>シャローム保育園</v>
          </cell>
          <cell r="J920">
            <v>10</v>
          </cell>
          <cell r="K920" t="str">
            <v>10年以上</v>
          </cell>
          <cell r="L920">
            <v>12</v>
          </cell>
          <cell r="M920" t="str">
            <v>適</v>
          </cell>
          <cell r="N920">
            <v>6</v>
          </cell>
          <cell r="O920" t="str">
            <v>適</v>
          </cell>
          <cell r="P920">
            <v>18</v>
          </cell>
          <cell r="Q920">
            <v>10</v>
          </cell>
          <cell r="R920">
            <v>45084</v>
          </cell>
          <cell r="U920" t="str">
            <v>Ｒ４</v>
          </cell>
          <cell r="V920">
            <v>6</v>
          </cell>
          <cell r="W920">
            <v>0</v>
          </cell>
          <cell r="X920" t="str">
            <v>○</v>
          </cell>
          <cell r="Y920" t="str">
            <v/>
          </cell>
          <cell r="Z920" t="str">
            <v/>
          </cell>
          <cell r="AA920" t="str">
            <v/>
          </cell>
          <cell r="AB920" t="str">
            <v/>
          </cell>
          <cell r="AC920" t="str">
            <v>なし</v>
          </cell>
          <cell r="AD920">
            <v>9</v>
          </cell>
          <cell r="AE920" t="str">
            <v>9年以上</v>
          </cell>
          <cell r="AF920">
            <v>11</v>
          </cell>
          <cell r="AG920" t="str">
            <v>適</v>
          </cell>
          <cell r="AH920">
            <v>6</v>
          </cell>
          <cell r="AI920" t="str">
            <v>適</v>
          </cell>
          <cell r="AJ920">
            <v>17</v>
          </cell>
          <cell r="AK920" t="str">
            <v>Ｒ４</v>
          </cell>
        </row>
        <row r="921">
          <cell r="A921">
            <v>1410051027837</v>
          </cell>
          <cell r="C921" t="str">
            <v>保育所</v>
          </cell>
          <cell r="D921" t="str">
            <v>小学館アカデミーたまプラーザ保育園</v>
          </cell>
          <cell r="E921">
            <v>82</v>
          </cell>
          <cell r="F921" t="str">
            <v>青葉区</v>
          </cell>
          <cell r="G921" t="str">
            <v>2250002</v>
          </cell>
          <cell r="H921" t="str">
            <v>横浜市青葉区美しが丘二丁目１８－８</v>
          </cell>
          <cell r="I921" t="str">
            <v>小学館アカデミーたまプラーザ保育園</v>
          </cell>
          <cell r="J921">
            <v>9</v>
          </cell>
          <cell r="K921" t="str">
            <v>9年以上</v>
          </cell>
          <cell r="L921">
            <v>11</v>
          </cell>
          <cell r="M921" t="str">
            <v>適</v>
          </cell>
          <cell r="N921">
            <v>6</v>
          </cell>
          <cell r="O921" t="str">
            <v>適</v>
          </cell>
          <cell r="P921">
            <v>17</v>
          </cell>
          <cell r="Q921">
            <v>9</v>
          </cell>
          <cell r="R921">
            <v>45128</v>
          </cell>
          <cell r="U921" t="str">
            <v>履歴なし</v>
          </cell>
          <cell r="V921">
            <v>0</v>
          </cell>
          <cell r="W921">
            <v>6</v>
          </cell>
          <cell r="X921" t="e">
            <v>#N/A</v>
          </cell>
          <cell r="Y921" t="str">
            <v/>
          </cell>
          <cell r="Z921" t="str">
            <v/>
          </cell>
          <cell r="AA921" t="str">
            <v/>
          </cell>
          <cell r="AB921" t="str">
            <v>○</v>
          </cell>
          <cell r="AC921" t="str">
            <v>あり</v>
          </cell>
          <cell r="AD921" t="str">
            <v/>
          </cell>
          <cell r="AE921" t="str">
            <v/>
          </cell>
          <cell r="AF921" t="str">
            <v/>
          </cell>
          <cell r="AG921" t="str">
            <v/>
          </cell>
          <cell r="AH921" t="str">
            <v/>
          </cell>
          <cell r="AI921" t="str">
            <v/>
          </cell>
          <cell r="AJ921" t="str">
            <v/>
          </cell>
          <cell r="AK921" t="str">
            <v>Ｒ４</v>
          </cell>
        </row>
        <row r="922">
          <cell r="A922">
            <v>1410051015816</v>
          </cell>
          <cell r="C922" t="str">
            <v>保育所</v>
          </cell>
          <cell r="D922" t="str">
            <v>しらとり台保育園</v>
          </cell>
          <cell r="E922">
            <v>82</v>
          </cell>
          <cell r="F922" t="str">
            <v>青葉区</v>
          </cell>
          <cell r="G922" t="str">
            <v>2270054</v>
          </cell>
          <cell r="H922" t="str">
            <v>横浜市青葉区しらとり台１７－５８</v>
          </cell>
          <cell r="I922" t="str">
            <v>社会福祉法人　しらとり台保育園</v>
          </cell>
          <cell r="J922">
            <v>11</v>
          </cell>
          <cell r="K922" t="str">
            <v>11年以上</v>
          </cell>
          <cell r="L922">
            <v>12</v>
          </cell>
          <cell r="M922" t="str">
            <v>適</v>
          </cell>
          <cell r="N922">
            <v>7</v>
          </cell>
          <cell r="O922" t="str">
            <v>適</v>
          </cell>
          <cell r="P922">
            <v>19</v>
          </cell>
          <cell r="Q922">
            <v>14</v>
          </cell>
          <cell r="R922">
            <v>45084</v>
          </cell>
          <cell r="U922" t="str">
            <v>Ｒ４</v>
          </cell>
          <cell r="V922">
            <v>7</v>
          </cell>
          <cell r="W922">
            <v>0</v>
          </cell>
          <cell r="X922" t="str">
            <v>○</v>
          </cell>
          <cell r="Y922" t="str">
            <v/>
          </cell>
          <cell r="Z922" t="str">
            <v/>
          </cell>
          <cell r="AA922" t="str">
            <v/>
          </cell>
          <cell r="AB922" t="str">
            <v/>
          </cell>
          <cell r="AC922" t="str">
            <v>なし</v>
          </cell>
          <cell r="AD922">
            <v>12</v>
          </cell>
          <cell r="AE922" t="str">
            <v>12年以上</v>
          </cell>
          <cell r="AF922">
            <v>12</v>
          </cell>
          <cell r="AG922" t="str">
            <v>適</v>
          </cell>
          <cell r="AH922">
            <v>7</v>
          </cell>
          <cell r="AI922" t="str">
            <v>適</v>
          </cell>
          <cell r="AJ922">
            <v>19</v>
          </cell>
          <cell r="AK922" t="str">
            <v>Ｒ４</v>
          </cell>
        </row>
        <row r="923">
          <cell r="A923">
            <v>1410051023869</v>
          </cell>
          <cell r="C923" t="str">
            <v>保育所</v>
          </cell>
          <cell r="D923" t="str">
            <v>しらとり台保育園　青葉台</v>
          </cell>
          <cell r="E923">
            <v>82</v>
          </cell>
          <cell r="F923" t="str">
            <v>青葉区</v>
          </cell>
          <cell r="G923" t="str">
            <v>2270054</v>
          </cell>
          <cell r="H923" t="str">
            <v>横浜市青葉区しらとり台１７－５８</v>
          </cell>
          <cell r="I923" t="str">
            <v>社会福祉法人しらとり台保育園</v>
          </cell>
          <cell r="J923">
            <v>8</v>
          </cell>
          <cell r="K923" t="str">
            <v>8年以上</v>
          </cell>
          <cell r="L923">
            <v>10</v>
          </cell>
          <cell r="M923" t="str">
            <v>適</v>
          </cell>
          <cell r="N923">
            <v>6</v>
          </cell>
          <cell r="O923" t="str">
            <v>適</v>
          </cell>
          <cell r="P923">
            <v>16</v>
          </cell>
          <cell r="Q923">
            <v>5</v>
          </cell>
          <cell r="R923">
            <v>45072</v>
          </cell>
          <cell r="U923" t="str">
            <v>Ｒ４</v>
          </cell>
          <cell r="V923">
            <v>6</v>
          </cell>
          <cell r="W923">
            <v>0</v>
          </cell>
          <cell r="X923" t="str">
            <v>○</v>
          </cell>
          <cell r="Y923" t="str">
            <v/>
          </cell>
          <cell r="Z923" t="str">
            <v/>
          </cell>
          <cell r="AA923" t="str">
            <v/>
          </cell>
          <cell r="AB923" t="str">
            <v/>
          </cell>
          <cell r="AC923" t="str">
            <v>なし</v>
          </cell>
          <cell r="AD923">
            <v>8</v>
          </cell>
          <cell r="AE923" t="str">
            <v>8年以上</v>
          </cell>
          <cell r="AF923">
            <v>10</v>
          </cell>
          <cell r="AG923" t="str">
            <v>適</v>
          </cell>
          <cell r="AH923">
            <v>6</v>
          </cell>
          <cell r="AI923" t="str">
            <v>適</v>
          </cell>
          <cell r="AJ923">
            <v>16</v>
          </cell>
          <cell r="AK923" t="str">
            <v>Ｒ４</v>
          </cell>
        </row>
        <row r="924">
          <cell r="A924">
            <v>1410051015014</v>
          </cell>
          <cell r="C924" t="str">
            <v>保育所</v>
          </cell>
          <cell r="D924" t="str">
            <v>しらとり台保育園さつきが丘</v>
          </cell>
          <cell r="E924">
            <v>82</v>
          </cell>
          <cell r="F924" t="str">
            <v>青葉区</v>
          </cell>
          <cell r="G924" t="str">
            <v>2270054</v>
          </cell>
          <cell r="H924" t="str">
            <v>横浜市青葉区しらとり台１７－５８</v>
          </cell>
          <cell r="I924" t="str">
            <v>社会福祉法人　しらとり台保育園</v>
          </cell>
          <cell r="J924">
            <v>10</v>
          </cell>
          <cell r="K924" t="str">
            <v>10年以上</v>
          </cell>
          <cell r="L924">
            <v>12</v>
          </cell>
          <cell r="M924" t="str">
            <v>適</v>
          </cell>
          <cell r="N924">
            <v>6</v>
          </cell>
          <cell r="O924" t="str">
            <v>適</v>
          </cell>
          <cell r="P924">
            <v>18</v>
          </cell>
          <cell r="Q924">
            <v>8</v>
          </cell>
          <cell r="R924">
            <v>45084</v>
          </cell>
          <cell r="U924" t="str">
            <v>Ｒ４</v>
          </cell>
          <cell r="V924">
            <v>6</v>
          </cell>
          <cell r="W924">
            <v>0</v>
          </cell>
          <cell r="X924" t="str">
            <v>○</v>
          </cell>
          <cell r="Y924" t="str">
            <v/>
          </cell>
          <cell r="Z924" t="str">
            <v/>
          </cell>
          <cell r="AA924" t="str">
            <v/>
          </cell>
          <cell r="AB924" t="str">
            <v/>
          </cell>
          <cell r="AC924" t="str">
            <v>なし</v>
          </cell>
          <cell r="AD924">
            <v>10</v>
          </cell>
          <cell r="AE924" t="str">
            <v>10年以上</v>
          </cell>
          <cell r="AF924">
            <v>12</v>
          </cell>
          <cell r="AG924" t="str">
            <v>適</v>
          </cell>
          <cell r="AH924">
            <v>6</v>
          </cell>
          <cell r="AI924" t="str">
            <v>適</v>
          </cell>
          <cell r="AJ924">
            <v>18</v>
          </cell>
          <cell r="AK924" t="str">
            <v>Ｒ４</v>
          </cell>
        </row>
        <row r="925">
          <cell r="A925">
            <v>1410051014439</v>
          </cell>
          <cell r="C925" t="str">
            <v>保育所</v>
          </cell>
          <cell r="D925" t="str">
            <v>スターチャイルド≪荏田北ナーサリー≫</v>
          </cell>
          <cell r="E925">
            <v>82</v>
          </cell>
          <cell r="F925" t="str">
            <v>青葉区</v>
          </cell>
          <cell r="G925" t="str">
            <v>2210835</v>
          </cell>
          <cell r="H925" t="str">
            <v>横浜市神奈川区鶴屋町３－２９－１　第６安田ビル５階</v>
          </cell>
          <cell r="I925" t="str">
            <v>ヒューマンスターチャイルド株式会社</v>
          </cell>
          <cell r="J925">
            <v>6</v>
          </cell>
          <cell r="K925" t="str">
            <v>6年以上</v>
          </cell>
          <cell r="L925">
            <v>8</v>
          </cell>
          <cell r="M925" t="str">
            <v>適</v>
          </cell>
          <cell r="N925">
            <v>6</v>
          </cell>
          <cell r="O925" t="str">
            <v>適</v>
          </cell>
          <cell r="P925">
            <v>14</v>
          </cell>
          <cell r="Q925">
            <v>3</v>
          </cell>
          <cell r="R925">
            <v>45092</v>
          </cell>
          <cell r="U925" t="str">
            <v>Ｒ４</v>
          </cell>
          <cell r="V925">
            <v>6</v>
          </cell>
          <cell r="W925">
            <v>0</v>
          </cell>
          <cell r="X925" t="str">
            <v>○</v>
          </cell>
          <cell r="Y925" t="str">
            <v/>
          </cell>
          <cell r="Z925" t="str">
            <v/>
          </cell>
          <cell r="AA925" t="str">
            <v/>
          </cell>
          <cell r="AB925" t="str">
            <v/>
          </cell>
          <cell r="AC925" t="str">
            <v>なし</v>
          </cell>
          <cell r="AD925">
            <v>5</v>
          </cell>
          <cell r="AE925" t="str">
            <v>5年以上</v>
          </cell>
          <cell r="AF925">
            <v>7</v>
          </cell>
          <cell r="AG925" t="str">
            <v>適</v>
          </cell>
          <cell r="AH925">
            <v>6</v>
          </cell>
          <cell r="AI925" t="str">
            <v>適</v>
          </cell>
          <cell r="AJ925">
            <v>13</v>
          </cell>
          <cell r="AK925" t="str">
            <v>Ｒ４</v>
          </cell>
        </row>
        <row r="926">
          <cell r="A926">
            <v>1410051014447</v>
          </cell>
          <cell r="C926" t="str">
            <v>保育所</v>
          </cell>
          <cell r="D926" t="str">
            <v>スターチャイルド≪江田ナーサリー≫</v>
          </cell>
          <cell r="E926">
            <v>82</v>
          </cell>
          <cell r="F926" t="str">
            <v>青葉区</v>
          </cell>
          <cell r="G926" t="str">
            <v>2210835</v>
          </cell>
          <cell r="H926" t="str">
            <v>横浜市神奈川区鶴屋町３－２９－１　第６安田ビル５階</v>
          </cell>
          <cell r="I926" t="str">
            <v>ヒューマンスターチャイルド株式会社</v>
          </cell>
          <cell r="J926">
            <v>9</v>
          </cell>
          <cell r="K926" t="str">
            <v>9年以上</v>
          </cell>
          <cell r="L926">
            <v>11</v>
          </cell>
          <cell r="M926" t="str">
            <v>適</v>
          </cell>
          <cell r="N926">
            <v>6</v>
          </cell>
          <cell r="O926" t="str">
            <v>適</v>
          </cell>
          <cell r="P926">
            <v>17</v>
          </cell>
          <cell r="Q926">
            <v>5</v>
          </cell>
          <cell r="R926">
            <v>45092</v>
          </cell>
          <cell r="U926" t="str">
            <v>Ｒ４</v>
          </cell>
          <cell r="V926">
            <v>6</v>
          </cell>
          <cell r="W926">
            <v>0</v>
          </cell>
          <cell r="X926" t="str">
            <v>○</v>
          </cell>
          <cell r="Y926" t="str">
            <v/>
          </cell>
          <cell r="Z926" t="str">
            <v/>
          </cell>
          <cell r="AA926" t="str">
            <v/>
          </cell>
          <cell r="AB926" t="str">
            <v/>
          </cell>
          <cell r="AC926" t="str">
            <v>なし</v>
          </cell>
          <cell r="AD926">
            <v>8</v>
          </cell>
          <cell r="AE926" t="str">
            <v>8年以上</v>
          </cell>
          <cell r="AF926">
            <v>10</v>
          </cell>
          <cell r="AG926" t="str">
            <v>適</v>
          </cell>
          <cell r="AH926">
            <v>6</v>
          </cell>
          <cell r="AI926" t="str">
            <v>適</v>
          </cell>
          <cell r="AJ926">
            <v>16</v>
          </cell>
          <cell r="AK926" t="str">
            <v>Ｒ４</v>
          </cell>
        </row>
        <row r="927">
          <cell r="A927">
            <v>1410051018349</v>
          </cell>
          <cell r="C927" t="str">
            <v>保育所</v>
          </cell>
          <cell r="D927" t="str">
            <v>スターチャイルド≪たまプラーザナーサリー</v>
          </cell>
          <cell r="E927">
            <v>82</v>
          </cell>
          <cell r="F927" t="str">
            <v>青葉区</v>
          </cell>
          <cell r="G927" t="str">
            <v>2210835</v>
          </cell>
          <cell r="H927" t="str">
            <v>横浜市神奈川区鶴屋町３－２９－１　第６安田ビル５階</v>
          </cell>
          <cell r="I927" t="str">
            <v>ヒューマンスターチャイルド株式会社</v>
          </cell>
          <cell r="J927">
            <v>10</v>
          </cell>
          <cell r="K927" t="str">
            <v>10年以上</v>
          </cell>
          <cell r="L927">
            <v>12</v>
          </cell>
          <cell r="M927" t="str">
            <v>適</v>
          </cell>
          <cell r="N927">
            <v>6</v>
          </cell>
          <cell r="O927" t="str">
            <v>適</v>
          </cell>
          <cell r="P927">
            <v>18</v>
          </cell>
          <cell r="Q927">
            <v>10</v>
          </cell>
          <cell r="R927">
            <v>45092</v>
          </cell>
          <cell r="U927" t="str">
            <v>Ｒ４</v>
          </cell>
          <cell r="V927">
            <v>6</v>
          </cell>
          <cell r="W927">
            <v>0</v>
          </cell>
          <cell r="X927" t="str">
            <v>○</v>
          </cell>
          <cell r="Y927" t="str">
            <v/>
          </cell>
          <cell r="Z927" t="str">
            <v/>
          </cell>
          <cell r="AA927" t="str">
            <v/>
          </cell>
          <cell r="AB927" t="str">
            <v/>
          </cell>
          <cell r="AC927" t="str">
            <v>なし</v>
          </cell>
          <cell r="AD927">
            <v>7</v>
          </cell>
          <cell r="AE927" t="str">
            <v>7年以上</v>
          </cell>
          <cell r="AF927">
            <v>9</v>
          </cell>
          <cell r="AG927" t="str">
            <v>適</v>
          </cell>
          <cell r="AH927">
            <v>6</v>
          </cell>
          <cell r="AI927" t="str">
            <v>適</v>
          </cell>
          <cell r="AJ927">
            <v>15</v>
          </cell>
          <cell r="AK927" t="str">
            <v>Ｒ４</v>
          </cell>
        </row>
        <row r="928">
          <cell r="A928">
            <v>1410051018331</v>
          </cell>
          <cell r="C928" t="str">
            <v>保育所</v>
          </cell>
          <cell r="D928" t="str">
            <v>スターチャイルド≪藤が丘ナーサリー≫</v>
          </cell>
          <cell r="E928">
            <v>82</v>
          </cell>
          <cell r="F928" t="str">
            <v>青葉区</v>
          </cell>
          <cell r="G928" t="str">
            <v>2210835</v>
          </cell>
          <cell r="H928" t="str">
            <v>横浜市神奈川区鶴屋町３－２９－１　第６安田ビル５階</v>
          </cell>
          <cell r="I928" t="str">
            <v>ヒューマンスターチャイルド株式会社</v>
          </cell>
          <cell r="J928">
            <v>7</v>
          </cell>
          <cell r="K928" t="str">
            <v>7年以上</v>
          </cell>
          <cell r="L928">
            <v>9</v>
          </cell>
          <cell r="M928" t="str">
            <v>適</v>
          </cell>
          <cell r="N928">
            <v>6</v>
          </cell>
          <cell r="O928" t="str">
            <v>適</v>
          </cell>
          <cell r="P928">
            <v>15</v>
          </cell>
          <cell r="Q928">
            <v>8</v>
          </cell>
          <cell r="R928">
            <v>45113</v>
          </cell>
          <cell r="U928" t="str">
            <v>Ｒ４</v>
          </cell>
          <cell r="V928">
            <v>6</v>
          </cell>
          <cell r="W928">
            <v>0</v>
          </cell>
          <cell r="X928" t="str">
            <v>○</v>
          </cell>
          <cell r="Y928" t="str">
            <v/>
          </cell>
          <cell r="Z928" t="str">
            <v/>
          </cell>
          <cell r="AA928" t="str">
            <v/>
          </cell>
          <cell r="AB928" t="str">
            <v/>
          </cell>
          <cell r="AC928" t="str">
            <v>なし</v>
          </cell>
          <cell r="AD928">
            <v>8</v>
          </cell>
          <cell r="AE928" t="str">
            <v>8年以上</v>
          </cell>
          <cell r="AF928">
            <v>10</v>
          </cell>
          <cell r="AG928" t="str">
            <v>適</v>
          </cell>
          <cell r="AH928">
            <v>6</v>
          </cell>
          <cell r="AI928" t="str">
            <v>適</v>
          </cell>
          <cell r="AJ928">
            <v>16</v>
          </cell>
          <cell r="AK928" t="str">
            <v>Ｒ４</v>
          </cell>
        </row>
        <row r="929">
          <cell r="A929">
            <v>1410051024404</v>
          </cell>
          <cell r="C929" t="str">
            <v>保育所</v>
          </cell>
          <cell r="D929" t="str">
            <v>太陽の子　桜台第二保育園</v>
          </cell>
          <cell r="E929">
            <v>82</v>
          </cell>
          <cell r="F929" t="str">
            <v>青葉区</v>
          </cell>
          <cell r="G929" t="str">
            <v>1086215</v>
          </cell>
          <cell r="H929" t="str">
            <v>東京都港区港南二丁目１５番３号　品川インターシティＣ棟１５階</v>
          </cell>
          <cell r="I929" t="str">
            <v>ＨＩＴＯＷＡキッズライフ株式会社</v>
          </cell>
          <cell r="J929">
            <v>6</v>
          </cell>
          <cell r="K929" t="str">
            <v>6年以上</v>
          </cell>
          <cell r="L929">
            <v>8</v>
          </cell>
          <cell r="M929" t="str">
            <v>適</v>
          </cell>
          <cell r="N929">
            <v>6</v>
          </cell>
          <cell r="O929" t="str">
            <v>適</v>
          </cell>
          <cell r="P929">
            <v>14</v>
          </cell>
          <cell r="Q929">
            <v>6</v>
          </cell>
          <cell r="R929">
            <v>45163</v>
          </cell>
          <cell r="U929" t="str">
            <v>Ｒ４</v>
          </cell>
          <cell r="V929">
            <v>6</v>
          </cell>
          <cell r="W929">
            <v>0</v>
          </cell>
          <cell r="X929" t="str">
            <v>○</v>
          </cell>
          <cell r="Y929" t="str">
            <v/>
          </cell>
          <cell r="Z929" t="str">
            <v/>
          </cell>
          <cell r="AA929" t="str">
            <v/>
          </cell>
          <cell r="AB929" t="str">
            <v/>
          </cell>
          <cell r="AC929" t="str">
            <v>なし</v>
          </cell>
          <cell r="AD929">
            <v>6</v>
          </cell>
          <cell r="AE929" t="str">
            <v>6年以上</v>
          </cell>
          <cell r="AF929">
            <v>8</v>
          </cell>
          <cell r="AG929" t="str">
            <v>適</v>
          </cell>
          <cell r="AH929">
            <v>6</v>
          </cell>
          <cell r="AI929" t="str">
            <v>適</v>
          </cell>
          <cell r="AJ929">
            <v>14</v>
          </cell>
          <cell r="AK929" t="str">
            <v>Ｒ４</v>
          </cell>
        </row>
        <row r="930">
          <cell r="A930">
            <v>1410051014454</v>
          </cell>
          <cell r="B930" t="str">
            <v>〇</v>
          </cell>
          <cell r="C930" t="str">
            <v>保育所</v>
          </cell>
          <cell r="D930" t="str">
            <v>太陽の子　桜台保育園</v>
          </cell>
          <cell r="E930">
            <v>82</v>
          </cell>
          <cell r="F930" t="str">
            <v>青葉区</v>
          </cell>
          <cell r="G930" t="str">
            <v>1086215</v>
          </cell>
          <cell r="H930" t="str">
            <v>東京都港区港南二丁目１５番３号　品川インターシティＣ棟１５階</v>
          </cell>
          <cell r="I930" t="str">
            <v>ＨＩＴＯＷＡキッズライフ株式会社</v>
          </cell>
          <cell r="J930">
            <v>8</v>
          </cell>
          <cell r="K930" t="str">
            <v>8年以上</v>
          </cell>
          <cell r="L930">
            <v>10</v>
          </cell>
          <cell r="M930" t="str">
            <v>適</v>
          </cell>
          <cell r="N930">
            <v>6</v>
          </cell>
          <cell r="O930" t="str">
            <v>適</v>
          </cell>
          <cell r="P930">
            <v>16</v>
          </cell>
          <cell r="Q930">
            <v>5</v>
          </cell>
          <cell r="R930">
            <v>45092</v>
          </cell>
          <cell r="S930" t="str">
            <v>8/25加算率に変更ない旨連絡済み</v>
          </cell>
          <cell r="T930">
            <v>45205</v>
          </cell>
          <cell r="U930" t="str">
            <v>Ｒ４</v>
          </cell>
          <cell r="V930">
            <v>6</v>
          </cell>
          <cell r="W930">
            <v>0</v>
          </cell>
          <cell r="X930" t="str">
            <v>○</v>
          </cell>
          <cell r="Y930" t="str">
            <v/>
          </cell>
          <cell r="Z930" t="str">
            <v/>
          </cell>
          <cell r="AA930" t="str">
            <v/>
          </cell>
          <cell r="AB930" t="str">
            <v/>
          </cell>
          <cell r="AC930" t="str">
            <v>なし</v>
          </cell>
          <cell r="AD930">
            <v>9</v>
          </cell>
          <cell r="AE930" t="str">
            <v>9年以上</v>
          </cell>
          <cell r="AF930">
            <v>11</v>
          </cell>
          <cell r="AG930" t="str">
            <v>適</v>
          </cell>
          <cell r="AH930">
            <v>6</v>
          </cell>
          <cell r="AI930" t="str">
            <v>適</v>
          </cell>
          <cell r="AJ930">
            <v>17</v>
          </cell>
          <cell r="AK930" t="str">
            <v>Ｒ４</v>
          </cell>
        </row>
        <row r="931">
          <cell r="A931">
            <v>1410051014462</v>
          </cell>
          <cell r="C931" t="str">
            <v>保育所</v>
          </cell>
          <cell r="D931" t="str">
            <v>たまプラーザ　こどもの詩保育園</v>
          </cell>
          <cell r="E931">
            <v>82</v>
          </cell>
          <cell r="F931" t="str">
            <v>青葉区</v>
          </cell>
          <cell r="G931" t="str">
            <v>2250003</v>
          </cell>
          <cell r="H931" t="str">
            <v>横浜市青葉区新石川二丁目２－１－１５　リンクプラザ４階</v>
          </cell>
          <cell r="I931" t="str">
            <v>たまプラーザこどもの詩保育園</v>
          </cell>
          <cell r="J931">
            <v>11</v>
          </cell>
          <cell r="K931" t="str">
            <v>11年以上</v>
          </cell>
          <cell r="L931">
            <v>12</v>
          </cell>
          <cell r="M931" t="str">
            <v>適</v>
          </cell>
          <cell r="N931">
            <v>7</v>
          </cell>
          <cell r="O931" t="str">
            <v>適</v>
          </cell>
          <cell r="P931">
            <v>19</v>
          </cell>
          <cell r="Q931">
            <v>9</v>
          </cell>
          <cell r="R931">
            <v>45120</v>
          </cell>
          <cell r="U931" t="str">
            <v>Ｒ４</v>
          </cell>
          <cell r="V931">
            <v>7</v>
          </cell>
          <cell r="W931">
            <v>0</v>
          </cell>
          <cell r="X931" t="str">
            <v>○</v>
          </cell>
          <cell r="Y931" t="str">
            <v/>
          </cell>
          <cell r="Z931" t="str">
            <v/>
          </cell>
          <cell r="AA931" t="str">
            <v/>
          </cell>
          <cell r="AB931" t="str">
            <v/>
          </cell>
          <cell r="AC931" t="str">
            <v>なし</v>
          </cell>
          <cell r="AD931">
            <v>11</v>
          </cell>
          <cell r="AE931" t="str">
            <v>11年以上</v>
          </cell>
          <cell r="AF931">
            <v>12</v>
          </cell>
          <cell r="AG931" t="str">
            <v>適</v>
          </cell>
          <cell r="AH931">
            <v>7</v>
          </cell>
          <cell r="AI931" t="str">
            <v>適</v>
          </cell>
          <cell r="AJ931">
            <v>19</v>
          </cell>
          <cell r="AK931" t="str">
            <v>Ｒ４</v>
          </cell>
        </row>
        <row r="932">
          <cell r="A932">
            <v>1410051024875</v>
          </cell>
          <cell r="C932" t="str">
            <v>保育所</v>
          </cell>
          <cell r="D932" t="str">
            <v>たまプラーザ小桜愛児園</v>
          </cell>
          <cell r="E932">
            <v>82</v>
          </cell>
          <cell r="F932" t="str">
            <v>青葉区</v>
          </cell>
          <cell r="G932" t="str">
            <v>2250003</v>
          </cell>
          <cell r="H932" t="str">
            <v>横浜市青葉区新石川２―３―１５</v>
          </cell>
          <cell r="I932" t="str">
            <v>社会福祉法人小桜会　たまプラーザ小桜愛児</v>
          </cell>
          <cell r="J932">
            <v>10</v>
          </cell>
          <cell r="K932" t="str">
            <v>10年以上</v>
          </cell>
          <cell r="L932">
            <v>12</v>
          </cell>
          <cell r="M932" t="str">
            <v>適</v>
          </cell>
          <cell r="N932">
            <v>6</v>
          </cell>
          <cell r="O932" t="str">
            <v>適</v>
          </cell>
          <cell r="P932">
            <v>18</v>
          </cell>
          <cell r="Q932">
            <v>9</v>
          </cell>
          <cell r="R932">
            <v>45113</v>
          </cell>
          <cell r="U932" t="str">
            <v>Ｒ４</v>
          </cell>
          <cell r="V932">
            <v>6</v>
          </cell>
          <cell r="W932">
            <v>0</v>
          </cell>
          <cell r="X932" t="str">
            <v>○</v>
          </cell>
          <cell r="Y932" t="str">
            <v/>
          </cell>
          <cell r="Z932" t="str">
            <v/>
          </cell>
          <cell r="AA932" t="str">
            <v/>
          </cell>
          <cell r="AB932" t="str">
            <v/>
          </cell>
          <cell r="AC932" t="str">
            <v>なし</v>
          </cell>
          <cell r="AD932">
            <v>10</v>
          </cell>
          <cell r="AE932" t="str">
            <v>10年以上</v>
          </cell>
          <cell r="AF932">
            <v>12</v>
          </cell>
          <cell r="AG932" t="str">
            <v>適</v>
          </cell>
          <cell r="AH932">
            <v>6</v>
          </cell>
          <cell r="AI932" t="str">
            <v>適</v>
          </cell>
          <cell r="AJ932">
            <v>18</v>
          </cell>
          <cell r="AK932" t="str">
            <v>Ｒ４</v>
          </cell>
        </row>
        <row r="933">
          <cell r="A933">
            <v>1410051015246</v>
          </cell>
          <cell r="C933" t="str">
            <v>保育所</v>
          </cell>
          <cell r="D933" t="str">
            <v>たまプラーザもみじ保育園</v>
          </cell>
          <cell r="E933">
            <v>82</v>
          </cell>
          <cell r="F933" t="str">
            <v>青葉区</v>
          </cell>
          <cell r="G933" t="str">
            <v>2270067</v>
          </cell>
          <cell r="H933" t="str">
            <v>横浜市青葉区松風台１８－１０</v>
          </cell>
          <cell r="I933" t="str">
            <v>社会福祉法人　博愛福祉会</v>
          </cell>
          <cell r="J933">
            <v>9</v>
          </cell>
          <cell r="K933" t="str">
            <v>9年以上</v>
          </cell>
          <cell r="L933">
            <v>11</v>
          </cell>
          <cell r="M933" t="str">
            <v>適</v>
          </cell>
          <cell r="N933">
            <v>6</v>
          </cell>
          <cell r="O933" t="str">
            <v>適</v>
          </cell>
          <cell r="P933">
            <v>17</v>
          </cell>
          <cell r="Q933">
            <v>15</v>
          </cell>
          <cell r="R933">
            <v>45128</v>
          </cell>
          <cell r="U933" t="str">
            <v>Ｒ４</v>
          </cell>
          <cell r="V933">
            <v>6</v>
          </cell>
          <cell r="W933">
            <v>0</v>
          </cell>
          <cell r="X933" t="str">
            <v>○</v>
          </cell>
          <cell r="Y933" t="str">
            <v/>
          </cell>
          <cell r="Z933" t="str">
            <v/>
          </cell>
          <cell r="AA933" t="str">
            <v/>
          </cell>
          <cell r="AB933" t="str">
            <v/>
          </cell>
          <cell r="AC933" t="str">
            <v>なし</v>
          </cell>
          <cell r="AD933">
            <v>10</v>
          </cell>
          <cell r="AE933" t="str">
            <v>10年以上</v>
          </cell>
          <cell r="AF933">
            <v>12</v>
          </cell>
          <cell r="AG933" t="str">
            <v>適</v>
          </cell>
          <cell r="AH933">
            <v>6</v>
          </cell>
          <cell r="AI933" t="str">
            <v>適</v>
          </cell>
          <cell r="AJ933">
            <v>18</v>
          </cell>
          <cell r="AK933" t="str">
            <v>Ｒ４</v>
          </cell>
        </row>
        <row r="934">
          <cell r="A934">
            <v>1410051017432</v>
          </cell>
          <cell r="C934" t="str">
            <v>保育所</v>
          </cell>
          <cell r="D934" t="str">
            <v>ちぐさのもり保育園</v>
          </cell>
          <cell r="E934">
            <v>82</v>
          </cell>
          <cell r="F934" t="str">
            <v>青葉区</v>
          </cell>
          <cell r="G934" t="str">
            <v>2270051</v>
          </cell>
          <cell r="H934" t="str">
            <v>横浜市青葉区千草台３２－１５</v>
          </cell>
          <cell r="I934" t="str">
            <v>ちぐさのもり保育園</v>
          </cell>
          <cell r="J934">
            <v>11</v>
          </cell>
          <cell r="K934" t="str">
            <v>11年以上</v>
          </cell>
          <cell r="L934">
            <v>12</v>
          </cell>
          <cell r="M934" t="str">
            <v>適</v>
          </cell>
          <cell r="N934">
            <v>7</v>
          </cell>
          <cell r="O934" t="str">
            <v>適</v>
          </cell>
          <cell r="P934">
            <v>19</v>
          </cell>
          <cell r="Q934">
            <v>10</v>
          </cell>
          <cell r="R934">
            <v>45113</v>
          </cell>
          <cell r="U934" t="str">
            <v>Ｒ４</v>
          </cell>
          <cell r="V934">
            <v>6</v>
          </cell>
          <cell r="W934">
            <v>1</v>
          </cell>
          <cell r="X934" t="str">
            <v>○</v>
          </cell>
          <cell r="Y934" t="str">
            <v>○</v>
          </cell>
          <cell r="Z934" t="str">
            <v/>
          </cell>
          <cell r="AA934" t="str">
            <v/>
          </cell>
          <cell r="AB934" t="str">
            <v/>
          </cell>
          <cell r="AC934" t="str">
            <v>あり</v>
          </cell>
          <cell r="AD934">
            <v>10</v>
          </cell>
          <cell r="AE934" t="str">
            <v>10年以上</v>
          </cell>
          <cell r="AF934">
            <v>12</v>
          </cell>
          <cell r="AG934" t="str">
            <v>適</v>
          </cell>
          <cell r="AH934">
            <v>6</v>
          </cell>
          <cell r="AI934" t="str">
            <v>適</v>
          </cell>
          <cell r="AJ934">
            <v>18</v>
          </cell>
          <cell r="AK934" t="str">
            <v>Ｒ４</v>
          </cell>
        </row>
        <row r="935">
          <cell r="A935">
            <v>1410051014397</v>
          </cell>
          <cell r="C935" t="str">
            <v>保育所</v>
          </cell>
          <cell r="D935" t="str">
            <v>ChaCha Children Kakinokidai</v>
          </cell>
          <cell r="E935">
            <v>82</v>
          </cell>
          <cell r="F935" t="str">
            <v>青葉区</v>
          </cell>
          <cell r="G935" t="str">
            <v>2270048</v>
          </cell>
          <cell r="H935" t="str">
            <v>横浜市青葉区柿の木台７－５　ＣｈａＣｈａ　Ｃｈｉｌｄｒｅｎ　Ｋａｋｉｎｏｋｉｄａｉ</v>
          </cell>
          <cell r="I935" t="str">
            <v>事務　飯田</v>
          </cell>
          <cell r="J935">
            <v>8</v>
          </cell>
          <cell r="K935" t="str">
            <v>8年以上</v>
          </cell>
          <cell r="L935">
            <v>10</v>
          </cell>
          <cell r="M935" t="str">
            <v>適</v>
          </cell>
          <cell r="N935">
            <v>6</v>
          </cell>
          <cell r="O935" t="str">
            <v>適</v>
          </cell>
          <cell r="P935">
            <v>16</v>
          </cell>
          <cell r="Q935">
            <v>16</v>
          </cell>
          <cell r="R935">
            <v>45113</v>
          </cell>
          <cell r="U935" t="str">
            <v>Ｒ４</v>
          </cell>
          <cell r="V935">
            <v>6</v>
          </cell>
          <cell r="W935">
            <v>0</v>
          </cell>
          <cell r="X935" t="str">
            <v>○</v>
          </cell>
          <cell r="Y935" t="str">
            <v/>
          </cell>
          <cell r="Z935" t="str">
            <v/>
          </cell>
          <cell r="AA935" t="str">
            <v/>
          </cell>
          <cell r="AB935" t="str">
            <v/>
          </cell>
          <cell r="AC935" t="str">
            <v>なし</v>
          </cell>
          <cell r="AD935">
            <v>9</v>
          </cell>
          <cell r="AE935" t="str">
            <v>9年以上</v>
          </cell>
          <cell r="AF935">
            <v>11</v>
          </cell>
          <cell r="AG935" t="str">
            <v>適</v>
          </cell>
          <cell r="AH935">
            <v>6</v>
          </cell>
          <cell r="AI935" t="str">
            <v>適</v>
          </cell>
          <cell r="AJ935">
            <v>17</v>
          </cell>
          <cell r="AK935" t="str">
            <v>Ｒ４</v>
          </cell>
        </row>
        <row r="936">
          <cell r="A936">
            <v>1410051024396</v>
          </cell>
          <cell r="C936" t="str">
            <v>保育所</v>
          </cell>
          <cell r="D936" t="str">
            <v>天才キッズクラブ楽学館あざみ野園</v>
          </cell>
          <cell r="E936">
            <v>82</v>
          </cell>
          <cell r="F936" t="str">
            <v>青葉区</v>
          </cell>
          <cell r="G936" t="str">
            <v>2060802</v>
          </cell>
          <cell r="H936" t="str">
            <v>東京都稲城市東長沼２１０６‐５　マスヤビル１Ｆ</v>
          </cell>
          <cell r="I936" t="str">
            <v>株式会社ＴＫＣ</v>
          </cell>
          <cell r="J936">
            <v>9</v>
          </cell>
          <cell r="K936" t="str">
            <v>9年以上</v>
          </cell>
          <cell r="L936">
            <v>11</v>
          </cell>
          <cell r="M936" t="str">
            <v>適</v>
          </cell>
          <cell r="N936">
            <v>6</v>
          </cell>
          <cell r="O936" t="str">
            <v>適</v>
          </cell>
          <cell r="P936">
            <v>17</v>
          </cell>
          <cell r="Q936">
            <v>4</v>
          </cell>
          <cell r="R936">
            <v>45092</v>
          </cell>
          <cell r="U936" t="str">
            <v>Ｒ４</v>
          </cell>
          <cell r="V936">
            <v>6</v>
          </cell>
          <cell r="W936">
            <v>0</v>
          </cell>
          <cell r="X936" t="str">
            <v>○</v>
          </cell>
          <cell r="Y936" t="str">
            <v/>
          </cell>
          <cell r="Z936" t="str">
            <v/>
          </cell>
          <cell r="AA936" t="str">
            <v/>
          </cell>
          <cell r="AB936" t="str">
            <v/>
          </cell>
          <cell r="AC936" t="str">
            <v>なし</v>
          </cell>
          <cell r="AD936">
            <v>9</v>
          </cell>
          <cell r="AE936" t="str">
            <v>9年以上</v>
          </cell>
          <cell r="AF936">
            <v>11</v>
          </cell>
          <cell r="AG936" t="str">
            <v>適</v>
          </cell>
          <cell r="AH936">
            <v>6</v>
          </cell>
          <cell r="AI936" t="str">
            <v>適</v>
          </cell>
          <cell r="AJ936">
            <v>17</v>
          </cell>
          <cell r="AK936" t="str">
            <v>Ｒ４</v>
          </cell>
        </row>
        <row r="937">
          <cell r="A937">
            <v>1410051017499</v>
          </cell>
          <cell r="C937" t="str">
            <v>保育所</v>
          </cell>
          <cell r="D937" t="str">
            <v>にじいろ保育園青葉台</v>
          </cell>
          <cell r="E937">
            <v>82</v>
          </cell>
          <cell r="F937" t="str">
            <v>青葉区</v>
          </cell>
          <cell r="G937" t="str">
            <v>1500043</v>
          </cell>
          <cell r="H937" t="str">
            <v>東京都渋谷区道玄坂１丁目１２－１　渋谷マークシティ　ウェスト１７階</v>
          </cell>
          <cell r="I937" t="str">
            <v>ライクキッズ株式会社</v>
          </cell>
          <cell r="J937">
            <v>9</v>
          </cell>
          <cell r="K937" t="str">
            <v>9年以上</v>
          </cell>
          <cell r="L937">
            <v>11</v>
          </cell>
          <cell r="M937" t="str">
            <v>適</v>
          </cell>
          <cell r="N937">
            <v>6</v>
          </cell>
          <cell r="O937" t="str">
            <v>適</v>
          </cell>
          <cell r="P937">
            <v>17</v>
          </cell>
          <cell r="Q937">
            <v>6</v>
          </cell>
          <cell r="R937">
            <v>45128</v>
          </cell>
          <cell r="U937" t="str">
            <v>Ｒ４</v>
          </cell>
          <cell r="V937">
            <v>6</v>
          </cell>
          <cell r="W937">
            <v>0</v>
          </cell>
          <cell r="X937" t="str">
            <v>○</v>
          </cell>
          <cell r="Y937" t="str">
            <v/>
          </cell>
          <cell r="Z937" t="str">
            <v/>
          </cell>
          <cell r="AA937" t="str">
            <v/>
          </cell>
          <cell r="AB937" t="str">
            <v/>
          </cell>
          <cell r="AC937" t="str">
            <v>なし</v>
          </cell>
          <cell r="AD937">
            <v>9</v>
          </cell>
          <cell r="AE937" t="str">
            <v>9年以上</v>
          </cell>
          <cell r="AF937">
            <v>11</v>
          </cell>
          <cell r="AG937" t="str">
            <v>適</v>
          </cell>
          <cell r="AH937">
            <v>6</v>
          </cell>
          <cell r="AI937" t="str">
            <v>適</v>
          </cell>
          <cell r="AJ937">
            <v>17</v>
          </cell>
          <cell r="AK937" t="str">
            <v>Ｒ４</v>
          </cell>
        </row>
        <row r="938">
          <cell r="A938">
            <v>1410051015824</v>
          </cell>
          <cell r="C938" t="str">
            <v>保育所</v>
          </cell>
          <cell r="D938" t="str">
            <v>にじいろ保育園江田</v>
          </cell>
          <cell r="E938">
            <v>82</v>
          </cell>
          <cell r="F938" t="str">
            <v>青葉区</v>
          </cell>
          <cell r="G938" t="str">
            <v>1500043</v>
          </cell>
          <cell r="H938" t="str">
            <v>東京都渋谷区道玄坂１丁目１２－１　渋谷マークシティ　ウェスト１７階</v>
          </cell>
          <cell r="I938" t="str">
            <v>ライクキッズ株式会社</v>
          </cell>
          <cell r="J938">
            <v>10</v>
          </cell>
          <cell r="K938" t="str">
            <v>10年以上</v>
          </cell>
          <cell r="L938">
            <v>12</v>
          </cell>
          <cell r="M938" t="str">
            <v>適</v>
          </cell>
          <cell r="N938">
            <v>6</v>
          </cell>
          <cell r="O938" t="str">
            <v>適</v>
          </cell>
          <cell r="P938">
            <v>18</v>
          </cell>
          <cell r="Q938">
            <v>5</v>
          </cell>
          <cell r="R938">
            <v>45120</v>
          </cell>
          <cell r="U938" t="str">
            <v>Ｒ４</v>
          </cell>
          <cell r="V938">
            <v>6</v>
          </cell>
          <cell r="W938">
            <v>0</v>
          </cell>
          <cell r="X938" t="str">
            <v>○</v>
          </cell>
          <cell r="Y938" t="str">
            <v/>
          </cell>
          <cell r="Z938" t="str">
            <v/>
          </cell>
          <cell r="AA938" t="str">
            <v/>
          </cell>
          <cell r="AB938" t="str">
            <v/>
          </cell>
          <cell r="AC938" t="str">
            <v>なし</v>
          </cell>
          <cell r="AD938">
            <v>7</v>
          </cell>
          <cell r="AE938" t="str">
            <v>7年以上</v>
          </cell>
          <cell r="AF938">
            <v>9</v>
          </cell>
          <cell r="AG938" t="str">
            <v>適</v>
          </cell>
          <cell r="AH938">
            <v>6</v>
          </cell>
          <cell r="AI938" t="str">
            <v>適</v>
          </cell>
          <cell r="AJ938">
            <v>15</v>
          </cell>
          <cell r="AK938" t="str">
            <v>Ｒ４</v>
          </cell>
        </row>
        <row r="939">
          <cell r="A939">
            <v>1410051015030</v>
          </cell>
          <cell r="C939" t="str">
            <v>保育所</v>
          </cell>
          <cell r="D939" t="str">
            <v>ニチイキッズ美しが丘保育園</v>
          </cell>
          <cell r="E939">
            <v>82</v>
          </cell>
          <cell r="F939" t="str">
            <v>青葉区</v>
          </cell>
          <cell r="G939" t="str">
            <v>2250002</v>
          </cell>
          <cell r="H939" t="str">
            <v>横浜市青葉区美しが丘四丁目２４－２</v>
          </cell>
          <cell r="I939" t="str">
            <v>ニチイキッズ美しが丘保育園</v>
          </cell>
          <cell r="J939">
            <v>8</v>
          </cell>
          <cell r="K939" t="str">
            <v>8年以上</v>
          </cell>
          <cell r="L939">
            <v>10</v>
          </cell>
          <cell r="M939" t="str">
            <v>適</v>
          </cell>
          <cell r="N939">
            <v>6</v>
          </cell>
          <cell r="O939" t="str">
            <v>適</v>
          </cell>
          <cell r="P939">
            <v>16</v>
          </cell>
          <cell r="Q939">
            <v>8</v>
          </cell>
          <cell r="R939">
            <v>45113</v>
          </cell>
          <cell r="U939" t="str">
            <v>Ｒ４</v>
          </cell>
          <cell r="V939">
            <v>6</v>
          </cell>
          <cell r="W939">
            <v>0</v>
          </cell>
          <cell r="X939" t="str">
            <v>○</v>
          </cell>
          <cell r="Y939" t="str">
            <v/>
          </cell>
          <cell r="Z939" t="str">
            <v/>
          </cell>
          <cell r="AA939" t="str">
            <v/>
          </cell>
          <cell r="AB939" t="str">
            <v/>
          </cell>
          <cell r="AC939" t="str">
            <v>なし</v>
          </cell>
          <cell r="AD939">
            <v>7</v>
          </cell>
          <cell r="AE939" t="str">
            <v>7年以上</v>
          </cell>
          <cell r="AF939">
            <v>9</v>
          </cell>
          <cell r="AG939" t="str">
            <v>適</v>
          </cell>
          <cell r="AH939">
            <v>6</v>
          </cell>
          <cell r="AI939" t="str">
            <v>適</v>
          </cell>
          <cell r="AJ939">
            <v>15</v>
          </cell>
          <cell r="AK939" t="str">
            <v>Ｒ４</v>
          </cell>
        </row>
        <row r="940">
          <cell r="A940">
            <v>1410051015048</v>
          </cell>
          <cell r="C940" t="str">
            <v>保育所</v>
          </cell>
          <cell r="D940" t="str">
            <v>パレット保育園・たまプラーザ</v>
          </cell>
          <cell r="E940">
            <v>82</v>
          </cell>
          <cell r="F940" t="str">
            <v>青葉区</v>
          </cell>
          <cell r="G940" t="str">
            <v>2210056</v>
          </cell>
          <cell r="H940" t="str">
            <v>横浜市神奈川区金港町５－３２　ベイフロント横浜５Ｆ</v>
          </cell>
          <cell r="I940" t="str">
            <v>株式会社　理究</v>
          </cell>
          <cell r="J940">
            <v>8</v>
          </cell>
          <cell r="K940" t="str">
            <v>8年以上</v>
          </cell>
          <cell r="L940">
            <v>10</v>
          </cell>
          <cell r="M940" t="str">
            <v>適</v>
          </cell>
          <cell r="N940">
            <v>6</v>
          </cell>
          <cell r="O940" t="str">
            <v>適</v>
          </cell>
          <cell r="P940">
            <v>16</v>
          </cell>
          <cell r="Q940">
            <v>7</v>
          </cell>
          <cell r="R940">
            <v>45092</v>
          </cell>
          <cell r="U940" t="str">
            <v>Ｒ４</v>
          </cell>
          <cell r="V940">
            <v>6</v>
          </cell>
          <cell r="W940">
            <v>0</v>
          </cell>
          <cell r="X940" t="str">
            <v>○</v>
          </cell>
          <cell r="Y940" t="str">
            <v/>
          </cell>
          <cell r="Z940" t="str">
            <v/>
          </cell>
          <cell r="AA940" t="str">
            <v/>
          </cell>
          <cell r="AB940" t="str">
            <v/>
          </cell>
          <cell r="AC940" t="str">
            <v>なし</v>
          </cell>
          <cell r="AD940">
            <v>7</v>
          </cell>
          <cell r="AE940" t="str">
            <v>7年以上</v>
          </cell>
          <cell r="AF940">
            <v>9</v>
          </cell>
          <cell r="AG940" t="str">
            <v>適</v>
          </cell>
          <cell r="AH940">
            <v>6</v>
          </cell>
          <cell r="AI940" t="str">
            <v>適</v>
          </cell>
          <cell r="AJ940">
            <v>15</v>
          </cell>
          <cell r="AK940" t="str">
            <v>Ｒ４</v>
          </cell>
        </row>
        <row r="941">
          <cell r="A941">
            <v>1410051025153</v>
          </cell>
          <cell r="C941" t="str">
            <v>保育所</v>
          </cell>
          <cell r="D941" t="str">
            <v>ピッピみんなの保育園</v>
          </cell>
          <cell r="E941">
            <v>82</v>
          </cell>
          <cell r="F941" t="str">
            <v>青葉区</v>
          </cell>
          <cell r="G941" t="str">
            <v>2250014</v>
          </cell>
          <cell r="H941" t="str">
            <v>横浜市青葉区荏田西三丁目１－１９　特定非営利活動法人ピッピ・親子サポートネット</v>
          </cell>
          <cell r="I941" t="str">
            <v>ピッピ保育園</v>
          </cell>
          <cell r="J941">
            <v>12</v>
          </cell>
          <cell r="K941" t="str">
            <v>12年以上</v>
          </cell>
          <cell r="L941">
            <v>12</v>
          </cell>
          <cell r="M941" t="str">
            <v>適</v>
          </cell>
          <cell r="N941">
            <v>7</v>
          </cell>
          <cell r="O941" t="str">
            <v>適</v>
          </cell>
          <cell r="P941">
            <v>19</v>
          </cell>
          <cell r="Q941">
            <v>7</v>
          </cell>
          <cell r="R941">
            <v>45113</v>
          </cell>
          <cell r="U941" t="str">
            <v>Ｒ４</v>
          </cell>
          <cell r="V941">
            <v>7</v>
          </cell>
          <cell r="W941">
            <v>0</v>
          </cell>
          <cell r="X941" t="str">
            <v>○</v>
          </cell>
          <cell r="Y941" t="str">
            <v/>
          </cell>
          <cell r="Z941" t="str">
            <v/>
          </cell>
          <cell r="AA941" t="str">
            <v/>
          </cell>
          <cell r="AB941" t="str">
            <v/>
          </cell>
          <cell r="AC941" t="str">
            <v>なし</v>
          </cell>
          <cell r="AD941">
            <v>11</v>
          </cell>
          <cell r="AE941" t="str">
            <v>11年以上</v>
          </cell>
          <cell r="AF941">
            <v>12</v>
          </cell>
          <cell r="AG941" t="str">
            <v>適</v>
          </cell>
          <cell r="AH941">
            <v>7</v>
          </cell>
          <cell r="AI941" t="str">
            <v>適</v>
          </cell>
          <cell r="AJ941">
            <v>19</v>
          </cell>
          <cell r="AK941" t="str">
            <v>Ｒ４</v>
          </cell>
        </row>
        <row r="942">
          <cell r="A942">
            <v>1410051015253</v>
          </cell>
          <cell r="C942" t="str">
            <v>保育所</v>
          </cell>
          <cell r="D942" t="str">
            <v>藤が丘もみじ保育センター</v>
          </cell>
          <cell r="E942">
            <v>82</v>
          </cell>
          <cell r="F942" t="str">
            <v>青葉区</v>
          </cell>
          <cell r="G942" t="str">
            <v>2270067</v>
          </cell>
          <cell r="H942" t="str">
            <v>横浜市青葉区松風台１８－１０</v>
          </cell>
          <cell r="I942" t="str">
            <v>社会福祉法人　博愛福祉会</v>
          </cell>
          <cell r="J942">
            <v>13</v>
          </cell>
          <cell r="K942" t="str">
            <v>13年以上</v>
          </cell>
          <cell r="L942">
            <v>12</v>
          </cell>
          <cell r="M942" t="str">
            <v>適</v>
          </cell>
          <cell r="N942">
            <v>7</v>
          </cell>
          <cell r="O942" t="str">
            <v>適</v>
          </cell>
          <cell r="P942">
            <v>19</v>
          </cell>
          <cell r="Q942">
            <v>4</v>
          </cell>
          <cell r="R942">
            <v>45128</v>
          </cell>
          <cell r="U942" t="str">
            <v>Ｒ４</v>
          </cell>
          <cell r="V942">
            <v>7</v>
          </cell>
          <cell r="W942">
            <v>0</v>
          </cell>
          <cell r="X942" t="str">
            <v>○</v>
          </cell>
          <cell r="Y942" t="str">
            <v/>
          </cell>
          <cell r="Z942" t="str">
            <v/>
          </cell>
          <cell r="AA942" t="str">
            <v/>
          </cell>
          <cell r="AB942" t="str">
            <v/>
          </cell>
          <cell r="AC942" t="str">
            <v>なし</v>
          </cell>
          <cell r="AD942">
            <v>15</v>
          </cell>
          <cell r="AE942" t="str">
            <v>15年以上</v>
          </cell>
          <cell r="AF942">
            <v>12</v>
          </cell>
          <cell r="AG942" t="str">
            <v>適</v>
          </cell>
          <cell r="AH942">
            <v>7</v>
          </cell>
          <cell r="AI942" t="str">
            <v>適</v>
          </cell>
          <cell r="AJ942">
            <v>19</v>
          </cell>
          <cell r="AK942" t="str">
            <v>Ｒ４</v>
          </cell>
        </row>
        <row r="943">
          <cell r="A943">
            <v>1410051014470</v>
          </cell>
          <cell r="C943" t="str">
            <v>保育所</v>
          </cell>
          <cell r="D943" t="str">
            <v>プレスクールあおば</v>
          </cell>
          <cell r="E943">
            <v>82</v>
          </cell>
          <cell r="F943" t="str">
            <v>青葉区</v>
          </cell>
          <cell r="G943" t="str">
            <v>2270062</v>
          </cell>
          <cell r="H943" t="str">
            <v>横浜市青葉区青葉台一丁目１８－１３</v>
          </cell>
          <cell r="I943" t="str">
            <v>プレスクールあおば</v>
          </cell>
          <cell r="J943">
            <v>12</v>
          </cell>
          <cell r="K943" t="str">
            <v>12年以上</v>
          </cell>
          <cell r="L943">
            <v>12</v>
          </cell>
          <cell r="M943" t="str">
            <v>適</v>
          </cell>
          <cell r="N943">
            <v>7</v>
          </cell>
          <cell r="O943" t="str">
            <v>適</v>
          </cell>
          <cell r="P943">
            <v>19</v>
          </cell>
          <cell r="Q943">
            <v>8</v>
          </cell>
          <cell r="R943">
            <v>45120</v>
          </cell>
          <cell r="U943" t="str">
            <v>Ｒ４</v>
          </cell>
          <cell r="V943">
            <v>7</v>
          </cell>
          <cell r="W943">
            <v>0</v>
          </cell>
          <cell r="X943" t="str">
            <v>○</v>
          </cell>
          <cell r="Y943" t="str">
            <v/>
          </cell>
          <cell r="Z943" t="str">
            <v/>
          </cell>
          <cell r="AA943" t="str">
            <v/>
          </cell>
          <cell r="AB943" t="str">
            <v/>
          </cell>
          <cell r="AC943" t="str">
            <v>なし</v>
          </cell>
          <cell r="AD943">
            <v>11</v>
          </cell>
          <cell r="AE943" t="str">
            <v>11年以上</v>
          </cell>
          <cell r="AF943">
            <v>12</v>
          </cell>
          <cell r="AG943" t="str">
            <v>適</v>
          </cell>
          <cell r="AH943">
            <v>7</v>
          </cell>
          <cell r="AI943" t="str">
            <v>適</v>
          </cell>
          <cell r="AJ943">
            <v>19</v>
          </cell>
          <cell r="AK943" t="str">
            <v>Ｒ４</v>
          </cell>
        </row>
        <row r="944">
          <cell r="A944">
            <v>1410051023471</v>
          </cell>
          <cell r="C944" t="str">
            <v>保育所</v>
          </cell>
          <cell r="D944" t="str">
            <v>ベネッセ　青葉台保育園</v>
          </cell>
          <cell r="E944">
            <v>82</v>
          </cell>
          <cell r="F944" t="str">
            <v>青葉区</v>
          </cell>
          <cell r="G944" t="str">
            <v>1630905</v>
          </cell>
          <cell r="H944" t="str">
            <v>東京都新宿区西新宿２丁目３－１　新宿モノリスビル５階</v>
          </cell>
          <cell r="I944" t="str">
            <v>株式会社ベネッセスタイルケア</v>
          </cell>
          <cell r="J944">
            <v>9</v>
          </cell>
          <cell r="K944" t="str">
            <v>9年以上</v>
          </cell>
          <cell r="L944">
            <v>11</v>
          </cell>
          <cell r="M944" t="str">
            <v>適</v>
          </cell>
          <cell r="N944">
            <v>6</v>
          </cell>
          <cell r="O944" t="str">
            <v>適</v>
          </cell>
          <cell r="P944">
            <v>17</v>
          </cell>
          <cell r="Q944">
            <v>8</v>
          </cell>
          <cell r="R944">
            <v>45113</v>
          </cell>
          <cell r="U944" t="str">
            <v>Ｒ４</v>
          </cell>
          <cell r="V944">
            <v>6</v>
          </cell>
          <cell r="W944">
            <v>0</v>
          </cell>
          <cell r="X944" t="str">
            <v>○</v>
          </cell>
          <cell r="Y944" t="str">
            <v/>
          </cell>
          <cell r="Z944" t="str">
            <v/>
          </cell>
          <cell r="AA944" t="str">
            <v/>
          </cell>
          <cell r="AB944" t="str">
            <v/>
          </cell>
          <cell r="AC944" t="str">
            <v>なし</v>
          </cell>
          <cell r="AD944">
            <v>9</v>
          </cell>
          <cell r="AE944" t="str">
            <v>9年以上</v>
          </cell>
          <cell r="AF944">
            <v>11</v>
          </cell>
          <cell r="AG944" t="str">
            <v>適</v>
          </cell>
          <cell r="AH944">
            <v>6</v>
          </cell>
          <cell r="AI944" t="str">
            <v>適</v>
          </cell>
          <cell r="AJ944">
            <v>17</v>
          </cell>
          <cell r="AK944" t="str">
            <v>Ｒ４</v>
          </cell>
        </row>
        <row r="945">
          <cell r="A945">
            <v>1410051015832</v>
          </cell>
          <cell r="C945" t="str">
            <v>保育所</v>
          </cell>
          <cell r="D945" t="str">
            <v>ベネッセ　市ヶ尾駅前保育園</v>
          </cell>
          <cell r="E945">
            <v>82</v>
          </cell>
          <cell r="F945" t="str">
            <v>青葉区</v>
          </cell>
          <cell r="G945" t="str">
            <v>1630905</v>
          </cell>
          <cell r="H945" t="str">
            <v>東京都新宿区西新宿２丁目３－１新宿モノリスビル５Ｆ</v>
          </cell>
          <cell r="I945" t="str">
            <v>株式会社ベネッセスタイルケア</v>
          </cell>
          <cell r="J945">
            <v>7</v>
          </cell>
          <cell r="K945" t="str">
            <v>7年以上</v>
          </cell>
          <cell r="L945">
            <v>9</v>
          </cell>
          <cell r="M945" t="str">
            <v>適</v>
          </cell>
          <cell r="N945">
            <v>6</v>
          </cell>
          <cell r="O945" t="str">
            <v>適</v>
          </cell>
          <cell r="P945">
            <v>15</v>
          </cell>
          <cell r="Q945">
            <v>5</v>
          </cell>
          <cell r="R945">
            <v>45146</v>
          </cell>
          <cell r="U945" t="str">
            <v>Ｒ４</v>
          </cell>
          <cell r="V945">
            <v>6</v>
          </cell>
          <cell r="W945">
            <v>0</v>
          </cell>
          <cell r="X945" t="str">
            <v>○</v>
          </cell>
          <cell r="Y945" t="str">
            <v/>
          </cell>
          <cell r="Z945" t="str">
            <v/>
          </cell>
          <cell r="AA945" t="str">
            <v/>
          </cell>
          <cell r="AB945" t="str">
            <v/>
          </cell>
          <cell r="AC945" t="str">
            <v>なし</v>
          </cell>
          <cell r="AD945">
            <v>7</v>
          </cell>
          <cell r="AE945" t="str">
            <v>7年以上</v>
          </cell>
          <cell r="AF945">
            <v>9</v>
          </cell>
          <cell r="AG945" t="str">
            <v>適</v>
          </cell>
          <cell r="AH945">
            <v>6</v>
          </cell>
          <cell r="AI945" t="str">
            <v>適</v>
          </cell>
          <cell r="AJ945">
            <v>15</v>
          </cell>
          <cell r="AK945" t="str">
            <v>Ｒ４</v>
          </cell>
        </row>
        <row r="946">
          <cell r="A946">
            <v>1410051026052</v>
          </cell>
          <cell r="C946" t="str">
            <v>保育所</v>
          </cell>
          <cell r="D946" t="str">
            <v>ポピンズナーサリースクールあざみ野</v>
          </cell>
          <cell r="E946">
            <v>82</v>
          </cell>
          <cell r="F946" t="str">
            <v>青葉区</v>
          </cell>
          <cell r="G946" t="str">
            <v>2250011</v>
          </cell>
          <cell r="H946" t="str">
            <v>横浜市青葉区あざみ野二丁目３５番地１２</v>
          </cell>
          <cell r="I946" t="str">
            <v>ポピンズナーサリースクールあざみ野</v>
          </cell>
          <cell r="J946">
            <v>7</v>
          </cell>
          <cell r="K946" t="str">
            <v>7年以上</v>
          </cell>
          <cell r="L946">
            <v>9</v>
          </cell>
          <cell r="M946" t="str">
            <v>適</v>
          </cell>
          <cell r="N946">
            <v>6</v>
          </cell>
          <cell r="O946" t="str">
            <v>適</v>
          </cell>
          <cell r="P946">
            <v>15</v>
          </cell>
          <cell r="Q946">
            <v>8</v>
          </cell>
          <cell r="R946">
            <v>45100</v>
          </cell>
          <cell r="U946" t="str">
            <v>Ｒ４</v>
          </cell>
          <cell r="V946">
            <v>6</v>
          </cell>
          <cell r="W946">
            <v>0</v>
          </cell>
          <cell r="X946" t="str">
            <v>○</v>
          </cell>
          <cell r="Y946" t="str">
            <v/>
          </cell>
          <cell r="Z946" t="str">
            <v/>
          </cell>
          <cell r="AA946" t="str">
            <v/>
          </cell>
          <cell r="AB946" t="str">
            <v/>
          </cell>
          <cell r="AC946" t="str">
            <v>なし</v>
          </cell>
          <cell r="AD946">
            <v>6</v>
          </cell>
          <cell r="AE946" t="str">
            <v>6年以上</v>
          </cell>
          <cell r="AF946">
            <v>8</v>
          </cell>
          <cell r="AG946" t="str">
            <v>適</v>
          </cell>
          <cell r="AH946">
            <v>6</v>
          </cell>
          <cell r="AI946" t="str">
            <v>適</v>
          </cell>
          <cell r="AJ946">
            <v>14</v>
          </cell>
          <cell r="AK946" t="str">
            <v>Ｒ４</v>
          </cell>
        </row>
        <row r="947">
          <cell r="A947">
            <v>1410051027076</v>
          </cell>
          <cell r="C947" t="str">
            <v>保育所</v>
          </cell>
          <cell r="D947" t="str">
            <v>ポピンズナーサリースクールたまプラーザ</v>
          </cell>
          <cell r="E947">
            <v>82</v>
          </cell>
          <cell r="F947" t="str">
            <v>青葉区</v>
          </cell>
          <cell r="G947" t="str">
            <v>2250002</v>
          </cell>
          <cell r="H947" t="str">
            <v>横浜市青葉区美しが丘五丁目２－３４</v>
          </cell>
          <cell r="I947" t="str">
            <v>ポピンズナーサリースクールたまプラーザ</v>
          </cell>
          <cell r="J947">
            <v>8</v>
          </cell>
          <cell r="K947" t="str">
            <v>8年以上</v>
          </cell>
          <cell r="L947">
            <v>10</v>
          </cell>
          <cell r="M947" t="str">
            <v>適</v>
          </cell>
          <cell r="N947">
            <v>6</v>
          </cell>
          <cell r="O947" t="str">
            <v>適</v>
          </cell>
          <cell r="P947">
            <v>16</v>
          </cell>
          <cell r="Q947">
            <v>6</v>
          </cell>
          <cell r="R947">
            <v>45072</v>
          </cell>
          <cell r="U947" t="str">
            <v>Ｒ４</v>
          </cell>
          <cell r="V947">
            <v>6</v>
          </cell>
          <cell r="W947">
            <v>0</v>
          </cell>
          <cell r="X947" t="str">
            <v>○</v>
          </cell>
          <cell r="Y947" t="str">
            <v/>
          </cell>
          <cell r="Z947" t="str">
            <v/>
          </cell>
          <cell r="AA947" t="str">
            <v/>
          </cell>
          <cell r="AB947" t="str">
            <v/>
          </cell>
          <cell r="AC947" t="str">
            <v>なし</v>
          </cell>
          <cell r="AD947">
            <v>8</v>
          </cell>
          <cell r="AE947" t="str">
            <v>8年以上</v>
          </cell>
          <cell r="AF947">
            <v>10</v>
          </cell>
          <cell r="AG947" t="str">
            <v>適</v>
          </cell>
          <cell r="AH947">
            <v>6</v>
          </cell>
          <cell r="AI947" t="str">
            <v>適</v>
          </cell>
          <cell r="AJ947">
            <v>16</v>
          </cell>
          <cell r="AK947" t="str">
            <v>Ｒ４</v>
          </cell>
        </row>
        <row r="948">
          <cell r="A948">
            <v>1410051019834</v>
          </cell>
          <cell r="C948" t="str">
            <v>保育所</v>
          </cell>
          <cell r="D948" t="str">
            <v>ぽれぽれ保育園藤が丘</v>
          </cell>
          <cell r="E948">
            <v>82</v>
          </cell>
          <cell r="F948" t="str">
            <v>青葉区</v>
          </cell>
          <cell r="G948" t="str">
            <v>1830027</v>
          </cell>
          <cell r="H948" t="str">
            <v>東京都府中市本町２丁目５－２４</v>
          </cell>
          <cell r="I948" t="str">
            <v>株式会社　ポーレ</v>
          </cell>
          <cell r="J948">
            <v>13</v>
          </cell>
          <cell r="K948" t="str">
            <v>13年以上</v>
          </cell>
          <cell r="L948">
            <v>12</v>
          </cell>
          <cell r="M948" t="str">
            <v>適</v>
          </cell>
          <cell r="N948">
            <v>7</v>
          </cell>
          <cell r="O948" t="str">
            <v>適</v>
          </cell>
          <cell r="P948">
            <v>19</v>
          </cell>
          <cell r="Q948">
            <v>7</v>
          </cell>
          <cell r="R948">
            <v>45113</v>
          </cell>
          <cell r="U948" t="str">
            <v>Ｒ４</v>
          </cell>
          <cell r="V948">
            <v>7</v>
          </cell>
          <cell r="W948">
            <v>0</v>
          </cell>
          <cell r="X948" t="str">
            <v>○</v>
          </cell>
          <cell r="Y948" t="str">
            <v/>
          </cell>
          <cell r="Z948" t="str">
            <v/>
          </cell>
          <cell r="AA948" t="str">
            <v/>
          </cell>
          <cell r="AB948" t="str">
            <v/>
          </cell>
          <cell r="AC948" t="str">
            <v>なし</v>
          </cell>
          <cell r="AD948">
            <v>12</v>
          </cell>
          <cell r="AE948" t="str">
            <v>12年以上</v>
          </cell>
          <cell r="AF948">
            <v>12</v>
          </cell>
          <cell r="AG948" t="str">
            <v>適</v>
          </cell>
          <cell r="AH948">
            <v>7</v>
          </cell>
          <cell r="AI948" t="str">
            <v>適</v>
          </cell>
          <cell r="AJ948">
            <v>19</v>
          </cell>
          <cell r="AK948" t="str">
            <v>Ｒ４</v>
          </cell>
        </row>
        <row r="949">
          <cell r="A949">
            <v>1410051017457</v>
          </cell>
          <cell r="C949" t="str">
            <v>保育所</v>
          </cell>
          <cell r="D949" t="str">
            <v>みどり乳児園</v>
          </cell>
          <cell r="E949">
            <v>82</v>
          </cell>
          <cell r="F949" t="str">
            <v>青葉区</v>
          </cell>
          <cell r="G949" t="str">
            <v>2270062</v>
          </cell>
          <cell r="H949" t="str">
            <v>横浜市青葉区青葉台一丁目２９－１５</v>
          </cell>
          <cell r="I949" t="str">
            <v>特定非営利活動法人　みどり乳児園</v>
          </cell>
          <cell r="J949">
            <v>16</v>
          </cell>
          <cell r="K949" t="str">
            <v>16年以上</v>
          </cell>
          <cell r="L949">
            <v>12</v>
          </cell>
          <cell r="M949" t="str">
            <v>適</v>
          </cell>
          <cell r="N949">
            <v>7</v>
          </cell>
          <cell r="O949" t="str">
            <v>適</v>
          </cell>
          <cell r="P949">
            <v>19</v>
          </cell>
          <cell r="Q949">
            <v>7</v>
          </cell>
          <cell r="R949">
            <v>45191</v>
          </cell>
          <cell r="U949" t="str">
            <v>Ｒ４</v>
          </cell>
          <cell r="V949">
            <v>7</v>
          </cell>
          <cell r="W949">
            <v>0</v>
          </cell>
          <cell r="X949" t="str">
            <v>○</v>
          </cell>
          <cell r="Y949" t="str">
            <v/>
          </cell>
          <cell r="Z949" t="str">
            <v/>
          </cell>
          <cell r="AA949" t="str">
            <v/>
          </cell>
          <cell r="AB949" t="str">
            <v/>
          </cell>
          <cell r="AC949" t="str">
            <v>なし</v>
          </cell>
          <cell r="AD949">
            <v>17</v>
          </cell>
          <cell r="AE949" t="str">
            <v>16年以上</v>
          </cell>
          <cell r="AF949">
            <v>12</v>
          </cell>
          <cell r="AG949" t="str">
            <v>適</v>
          </cell>
          <cell r="AH949">
            <v>7</v>
          </cell>
          <cell r="AI949" t="str">
            <v>適</v>
          </cell>
          <cell r="AJ949">
            <v>19</v>
          </cell>
          <cell r="AK949" t="str">
            <v>Ｒ４</v>
          </cell>
        </row>
        <row r="950">
          <cell r="A950">
            <v>1410051015782</v>
          </cell>
          <cell r="C950" t="str">
            <v>保育所</v>
          </cell>
          <cell r="D950" t="str">
            <v>ＭＩＷＡあかね台光の子保育園</v>
          </cell>
          <cell r="E950">
            <v>82</v>
          </cell>
          <cell r="F950" t="str">
            <v>青葉区</v>
          </cell>
          <cell r="G950" t="str">
            <v>2270066</v>
          </cell>
          <cell r="H950" t="str">
            <v>横浜市青葉区あかね台２丁目１８番地１</v>
          </cell>
          <cell r="I950" t="str">
            <v>社会福祉法人みわの会あかね台光の子保育園</v>
          </cell>
          <cell r="J950">
            <v>10</v>
          </cell>
          <cell r="K950" t="str">
            <v>10年以上</v>
          </cell>
          <cell r="L950">
            <v>12</v>
          </cell>
          <cell r="M950" t="str">
            <v>適</v>
          </cell>
          <cell r="N950">
            <v>6</v>
          </cell>
          <cell r="O950" t="str">
            <v>適</v>
          </cell>
          <cell r="P950">
            <v>18</v>
          </cell>
          <cell r="Q950">
            <v>11</v>
          </cell>
          <cell r="R950">
            <v>45113</v>
          </cell>
          <cell r="U950" t="str">
            <v>Ｒ４</v>
          </cell>
          <cell r="V950">
            <v>6</v>
          </cell>
          <cell r="W950">
            <v>0</v>
          </cell>
          <cell r="X950" t="str">
            <v>○</v>
          </cell>
          <cell r="Y950" t="str">
            <v/>
          </cell>
          <cell r="Z950" t="str">
            <v/>
          </cell>
          <cell r="AA950" t="str">
            <v/>
          </cell>
          <cell r="AB950" t="str">
            <v/>
          </cell>
          <cell r="AC950" t="str">
            <v>なし</v>
          </cell>
          <cell r="AD950">
            <v>10</v>
          </cell>
          <cell r="AE950" t="str">
            <v>10年以上</v>
          </cell>
          <cell r="AF950">
            <v>12</v>
          </cell>
          <cell r="AG950" t="str">
            <v>適</v>
          </cell>
          <cell r="AH950">
            <v>6</v>
          </cell>
          <cell r="AI950" t="str">
            <v>適</v>
          </cell>
          <cell r="AJ950">
            <v>18</v>
          </cell>
          <cell r="AK950" t="str">
            <v>Ｒ４</v>
          </cell>
        </row>
        <row r="951">
          <cell r="A951">
            <v>1410051017465</v>
          </cell>
          <cell r="C951" t="str">
            <v>保育所</v>
          </cell>
          <cell r="D951" t="str">
            <v>もみじ第二保育園</v>
          </cell>
          <cell r="E951">
            <v>82</v>
          </cell>
          <cell r="F951" t="str">
            <v>青葉区</v>
          </cell>
          <cell r="G951" t="str">
            <v>2270067</v>
          </cell>
          <cell r="H951" t="str">
            <v>横浜市青葉区松風台１８－１０</v>
          </cell>
          <cell r="I951" t="str">
            <v>社会福祉法人　博愛福祉会</v>
          </cell>
          <cell r="J951">
            <v>11</v>
          </cell>
          <cell r="K951" t="str">
            <v>11年以上</v>
          </cell>
          <cell r="L951">
            <v>12</v>
          </cell>
          <cell r="M951" t="str">
            <v>適</v>
          </cell>
          <cell r="N951">
            <v>7</v>
          </cell>
          <cell r="O951" t="str">
            <v>適</v>
          </cell>
          <cell r="P951">
            <v>19</v>
          </cell>
          <cell r="Q951">
            <v>5</v>
          </cell>
          <cell r="R951">
            <v>45092</v>
          </cell>
          <cell r="U951" t="str">
            <v>Ｒ４</v>
          </cell>
          <cell r="V951">
            <v>6</v>
          </cell>
          <cell r="W951">
            <v>1</v>
          </cell>
          <cell r="X951" t="str">
            <v>○</v>
          </cell>
          <cell r="Y951" t="str">
            <v>○</v>
          </cell>
          <cell r="Z951" t="str">
            <v/>
          </cell>
          <cell r="AA951" t="str">
            <v/>
          </cell>
          <cell r="AB951" t="str">
            <v/>
          </cell>
          <cell r="AC951" t="str">
            <v>あり</v>
          </cell>
          <cell r="AD951">
            <v>9</v>
          </cell>
          <cell r="AE951" t="str">
            <v>9年以上</v>
          </cell>
          <cell r="AF951">
            <v>11</v>
          </cell>
          <cell r="AG951" t="str">
            <v>適</v>
          </cell>
          <cell r="AH951">
            <v>6</v>
          </cell>
          <cell r="AI951" t="str">
            <v>適</v>
          </cell>
          <cell r="AJ951">
            <v>17</v>
          </cell>
          <cell r="AK951" t="str">
            <v>Ｒ４</v>
          </cell>
        </row>
        <row r="952">
          <cell r="A952">
            <v>1410051015261</v>
          </cell>
          <cell r="C952" t="str">
            <v>保育所</v>
          </cell>
          <cell r="D952" t="str">
            <v>もみじ保育園</v>
          </cell>
          <cell r="E952">
            <v>82</v>
          </cell>
          <cell r="F952" t="str">
            <v>青葉区</v>
          </cell>
          <cell r="G952" t="str">
            <v>2270067</v>
          </cell>
          <cell r="H952" t="str">
            <v>横浜市青葉区松風台１８－１０</v>
          </cell>
          <cell r="I952" t="str">
            <v>社会福祉法人　博愛福祉会　もみじ保育園</v>
          </cell>
          <cell r="J952">
            <v>10</v>
          </cell>
          <cell r="K952" t="str">
            <v>10年以上</v>
          </cell>
          <cell r="L952">
            <v>12</v>
          </cell>
          <cell r="M952" t="str">
            <v>適</v>
          </cell>
          <cell r="N952">
            <v>6</v>
          </cell>
          <cell r="O952" t="str">
            <v>適</v>
          </cell>
          <cell r="P952">
            <v>18</v>
          </cell>
          <cell r="Q952">
            <v>10</v>
          </cell>
          <cell r="R952">
            <v>45084</v>
          </cell>
          <cell r="U952" t="str">
            <v>Ｒ４</v>
          </cell>
          <cell r="V952">
            <v>7</v>
          </cell>
          <cell r="W952">
            <v>0</v>
          </cell>
          <cell r="X952" t="str">
            <v>○</v>
          </cell>
          <cell r="Y952" t="str">
            <v/>
          </cell>
          <cell r="Z952" t="str">
            <v/>
          </cell>
          <cell r="AA952" t="str">
            <v/>
          </cell>
          <cell r="AB952" t="str">
            <v/>
          </cell>
          <cell r="AC952" t="str">
            <v>なし</v>
          </cell>
          <cell r="AD952">
            <v>12</v>
          </cell>
          <cell r="AE952" t="str">
            <v>12年以上</v>
          </cell>
          <cell r="AF952">
            <v>12</v>
          </cell>
          <cell r="AG952" t="str">
            <v>適</v>
          </cell>
          <cell r="AH952">
            <v>7</v>
          </cell>
          <cell r="AI952" t="str">
            <v>適</v>
          </cell>
          <cell r="AJ952">
            <v>19</v>
          </cell>
          <cell r="AK952" t="str">
            <v>Ｒ４</v>
          </cell>
        </row>
        <row r="953">
          <cell r="A953">
            <v>1410051017473</v>
          </cell>
          <cell r="C953" t="str">
            <v>保育所</v>
          </cell>
          <cell r="D953" t="str">
            <v>横浜ナザレ保育園</v>
          </cell>
          <cell r="E953">
            <v>82</v>
          </cell>
          <cell r="F953" t="str">
            <v>青葉区</v>
          </cell>
          <cell r="G953" t="str">
            <v>2270033</v>
          </cell>
          <cell r="H953" t="str">
            <v>横浜市青葉区鴨志田町１２６４番地</v>
          </cell>
          <cell r="I953" t="str">
            <v>学校法人　四恩学園</v>
          </cell>
          <cell r="J953">
            <v>9</v>
          </cell>
          <cell r="K953" t="str">
            <v>9年以上</v>
          </cell>
          <cell r="L953">
            <v>11</v>
          </cell>
          <cell r="M953" t="str">
            <v>適</v>
          </cell>
          <cell r="N953">
            <v>6</v>
          </cell>
          <cell r="O953" t="str">
            <v>適</v>
          </cell>
          <cell r="P953">
            <v>17</v>
          </cell>
          <cell r="Q953">
            <v>5</v>
          </cell>
          <cell r="R953">
            <v>45072</v>
          </cell>
          <cell r="U953" t="str">
            <v>Ｒ４</v>
          </cell>
          <cell r="V953">
            <v>6</v>
          </cell>
          <cell r="W953">
            <v>0</v>
          </cell>
          <cell r="X953" t="str">
            <v>○</v>
          </cell>
          <cell r="Y953" t="str">
            <v/>
          </cell>
          <cell r="Z953" t="str">
            <v/>
          </cell>
          <cell r="AA953" t="str">
            <v/>
          </cell>
          <cell r="AB953" t="str">
            <v/>
          </cell>
          <cell r="AC953" t="str">
            <v>なし</v>
          </cell>
          <cell r="AD953">
            <v>8</v>
          </cell>
          <cell r="AE953" t="str">
            <v>8年以上</v>
          </cell>
          <cell r="AF953">
            <v>10</v>
          </cell>
          <cell r="AG953" t="str">
            <v>適</v>
          </cell>
          <cell r="AH953">
            <v>6</v>
          </cell>
          <cell r="AI953" t="str">
            <v>適</v>
          </cell>
          <cell r="AJ953">
            <v>16</v>
          </cell>
          <cell r="AK953" t="str">
            <v>Ｒ４</v>
          </cell>
        </row>
        <row r="954">
          <cell r="A954">
            <v>1410051017481</v>
          </cell>
          <cell r="C954" t="str">
            <v>保育所</v>
          </cell>
          <cell r="D954" t="str">
            <v>りんどう保育園</v>
          </cell>
          <cell r="E954">
            <v>82</v>
          </cell>
          <cell r="F954" t="str">
            <v>青葉区</v>
          </cell>
          <cell r="G954" t="str">
            <v>2240047</v>
          </cell>
          <cell r="H954" t="str">
            <v>横浜市青葉区みたけ台３２－１９</v>
          </cell>
          <cell r="I954" t="str">
            <v>祥泉福祉会　りんどう保育園</v>
          </cell>
          <cell r="J954">
            <v>12</v>
          </cell>
          <cell r="K954" t="str">
            <v>12年以上</v>
          </cell>
          <cell r="L954">
            <v>12</v>
          </cell>
          <cell r="M954" t="str">
            <v>適</v>
          </cell>
          <cell r="N954">
            <v>7</v>
          </cell>
          <cell r="O954" t="str">
            <v>適</v>
          </cell>
          <cell r="P954">
            <v>19</v>
          </cell>
          <cell r="Q954">
            <v>10</v>
          </cell>
          <cell r="R954">
            <v>45120</v>
          </cell>
          <cell r="U954" t="str">
            <v>Ｒ４</v>
          </cell>
          <cell r="V954">
            <v>7</v>
          </cell>
          <cell r="W954">
            <v>0</v>
          </cell>
          <cell r="X954" t="str">
            <v>○</v>
          </cell>
          <cell r="Y954" t="str">
            <v/>
          </cell>
          <cell r="Z954" t="str">
            <v/>
          </cell>
          <cell r="AA954" t="str">
            <v/>
          </cell>
          <cell r="AB954" t="str">
            <v/>
          </cell>
          <cell r="AC954" t="str">
            <v>なし</v>
          </cell>
          <cell r="AD954">
            <v>11</v>
          </cell>
          <cell r="AE954" t="str">
            <v>11年以上</v>
          </cell>
          <cell r="AF954">
            <v>12</v>
          </cell>
          <cell r="AG954" t="str">
            <v>適</v>
          </cell>
          <cell r="AH954">
            <v>7</v>
          </cell>
          <cell r="AI954" t="str">
            <v>適</v>
          </cell>
          <cell r="AJ954">
            <v>19</v>
          </cell>
          <cell r="AK954" t="str">
            <v>Ｒ４</v>
          </cell>
        </row>
        <row r="955">
          <cell r="A955">
            <v>1410052005675</v>
          </cell>
          <cell r="C955" t="str">
            <v>家庭的保育事業</v>
          </cell>
          <cell r="D955" t="str">
            <v>青葉ぽかぽか保育室</v>
          </cell>
          <cell r="E955">
            <v>82</v>
          </cell>
          <cell r="F955" t="str">
            <v>青葉区</v>
          </cell>
          <cell r="G955" t="str">
            <v>2270054</v>
          </cell>
          <cell r="H955" t="str">
            <v>横浜市青葉区しらとり台５８－１</v>
          </cell>
          <cell r="I955" t="str">
            <v>青葉ぽかぽか保育室</v>
          </cell>
          <cell r="J955">
            <v>8</v>
          </cell>
          <cell r="K955" t="str">
            <v>8年以上</v>
          </cell>
          <cell r="L955">
            <v>10</v>
          </cell>
          <cell r="M955" t="str">
            <v>適</v>
          </cell>
          <cell r="N955">
            <v>6</v>
          </cell>
          <cell r="O955" t="str">
            <v>適</v>
          </cell>
          <cell r="P955">
            <v>16</v>
          </cell>
          <cell r="Q955">
            <v>3</v>
          </cell>
          <cell r="R955">
            <v>45113</v>
          </cell>
          <cell r="U955" t="str">
            <v>Ｒ４</v>
          </cell>
          <cell r="V955">
            <v>6</v>
          </cell>
          <cell r="W955">
            <v>0</v>
          </cell>
          <cell r="X955" t="str">
            <v>○</v>
          </cell>
          <cell r="Y955" t="str">
            <v/>
          </cell>
          <cell r="Z955" t="str">
            <v/>
          </cell>
          <cell r="AA955" t="str">
            <v/>
          </cell>
          <cell r="AB955" t="str">
            <v/>
          </cell>
          <cell r="AC955" t="str">
            <v>なし</v>
          </cell>
          <cell r="AD955">
            <v>10</v>
          </cell>
          <cell r="AE955" t="str">
            <v>10年以上</v>
          </cell>
          <cell r="AF955">
            <v>12</v>
          </cell>
          <cell r="AG955" t="str">
            <v>適</v>
          </cell>
          <cell r="AH955">
            <v>6</v>
          </cell>
          <cell r="AI955" t="str">
            <v>適</v>
          </cell>
          <cell r="AJ955">
            <v>18</v>
          </cell>
          <cell r="AK955" t="str">
            <v>Ｒ４</v>
          </cell>
        </row>
        <row r="956">
          <cell r="A956">
            <v>1410052004629</v>
          </cell>
          <cell r="B956" t="str">
            <v>施設事由</v>
          </cell>
          <cell r="C956" t="str">
            <v>家庭的保育事業</v>
          </cell>
          <cell r="D956" t="str">
            <v>なかがわ家庭保育室</v>
          </cell>
          <cell r="E956">
            <v>82</v>
          </cell>
          <cell r="F956" t="str">
            <v>青葉区</v>
          </cell>
          <cell r="G956" t="str">
            <v>2270038</v>
          </cell>
          <cell r="H956" t="str">
            <v>横浜市青葉区奈良４丁目４－１　ヴェルディール奈良５－１０３</v>
          </cell>
          <cell r="I956" t="str">
            <v>中川家庭保育室</v>
          </cell>
          <cell r="J956">
            <v>11</v>
          </cell>
          <cell r="K956" t="str">
            <v>11年以上</v>
          </cell>
          <cell r="L956">
            <v>12</v>
          </cell>
          <cell r="M956" t="str">
            <v>適</v>
          </cell>
          <cell r="N956">
            <v>7</v>
          </cell>
          <cell r="O956" t="str">
            <v>適</v>
          </cell>
          <cell r="P956">
            <v>19</v>
          </cell>
          <cell r="Q956">
            <v>0</v>
          </cell>
          <cell r="R956">
            <v>45092</v>
          </cell>
          <cell r="T956">
            <v>45175</v>
          </cell>
          <cell r="U956" t="str">
            <v>Ｒ４</v>
          </cell>
          <cell r="V956">
            <v>6</v>
          </cell>
          <cell r="W956">
            <v>1</v>
          </cell>
          <cell r="X956" t="str">
            <v>○</v>
          </cell>
          <cell r="Y956" t="str">
            <v>○</v>
          </cell>
          <cell r="Z956" t="str">
            <v/>
          </cell>
          <cell r="AA956" t="str">
            <v/>
          </cell>
          <cell r="AB956" t="str">
            <v/>
          </cell>
          <cell r="AC956" t="str">
            <v>あり</v>
          </cell>
          <cell r="AD956">
            <v>10</v>
          </cell>
          <cell r="AE956" t="str">
            <v>10年以上</v>
          </cell>
          <cell r="AF956">
            <v>12</v>
          </cell>
          <cell r="AG956" t="str">
            <v>適</v>
          </cell>
          <cell r="AH956">
            <v>6</v>
          </cell>
          <cell r="AI956" t="str">
            <v>適</v>
          </cell>
          <cell r="AJ956">
            <v>18</v>
          </cell>
          <cell r="AK956" t="str">
            <v>Ｒ４</v>
          </cell>
        </row>
        <row r="957">
          <cell r="A957">
            <v>1410052004967</v>
          </cell>
          <cell r="C957" t="str">
            <v>小規模保育事業（A型）</v>
          </cell>
          <cell r="D957" t="str">
            <v>あざみ野ひだまり保育園</v>
          </cell>
          <cell r="E957">
            <v>82</v>
          </cell>
          <cell r="F957" t="str">
            <v>青葉区</v>
          </cell>
          <cell r="G957" t="str">
            <v>2310011</v>
          </cell>
          <cell r="H957" t="str">
            <v>横浜市中区太田町６丁目７９　アブソルート横浜馬車道ビル３０４</v>
          </cell>
          <cell r="I957" t="str">
            <v>株式会社センター</v>
          </cell>
          <cell r="J957">
            <v>14</v>
          </cell>
          <cell r="K957" t="str">
            <v>14年以上</v>
          </cell>
          <cell r="L957">
            <v>12</v>
          </cell>
          <cell r="M957" t="str">
            <v>適</v>
          </cell>
          <cell r="N957">
            <v>7</v>
          </cell>
          <cell r="O957" t="str">
            <v>適</v>
          </cell>
          <cell r="P957">
            <v>19</v>
          </cell>
          <cell r="Q957">
            <v>2</v>
          </cell>
          <cell r="R957">
            <v>45084</v>
          </cell>
          <cell r="U957" t="str">
            <v>Ｒ４</v>
          </cell>
          <cell r="V957">
            <v>7</v>
          </cell>
          <cell r="W957">
            <v>0</v>
          </cell>
          <cell r="X957" t="str">
            <v>○</v>
          </cell>
          <cell r="Y957" t="str">
            <v/>
          </cell>
          <cell r="Z957" t="str">
            <v/>
          </cell>
          <cell r="AA957" t="str">
            <v/>
          </cell>
          <cell r="AB957" t="str">
            <v/>
          </cell>
          <cell r="AC957" t="str">
            <v>なし</v>
          </cell>
          <cell r="AD957">
            <v>13</v>
          </cell>
          <cell r="AE957" t="str">
            <v>13年以上</v>
          </cell>
          <cell r="AF957">
            <v>12</v>
          </cell>
          <cell r="AG957" t="str">
            <v>適</v>
          </cell>
          <cell r="AH957">
            <v>7</v>
          </cell>
          <cell r="AI957" t="str">
            <v>適</v>
          </cell>
          <cell r="AJ957">
            <v>19</v>
          </cell>
          <cell r="AK957" t="str">
            <v>Ｒ４</v>
          </cell>
        </row>
        <row r="958">
          <cell r="A958">
            <v>1410052004439</v>
          </cell>
          <cell r="C958" t="str">
            <v>小規模保育事業（A型）</v>
          </cell>
          <cell r="D958" t="str">
            <v>江田ひまわり保育園</v>
          </cell>
          <cell r="E958">
            <v>82</v>
          </cell>
          <cell r="F958" t="str">
            <v>青葉区</v>
          </cell>
          <cell r="G958" t="str">
            <v>2310011</v>
          </cell>
          <cell r="H958" t="str">
            <v>横浜市中区太田町６丁目７９　アブソルート横浜馬車道ビル３０４</v>
          </cell>
          <cell r="I958" t="str">
            <v>株式会社センター</v>
          </cell>
          <cell r="J958">
            <v>12</v>
          </cell>
          <cell r="K958" t="str">
            <v>12年以上</v>
          </cell>
          <cell r="L958">
            <v>12</v>
          </cell>
          <cell r="M958" t="str">
            <v>適</v>
          </cell>
          <cell r="N958">
            <v>7</v>
          </cell>
          <cell r="O958" t="str">
            <v>適</v>
          </cell>
          <cell r="P958">
            <v>19</v>
          </cell>
          <cell r="Q958">
            <v>2</v>
          </cell>
          <cell r="R958">
            <v>45084</v>
          </cell>
          <cell r="U958" t="str">
            <v>Ｒ４</v>
          </cell>
          <cell r="V958">
            <v>7</v>
          </cell>
          <cell r="W958">
            <v>0</v>
          </cell>
          <cell r="X958" t="str">
            <v>○</v>
          </cell>
          <cell r="Y958" t="str">
            <v/>
          </cell>
          <cell r="Z958" t="str">
            <v/>
          </cell>
          <cell r="AA958" t="str">
            <v/>
          </cell>
          <cell r="AB958" t="str">
            <v/>
          </cell>
          <cell r="AC958" t="str">
            <v>なし</v>
          </cell>
          <cell r="AD958">
            <v>11</v>
          </cell>
          <cell r="AE958" t="str">
            <v>11年以上</v>
          </cell>
          <cell r="AF958">
            <v>12</v>
          </cell>
          <cell r="AG958" t="str">
            <v>適</v>
          </cell>
          <cell r="AH958">
            <v>7</v>
          </cell>
          <cell r="AI958" t="str">
            <v>適</v>
          </cell>
          <cell r="AJ958">
            <v>19</v>
          </cell>
          <cell r="AK958" t="str">
            <v>Ｒ４</v>
          </cell>
        </row>
        <row r="959">
          <cell r="A959">
            <v>1410052004413</v>
          </cell>
          <cell r="C959" t="str">
            <v>小規模保育事業（A型）</v>
          </cell>
          <cell r="D959" t="str">
            <v>京進のほいくえんＨＯＰＰＡ青葉台園</v>
          </cell>
          <cell r="E959">
            <v>82</v>
          </cell>
          <cell r="F959" t="str">
            <v>青葉区</v>
          </cell>
          <cell r="G959" t="str">
            <v>6008177</v>
          </cell>
          <cell r="H959" t="str">
            <v>京都府京都市下京区烏丸通五条下る大坂町３９４　近江屋ビル２階</v>
          </cell>
          <cell r="I959" t="str">
            <v>株式会社　京進　保育経理課</v>
          </cell>
          <cell r="J959">
            <v>7</v>
          </cell>
          <cell r="K959" t="str">
            <v>7年以上</v>
          </cell>
          <cell r="L959">
            <v>9</v>
          </cell>
          <cell r="M959" t="str">
            <v>適</v>
          </cell>
          <cell r="N959">
            <v>6</v>
          </cell>
          <cell r="O959" t="str">
            <v>適</v>
          </cell>
          <cell r="P959">
            <v>15</v>
          </cell>
          <cell r="Q959">
            <v>0</v>
          </cell>
          <cell r="R959">
            <v>45120</v>
          </cell>
          <cell r="U959" t="str">
            <v>Ｒ４</v>
          </cell>
          <cell r="V959">
            <v>6</v>
          </cell>
          <cell r="W959">
            <v>0</v>
          </cell>
          <cell r="X959" t="str">
            <v>○</v>
          </cell>
          <cell r="Y959" t="str">
            <v/>
          </cell>
          <cell r="Z959" t="str">
            <v/>
          </cell>
          <cell r="AA959" t="str">
            <v/>
          </cell>
          <cell r="AB959" t="str">
            <v/>
          </cell>
          <cell r="AC959" t="str">
            <v>なし</v>
          </cell>
          <cell r="AD959">
            <v>6</v>
          </cell>
          <cell r="AE959" t="str">
            <v>6年以上</v>
          </cell>
          <cell r="AF959">
            <v>8</v>
          </cell>
          <cell r="AG959" t="str">
            <v>適</v>
          </cell>
          <cell r="AH959">
            <v>6</v>
          </cell>
          <cell r="AI959" t="str">
            <v>適</v>
          </cell>
          <cell r="AJ959">
            <v>14</v>
          </cell>
          <cell r="AK959" t="str">
            <v>Ｒ４</v>
          </cell>
        </row>
        <row r="960">
          <cell r="A960">
            <v>1410052005287</v>
          </cell>
          <cell r="C960" t="str">
            <v>小規模保育事業（A型）</v>
          </cell>
          <cell r="D960" t="str">
            <v>こどもの国ほしぞら保育園</v>
          </cell>
          <cell r="E960">
            <v>82</v>
          </cell>
          <cell r="F960" t="str">
            <v>青葉区</v>
          </cell>
          <cell r="G960" t="str">
            <v>2310011</v>
          </cell>
          <cell r="H960" t="str">
            <v>横浜市中区太田町６丁目７９　アブソルート横浜馬車道ビル３０４</v>
          </cell>
          <cell r="I960" t="str">
            <v>株式会社センター</v>
          </cell>
          <cell r="J960">
            <v>13</v>
          </cell>
          <cell r="K960" t="str">
            <v>13年以上</v>
          </cell>
          <cell r="L960">
            <v>12</v>
          </cell>
          <cell r="M960" t="str">
            <v>適</v>
          </cell>
          <cell r="N960">
            <v>7</v>
          </cell>
          <cell r="O960" t="str">
            <v>適</v>
          </cell>
          <cell r="P960">
            <v>19</v>
          </cell>
          <cell r="Q960">
            <v>3</v>
          </cell>
          <cell r="R960">
            <v>45072</v>
          </cell>
          <cell r="U960" t="str">
            <v>Ｒ４</v>
          </cell>
          <cell r="V960">
            <v>7</v>
          </cell>
          <cell r="W960">
            <v>0</v>
          </cell>
          <cell r="X960" t="str">
            <v>○</v>
          </cell>
          <cell r="Y960" t="str">
            <v/>
          </cell>
          <cell r="Z960" t="str">
            <v/>
          </cell>
          <cell r="AA960" t="str">
            <v/>
          </cell>
          <cell r="AB960" t="str">
            <v/>
          </cell>
          <cell r="AC960" t="str">
            <v>なし</v>
          </cell>
          <cell r="AD960">
            <v>12</v>
          </cell>
          <cell r="AE960" t="str">
            <v>12年以上</v>
          </cell>
          <cell r="AF960">
            <v>12</v>
          </cell>
          <cell r="AG960" t="str">
            <v>適</v>
          </cell>
          <cell r="AH960">
            <v>7</v>
          </cell>
          <cell r="AI960" t="str">
            <v>適</v>
          </cell>
          <cell r="AJ960">
            <v>19</v>
          </cell>
          <cell r="AK960" t="str">
            <v>Ｒ４</v>
          </cell>
        </row>
        <row r="961">
          <cell r="A961">
            <v>1410052005741</v>
          </cell>
          <cell r="C961" t="str">
            <v>小規模保育事業（A型）</v>
          </cell>
          <cell r="D961" t="str">
            <v>スターチャイルド≪藤が丘小規模保育所≫</v>
          </cell>
          <cell r="E961">
            <v>82</v>
          </cell>
          <cell r="F961" t="str">
            <v>青葉区</v>
          </cell>
          <cell r="G961" t="str">
            <v>2210835</v>
          </cell>
          <cell r="H961" t="str">
            <v>横浜市神奈川区鶴屋町３丁目２９－１　第６安田ビル５階</v>
          </cell>
          <cell r="I961" t="str">
            <v>ヒューマンスターチャイルド株式会社</v>
          </cell>
          <cell r="J961">
            <v>9</v>
          </cell>
          <cell r="K961" t="str">
            <v>9年以上</v>
          </cell>
          <cell r="L961">
            <v>11</v>
          </cell>
          <cell r="M961" t="str">
            <v>適</v>
          </cell>
          <cell r="N961">
            <v>6</v>
          </cell>
          <cell r="O961" t="str">
            <v>適</v>
          </cell>
          <cell r="P961">
            <v>17</v>
          </cell>
          <cell r="Q961">
            <v>3</v>
          </cell>
          <cell r="R961">
            <v>45100</v>
          </cell>
          <cell r="U961" t="str">
            <v>Ｒ４</v>
          </cell>
          <cell r="V961">
            <v>6</v>
          </cell>
          <cell r="W961">
            <v>0</v>
          </cell>
          <cell r="X961" t="str">
            <v>○</v>
          </cell>
          <cell r="Y961" t="str">
            <v/>
          </cell>
          <cell r="Z961" t="str">
            <v/>
          </cell>
          <cell r="AA961" t="str">
            <v/>
          </cell>
          <cell r="AB961" t="str">
            <v/>
          </cell>
          <cell r="AC961" t="str">
            <v>なし</v>
          </cell>
          <cell r="AD961">
            <v>6</v>
          </cell>
          <cell r="AE961" t="str">
            <v>6年以上</v>
          </cell>
          <cell r="AF961">
            <v>8</v>
          </cell>
          <cell r="AG961" t="str">
            <v>適</v>
          </cell>
          <cell r="AH961">
            <v>6</v>
          </cell>
          <cell r="AI961" t="str">
            <v>適</v>
          </cell>
          <cell r="AJ961">
            <v>14</v>
          </cell>
          <cell r="AK961" t="str">
            <v>Ｒ４</v>
          </cell>
        </row>
        <row r="962">
          <cell r="A962">
            <v>1410052004991</v>
          </cell>
          <cell r="C962" t="str">
            <v>小規模保育事業（A型）</v>
          </cell>
          <cell r="D962" t="str">
            <v>たまプラーザベビーリー乳幼児室</v>
          </cell>
          <cell r="E962">
            <v>82</v>
          </cell>
          <cell r="F962" t="str">
            <v>青葉区</v>
          </cell>
          <cell r="G962" t="str">
            <v>2250002</v>
          </cell>
          <cell r="H962" t="str">
            <v>神奈川県横浜市青葉区美しが丘１－６－５　コメールビル２Ｆ</v>
          </cell>
          <cell r="I962" t="str">
            <v>たまプラーザ・ベビーリー乳幼児室</v>
          </cell>
          <cell r="J962">
            <v>11</v>
          </cell>
          <cell r="K962" t="str">
            <v>11年以上</v>
          </cell>
          <cell r="L962">
            <v>12</v>
          </cell>
          <cell r="M962" t="str">
            <v>適</v>
          </cell>
          <cell r="N962">
            <v>7</v>
          </cell>
          <cell r="O962" t="str">
            <v>適</v>
          </cell>
          <cell r="P962">
            <v>19</v>
          </cell>
          <cell r="Q962">
            <v>3</v>
          </cell>
          <cell r="R962">
            <v>45072</v>
          </cell>
          <cell r="U962" t="str">
            <v>Ｒ４</v>
          </cell>
          <cell r="V962">
            <v>6</v>
          </cell>
          <cell r="W962">
            <v>1</v>
          </cell>
          <cell r="X962" t="str">
            <v>○</v>
          </cell>
          <cell r="Y962" t="str">
            <v>○</v>
          </cell>
          <cell r="Z962" t="str">
            <v/>
          </cell>
          <cell r="AA962" t="str">
            <v/>
          </cell>
          <cell r="AB962" t="str">
            <v/>
          </cell>
          <cell r="AC962" t="str">
            <v>あり</v>
          </cell>
          <cell r="AD962">
            <v>10</v>
          </cell>
          <cell r="AE962" t="str">
            <v>10年以上</v>
          </cell>
          <cell r="AF962">
            <v>12</v>
          </cell>
          <cell r="AG962" t="str">
            <v>適</v>
          </cell>
          <cell r="AH962">
            <v>6</v>
          </cell>
          <cell r="AI962" t="str">
            <v>適</v>
          </cell>
          <cell r="AJ962">
            <v>18</v>
          </cell>
          <cell r="AK962" t="str">
            <v>Ｒ４</v>
          </cell>
        </row>
        <row r="963">
          <cell r="A963">
            <v>1410052004744</v>
          </cell>
          <cell r="C963" t="str">
            <v>小規模保育事業（A型）</v>
          </cell>
          <cell r="D963" t="str">
            <v>たまプラーザぽんた保育園</v>
          </cell>
          <cell r="E963">
            <v>82</v>
          </cell>
          <cell r="F963" t="str">
            <v>青葉区</v>
          </cell>
          <cell r="G963" t="str">
            <v>2310011</v>
          </cell>
          <cell r="H963" t="str">
            <v>横浜市中区太田町６丁目７９　アブソルート横浜馬車道ビル３０４</v>
          </cell>
          <cell r="I963" t="str">
            <v>株式会社センター</v>
          </cell>
          <cell r="J963">
            <v>8</v>
          </cell>
          <cell r="K963" t="str">
            <v>8年以上</v>
          </cell>
          <cell r="L963">
            <v>10</v>
          </cell>
          <cell r="M963" t="str">
            <v>適</v>
          </cell>
          <cell r="N963">
            <v>6</v>
          </cell>
          <cell r="O963" t="str">
            <v>適</v>
          </cell>
          <cell r="P963">
            <v>16</v>
          </cell>
          <cell r="Q963">
            <v>0</v>
          </cell>
          <cell r="R963">
            <v>45072</v>
          </cell>
          <cell r="U963" t="str">
            <v>Ｒ４</v>
          </cell>
          <cell r="V963">
            <v>6</v>
          </cell>
          <cell r="W963">
            <v>0</v>
          </cell>
          <cell r="X963" t="str">
            <v>○</v>
          </cell>
          <cell r="Y963" t="str">
            <v/>
          </cell>
          <cell r="Z963" t="str">
            <v/>
          </cell>
          <cell r="AA963" t="str">
            <v/>
          </cell>
          <cell r="AB963" t="str">
            <v/>
          </cell>
          <cell r="AC963" t="str">
            <v>なし</v>
          </cell>
          <cell r="AD963">
            <v>9</v>
          </cell>
          <cell r="AE963" t="str">
            <v>9年以上</v>
          </cell>
          <cell r="AF963">
            <v>11</v>
          </cell>
          <cell r="AG963" t="str">
            <v>適</v>
          </cell>
          <cell r="AH963">
            <v>6</v>
          </cell>
          <cell r="AI963" t="str">
            <v>適</v>
          </cell>
          <cell r="AJ963">
            <v>17</v>
          </cell>
          <cell r="AK963" t="str">
            <v>Ｒ４</v>
          </cell>
        </row>
        <row r="964">
          <cell r="A964">
            <v>1410052005113</v>
          </cell>
          <cell r="C964" t="str">
            <v>小規模保育事業（A型）</v>
          </cell>
          <cell r="D964" t="str">
            <v>といろきっず青葉台保育園</v>
          </cell>
          <cell r="E964">
            <v>82</v>
          </cell>
          <cell r="F964" t="str">
            <v>青葉区</v>
          </cell>
          <cell r="G964" t="str">
            <v>2250011</v>
          </cell>
          <cell r="H964" t="str">
            <v>横浜市青葉区あざみ野二丁目９－５　吉春ビル２Ｆ</v>
          </cell>
          <cell r="I964" t="str">
            <v>株式会社十色舎　法人本部</v>
          </cell>
          <cell r="J964">
            <v>7</v>
          </cell>
          <cell r="K964" t="str">
            <v>7年以上</v>
          </cell>
          <cell r="L964">
            <v>9</v>
          </cell>
          <cell r="M964" t="str">
            <v>適</v>
          </cell>
          <cell r="N964">
            <v>6</v>
          </cell>
          <cell r="O964" t="str">
            <v>適</v>
          </cell>
          <cell r="P964">
            <v>15</v>
          </cell>
          <cell r="Q964">
            <v>3</v>
          </cell>
          <cell r="R964">
            <v>45084</v>
          </cell>
          <cell r="U964" t="str">
            <v>Ｒ４</v>
          </cell>
          <cell r="V964">
            <v>6</v>
          </cell>
          <cell r="W964">
            <v>0</v>
          </cell>
          <cell r="X964" t="str">
            <v>○</v>
          </cell>
          <cell r="Y964" t="str">
            <v/>
          </cell>
          <cell r="Z964" t="str">
            <v/>
          </cell>
          <cell r="AA964" t="str">
            <v/>
          </cell>
          <cell r="AB964" t="str">
            <v/>
          </cell>
          <cell r="AC964" t="str">
            <v>なし</v>
          </cell>
          <cell r="AD964">
            <v>8</v>
          </cell>
          <cell r="AE964" t="str">
            <v>8年以上</v>
          </cell>
          <cell r="AF964">
            <v>10</v>
          </cell>
          <cell r="AG964" t="str">
            <v>適</v>
          </cell>
          <cell r="AH964">
            <v>6</v>
          </cell>
          <cell r="AI964" t="str">
            <v>適</v>
          </cell>
          <cell r="AJ964">
            <v>16</v>
          </cell>
          <cell r="AK964" t="str">
            <v>Ｒ４</v>
          </cell>
        </row>
        <row r="965">
          <cell r="A965">
            <v>1410052004173</v>
          </cell>
          <cell r="C965" t="str">
            <v>小規模保育事業（A型）</v>
          </cell>
          <cell r="D965" t="str">
            <v>といろきっず美しが丘保育園</v>
          </cell>
          <cell r="E965">
            <v>82</v>
          </cell>
          <cell r="F965" t="str">
            <v>青葉区</v>
          </cell>
          <cell r="G965" t="str">
            <v>2250011</v>
          </cell>
          <cell r="H965" t="str">
            <v>横浜市青葉区あざみ野二丁目９－５　吉春ビル２Ｆ</v>
          </cell>
          <cell r="I965" t="str">
            <v>株式会社十色舎　法人本部</v>
          </cell>
          <cell r="J965">
            <v>8</v>
          </cell>
          <cell r="K965" t="str">
            <v>8年以上</v>
          </cell>
          <cell r="L965">
            <v>10</v>
          </cell>
          <cell r="M965" t="str">
            <v>適</v>
          </cell>
          <cell r="N965">
            <v>6</v>
          </cell>
          <cell r="O965" t="str">
            <v>適</v>
          </cell>
          <cell r="P965">
            <v>16</v>
          </cell>
          <cell r="Q965">
            <v>3</v>
          </cell>
          <cell r="R965">
            <v>45072</v>
          </cell>
          <cell r="U965" t="str">
            <v>Ｒ４</v>
          </cell>
          <cell r="V965">
            <v>6</v>
          </cell>
          <cell r="W965">
            <v>0</v>
          </cell>
          <cell r="X965" t="str">
            <v>○</v>
          </cell>
          <cell r="Y965" t="str">
            <v/>
          </cell>
          <cell r="Z965" t="str">
            <v/>
          </cell>
          <cell r="AA965" t="str">
            <v/>
          </cell>
          <cell r="AB965" t="str">
            <v/>
          </cell>
          <cell r="AC965" t="str">
            <v>なし</v>
          </cell>
          <cell r="AD965">
            <v>4</v>
          </cell>
          <cell r="AE965" t="str">
            <v>4年以上</v>
          </cell>
          <cell r="AF965">
            <v>6</v>
          </cell>
          <cell r="AG965" t="str">
            <v>適</v>
          </cell>
          <cell r="AH965">
            <v>6</v>
          </cell>
          <cell r="AI965" t="str">
            <v>適</v>
          </cell>
          <cell r="AJ965">
            <v>12</v>
          </cell>
          <cell r="AK965" t="str">
            <v>Ｒ４</v>
          </cell>
        </row>
        <row r="966">
          <cell r="A966">
            <v>1410052004892</v>
          </cell>
          <cell r="C966" t="str">
            <v>小規模保育事業（A型）</v>
          </cell>
          <cell r="D966" t="str">
            <v>といろきっず田奈保育園</v>
          </cell>
          <cell r="E966">
            <v>82</v>
          </cell>
          <cell r="F966" t="str">
            <v>青葉区</v>
          </cell>
          <cell r="G966" t="str">
            <v>2250011</v>
          </cell>
          <cell r="H966" t="str">
            <v>横浜市青葉区あざみ野二丁目９－５　吉春ビル２Ｆ</v>
          </cell>
          <cell r="I966" t="str">
            <v>株式会社十色舎　法人本部</v>
          </cell>
          <cell r="J966">
            <v>12</v>
          </cell>
          <cell r="K966" t="str">
            <v>12年以上</v>
          </cell>
          <cell r="L966">
            <v>12</v>
          </cell>
          <cell r="M966" t="str">
            <v>適</v>
          </cell>
          <cell r="N966">
            <v>7</v>
          </cell>
          <cell r="O966" t="str">
            <v>適</v>
          </cell>
          <cell r="P966">
            <v>19</v>
          </cell>
          <cell r="Q966">
            <v>3</v>
          </cell>
          <cell r="R966">
            <v>45120</v>
          </cell>
          <cell r="U966" t="str">
            <v>Ｒ４</v>
          </cell>
          <cell r="V966">
            <v>6</v>
          </cell>
          <cell r="W966">
            <v>1</v>
          </cell>
          <cell r="X966" t="str">
            <v>○</v>
          </cell>
          <cell r="Y966" t="str">
            <v>○</v>
          </cell>
          <cell r="Z966" t="str">
            <v/>
          </cell>
          <cell r="AA966" t="str">
            <v/>
          </cell>
          <cell r="AB966" t="str">
            <v/>
          </cell>
          <cell r="AC966" t="str">
            <v>あり</v>
          </cell>
          <cell r="AD966">
            <v>7</v>
          </cell>
          <cell r="AE966" t="str">
            <v>7年以上</v>
          </cell>
          <cell r="AF966">
            <v>9</v>
          </cell>
          <cell r="AG966" t="str">
            <v>適</v>
          </cell>
          <cell r="AH966">
            <v>6</v>
          </cell>
          <cell r="AI966" t="str">
            <v>適</v>
          </cell>
          <cell r="AJ966">
            <v>15</v>
          </cell>
          <cell r="AK966" t="str">
            <v>Ｒ４</v>
          </cell>
        </row>
        <row r="967">
          <cell r="A967">
            <v>1410052004975</v>
          </cell>
          <cell r="C967" t="str">
            <v>小規模保育事業（A型）</v>
          </cell>
          <cell r="D967" t="str">
            <v>といろきっずたまプラーザ保育園</v>
          </cell>
          <cell r="E967">
            <v>82</v>
          </cell>
          <cell r="F967" t="str">
            <v>青葉区</v>
          </cell>
          <cell r="G967" t="str">
            <v>2250011</v>
          </cell>
          <cell r="H967" t="str">
            <v>横浜市青葉区あざみ野二丁目９－５　吉春ビル２Ｆ</v>
          </cell>
          <cell r="I967" t="str">
            <v>株式会社十色舎　法人本部</v>
          </cell>
          <cell r="J967">
            <v>12</v>
          </cell>
          <cell r="K967" t="str">
            <v>12年以上</v>
          </cell>
          <cell r="L967">
            <v>12</v>
          </cell>
          <cell r="M967" t="str">
            <v>適</v>
          </cell>
          <cell r="N967">
            <v>7</v>
          </cell>
          <cell r="O967" t="str">
            <v>適</v>
          </cell>
          <cell r="P967">
            <v>19</v>
          </cell>
          <cell r="Q967">
            <v>5</v>
          </cell>
          <cell r="R967">
            <v>45084</v>
          </cell>
          <cell r="U967" t="str">
            <v>Ｒ４</v>
          </cell>
          <cell r="V967">
            <v>7</v>
          </cell>
          <cell r="W967">
            <v>0</v>
          </cell>
          <cell r="X967" t="str">
            <v>○</v>
          </cell>
          <cell r="Y967" t="str">
            <v/>
          </cell>
          <cell r="Z967" t="str">
            <v/>
          </cell>
          <cell r="AA967" t="str">
            <v/>
          </cell>
          <cell r="AB967" t="str">
            <v/>
          </cell>
          <cell r="AC967" t="str">
            <v>なし</v>
          </cell>
          <cell r="AD967">
            <v>13</v>
          </cell>
          <cell r="AE967" t="str">
            <v>13年以上</v>
          </cell>
          <cell r="AF967">
            <v>12</v>
          </cell>
          <cell r="AG967" t="str">
            <v>適</v>
          </cell>
          <cell r="AH967">
            <v>7</v>
          </cell>
          <cell r="AI967" t="str">
            <v>適</v>
          </cell>
          <cell r="AJ967">
            <v>19</v>
          </cell>
          <cell r="AK967" t="str">
            <v>Ｒ４</v>
          </cell>
        </row>
        <row r="968">
          <cell r="A968">
            <v>1410052003225</v>
          </cell>
          <cell r="C968" t="str">
            <v>小規模保育事業（A型）</v>
          </cell>
          <cell r="D968" t="str">
            <v>ベビーぽけっと松風台</v>
          </cell>
          <cell r="E968">
            <v>82</v>
          </cell>
          <cell r="F968" t="str">
            <v>青葉区</v>
          </cell>
          <cell r="G968" t="str">
            <v>2270047</v>
          </cell>
          <cell r="H968" t="str">
            <v>横浜市青葉区みたけ台１－１</v>
          </cell>
          <cell r="I968" t="str">
            <v>学校法人　原田学園</v>
          </cell>
          <cell r="J968">
            <v>14</v>
          </cell>
          <cell r="K968" t="str">
            <v>14年以上</v>
          </cell>
          <cell r="L968">
            <v>12</v>
          </cell>
          <cell r="M968" t="str">
            <v>適</v>
          </cell>
          <cell r="N968">
            <v>7</v>
          </cell>
          <cell r="O968" t="str">
            <v>適</v>
          </cell>
          <cell r="P968">
            <v>19</v>
          </cell>
          <cell r="Q968">
            <v>6</v>
          </cell>
          <cell r="R968">
            <v>45092</v>
          </cell>
          <cell r="U968" t="str">
            <v>Ｒ４</v>
          </cell>
          <cell r="V968">
            <v>7</v>
          </cell>
          <cell r="W968">
            <v>0</v>
          </cell>
          <cell r="X968" t="str">
            <v>○</v>
          </cell>
          <cell r="Y968" t="str">
            <v/>
          </cell>
          <cell r="Z968" t="str">
            <v/>
          </cell>
          <cell r="AA968" t="str">
            <v/>
          </cell>
          <cell r="AB968" t="str">
            <v/>
          </cell>
          <cell r="AC968" t="str">
            <v>なし</v>
          </cell>
          <cell r="AD968">
            <v>14</v>
          </cell>
          <cell r="AE968" t="str">
            <v>14年以上</v>
          </cell>
          <cell r="AF968">
            <v>12</v>
          </cell>
          <cell r="AG968" t="str">
            <v>適</v>
          </cell>
          <cell r="AH968">
            <v>7</v>
          </cell>
          <cell r="AI968" t="str">
            <v>適</v>
          </cell>
          <cell r="AJ968">
            <v>19</v>
          </cell>
          <cell r="AK968" t="str">
            <v>Ｒ４</v>
          </cell>
        </row>
        <row r="969">
          <cell r="A969">
            <v>1410052004900</v>
          </cell>
          <cell r="C969" t="str">
            <v>小規模保育事業（A型）</v>
          </cell>
          <cell r="D969" t="str">
            <v>保育所まぁむあざみ野園</v>
          </cell>
          <cell r="E969">
            <v>82</v>
          </cell>
          <cell r="F969" t="str">
            <v>青葉区</v>
          </cell>
          <cell r="G969" t="str">
            <v>3320023</v>
          </cell>
          <cell r="H969" t="str">
            <v>埼玉県川口市飯塚１－２－１６</v>
          </cell>
          <cell r="I969" t="str">
            <v>株式会社ＷＩＴＨ</v>
          </cell>
          <cell r="J969">
            <v>5</v>
          </cell>
          <cell r="K969" t="str">
            <v>5年以上</v>
          </cell>
          <cell r="L969">
            <v>7</v>
          </cell>
          <cell r="M969" t="str">
            <v>適</v>
          </cell>
          <cell r="N969">
            <v>6</v>
          </cell>
          <cell r="O969" t="str">
            <v>適</v>
          </cell>
          <cell r="P969">
            <v>13</v>
          </cell>
          <cell r="Q969">
            <v>1</v>
          </cell>
          <cell r="R969">
            <v>45100</v>
          </cell>
          <cell r="U969" t="str">
            <v>Ｒ４</v>
          </cell>
          <cell r="V969">
            <v>6</v>
          </cell>
          <cell r="W969">
            <v>0</v>
          </cell>
          <cell r="X969" t="str">
            <v>○</v>
          </cell>
          <cell r="Y969" t="str">
            <v/>
          </cell>
          <cell r="Z969" t="str">
            <v/>
          </cell>
          <cell r="AA969" t="str">
            <v/>
          </cell>
          <cell r="AB969" t="str">
            <v/>
          </cell>
          <cell r="AC969" t="str">
            <v>なし</v>
          </cell>
          <cell r="AD969">
            <v>6</v>
          </cell>
          <cell r="AE969" t="str">
            <v>6年以上</v>
          </cell>
          <cell r="AF969">
            <v>8</v>
          </cell>
          <cell r="AG969" t="str">
            <v>適</v>
          </cell>
          <cell r="AH969">
            <v>6</v>
          </cell>
          <cell r="AI969" t="str">
            <v>適</v>
          </cell>
          <cell r="AJ969">
            <v>14</v>
          </cell>
          <cell r="AK969" t="str">
            <v>Ｒ４</v>
          </cell>
        </row>
        <row r="970">
          <cell r="A970">
            <v>1410052005816</v>
          </cell>
          <cell r="C970" t="str">
            <v>小規模保育事業（A型）</v>
          </cell>
          <cell r="D970" t="str">
            <v>ミアヘルサ保育園ひびき市が尾</v>
          </cell>
          <cell r="E970">
            <v>82</v>
          </cell>
          <cell r="F970" t="str">
            <v>青葉区</v>
          </cell>
          <cell r="G970" t="str">
            <v>2250024</v>
          </cell>
          <cell r="H970" t="str">
            <v>横浜市青葉区市ケ尾町１１５８－１　ワンステップビル２階</v>
          </cell>
          <cell r="I970" t="str">
            <v>ミアヘルサ保育園ひびき市が尾</v>
          </cell>
          <cell r="J970">
            <v>10</v>
          </cell>
          <cell r="K970" t="str">
            <v>10年以上</v>
          </cell>
          <cell r="L970">
            <v>12</v>
          </cell>
          <cell r="M970" t="str">
            <v>適</v>
          </cell>
          <cell r="N970">
            <v>6</v>
          </cell>
          <cell r="O970" t="str">
            <v>適</v>
          </cell>
          <cell r="P970">
            <v>18</v>
          </cell>
          <cell r="Q970">
            <v>3</v>
          </cell>
          <cell r="R970">
            <v>45163</v>
          </cell>
          <cell r="U970" t="str">
            <v>Ｒ４</v>
          </cell>
          <cell r="V970">
            <v>6</v>
          </cell>
          <cell r="W970">
            <v>0</v>
          </cell>
          <cell r="X970" t="str">
            <v>○</v>
          </cell>
          <cell r="Y970" t="str">
            <v/>
          </cell>
          <cell r="Z970" t="str">
            <v/>
          </cell>
          <cell r="AA970" t="str">
            <v/>
          </cell>
          <cell r="AB970" t="str">
            <v/>
          </cell>
          <cell r="AC970" t="str">
            <v>なし</v>
          </cell>
          <cell r="AD970">
            <v>9</v>
          </cell>
          <cell r="AE970" t="str">
            <v>9年以上</v>
          </cell>
          <cell r="AF970">
            <v>11</v>
          </cell>
          <cell r="AG970" t="str">
            <v>適</v>
          </cell>
          <cell r="AH970">
            <v>6</v>
          </cell>
          <cell r="AI970" t="str">
            <v>適</v>
          </cell>
          <cell r="AJ970">
            <v>17</v>
          </cell>
          <cell r="AK970" t="str">
            <v>Ｒ４</v>
          </cell>
        </row>
        <row r="971">
          <cell r="A971">
            <v>1410052005808</v>
          </cell>
          <cell r="C971" t="str">
            <v>小規模保育事業（A型）</v>
          </cell>
          <cell r="D971" t="str">
            <v>ミアヘルサ保育園ひびき江田</v>
          </cell>
          <cell r="E971">
            <v>82</v>
          </cell>
          <cell r="F971" t="str">
            <v>青葉区</v>
          </cell>
          <cell r="G971" t="str">
            <v>2250015</v>
          </cell>
          <cell r="H971" t="str">
            <v>横浜市青葉区荏田北一丁目２－８　ユーワビルＣ号室</v>
          </cell>
          <cell r="I971" t="str">
            <v>ミアヘルサ保育園ひびき江田</v>
          </cell>
          <cell r="J971">
            <v>5</v>
          </cell>
          <cell r="K971" t="str">
            <v>5年以上</v>
          </cell>
          <cell r="L971">
            <v>7</v>
          </cell>
          <cell r="M971" t="str">
            <v>適</v>
          </cell>
          <cell r="N971">
            <v>6</v>
          </cell>
          <cell r="O971" t="str">
            <v>適</v>
          </cell>
          <cell r="P971">
            <v>13</v>
          </cell>
          <cell r="Q971">
            <v>1</v>
          </cell>
          <cell r="R971">
            <v>45163</v>
          </cell>
          <cell r="U971" t="str">
            <v>Ｒ４</v>
          </cell>
          <cell r="V971">
            <v>6</v>
          </cell>
          <cell r="W971">
            <v>0</v>
          </cell>
          <cell r="X971" t="str">
            <v>○</v>
          </cell>
          <cell r="Y971" t="str">
            <v/>
          </cell>
          <cell r="Z971" t="str">
            <v/>
          </cell>
          <cell r="AA971" t="str">
            <v/>
          </cell>
          <cell r="AB971" t="str">
            <v/>
          </cell>
          <cell r="AC971" t="str">
            <v>なし</v>
          </cell>
          <cell r="AD971">
            <v>6</v>
          </cell>
          <cell r="AE971" t="str">
            <v>6年以上</v>
          </cell>
          <cell r="AF971">
            <v>8</v>
          </cell>
          <cell r="AG971" t="str">
            <v>適</v>
          </cell>
          <cell r="AH971">
            <v>6</v>
          </cell>
          <cell r="AI971" t="str">
            <v>適</v>
          </cell>
          <cell r="AJ971">
            <v>14</v>
          </cell>
          <cell r="AK971" t="str">
            <v>Ｒ４</v>
          </cell>
        </row>
        <row r="972">
          <cell r="A972">
            <v>1410052004421</v>
          </cell>
          <cell r="C972" t="str">
            <v>小規模保育事業（A型）</v>
          </cell>
          <cell r="D972" t="str">
            <v>わいわいＫｉｄｓつつじが丘保育室</v>
          </cell>
          <cell r="E972">
            <v>82</v>
          </cell>
          <cell r="F972" t="str">
            <v>青葉区</v>
          </cell>
          <cell r="G972" t="str">
            <v>2270055</v>
          </cell>
          <cell r="H972" t="str">
            <v>横浜市青葉区つつじが丘２７－１５</v>
          </cell>
          <cell r="I972" t="str">
            <v>わいわいＫｉｄｓつつじが丘保育室</v>
          </cell>
          <cell r="J972">
            <v>10</v>
          </cell>
          <cell r="K972" t="str">
            <v>10年以上</v>
          </cell>
          <cell r="L972">
            <v>12</v>
          </cell>
          <cell r="M972" t="str">
            <v>適</v>
          </cell>
          <cell r="N972">
            <v>6</v>
          </cell>
          <cell r="O972" t="str">
            <v>適</v>
          </cell>
          <cell r="P972">
            <v>18</v>
          </cell>
          <cell r="Q972">
            <v>2</v>
          </cell>
          <cell r="R972">
            <v>45072</v>
          </cell>
          <cell r="U972" t="str">
            <v>Ｒ４</v>
          </cell>
          <cell r="V972">
            <v>7</v>
          </cell>
          <cell r="W972">
            <v>0</v>
          </cell>
          <cell r="X972" t="str">
            <v>○</v>
          </cell>
          <cell r="Y972" t="str">
            <v/>
          </cell>
          <cell r="Z972" t="str">
            <v/>
          </cell>
          <cell r="AA972" t="str">
            <v/>
          </cell>
          <cell r="AB972" t="str">
            <v/>
          </cell>
          <cell r="AC972" t="str">
            <v>なし</v>
          </cell>
          <cell r="AD972">
            <v>11</v>
          </cell>
          <cell r="AE972" t="str">
            <v>11年以上</v>
          </cell>
          <cell r="AF972">
            <v>12</v>
          </cell>
          <cell r="AG972" t="str">
            <v>適</v>
          </cell>
          <cell r="AH972">
            <v>7</v>
          </cell>
          <cell r="AI972" t="str">
            <v>適</v>
          </cell>
          <cell r="AJ972">
            <v>19</v>
          </cell>
          <cell r="AK972" t="str">
            <v>Ｒ４</v>
          </cell>
        </row>
        <row r="973">
          <cell r="A973">
            <v>1410052003407</v>
          </cell>
          <cell r="C973" t="str">
            <v>小規模保育事業（B型）</v>
          </cell>
          <cell r="D973" t="str">
            <v>大場りとる・ピッピ</v>
          </cell>
          <cell r="E973">
            <v>82</v>
          </cell>
          <cell r="F973" t="str">
            <v>青葉区</v>
          </cell>
          <cell r="G973" t="str">
            <v>2250023</v>
          </cell>
          <cell r="H973" t="str">
            <v>横浜市青葉区大場町１７４－２８０</v>
          </cell>
          <cell r="I973" t="str">
            <v>大場りとる・ピッピ</v>
          </cell>
          <cell r="J973">
            <v>5</v>
          </cell>
          <cell r="K973" t="str">
            <v>5年以上</v>
          </cell>
          <cell r="L973">
            <v>7</v>
          </cell>
          <cell r="M973" t="str">
            <v>適</v>
          </cell>
          <cell r="N973">
            <v>6</v>
          </cell>
          <cell r="O973" t="str">
            <v>適</v>
          </cell>
          <cell r="P973">
            <v>13</v>
          </cell>
          <cell r="Q973">
            <v>0</v>
          </cell>
          <cell r="R973">
            <v>45113</v>
          </cell>
          <cell r="U973" t="str">
            <v>Ｒ４</v>
          </cell>
          <cell r="V973">
            <v>6</v>
          </cell>
          <cell r="W973">
            <v>0</v>
          </cell>
          <cell r="X973" t="str">
            <v>○</v>
          </cell>
          <cell r="Y973" t="str">
            <v/>
          </cell>
          <cell r="Z973" t="str">
            <v/>
          </cell>
          <cell r="AA973" t="str">
            <v/>
          </cell>
          <cell r="AB973" t="str">
            <v/>
          </cell>
          <cell r="AC973" t="str">
            <v>なし</v>
          </cell>
          <cell r="AD973">
            <v>6</v>
          </cell>
          <cell r="AE973" t="str">
            <v>6年以上</v>
          </cell>
          <cell r="AF973">
            <v>8</v>
          </cell>
          <cell r="AG973" t="str">
            <v>適</v>
          </cell>
          <cell r="AH973">
            <v>6</v>
          </cell>
          <cell r="AI973" t="str">
            <v>適</v>
          </cell>
          <cell r="AJ973">
            <v>14</v>
          </cell>
          <cell r="AK973" t="str">
            <v>Ｒ４</v>
          </cell>
        </row>
        <row r="974">
          <cell r="A974">
            <v>1410052003357</v>
          </cell>
          <cell r="C974" t="str">
            <v>小規模保育事業（B型）</v>
          </cell>
          <cell r="D974" t="str">
            <v>パレット家庭的保育室　なないろ</v>
          </cell>
          <cell r="E974">
            <v>82</v>
          </cell>
          <cell r="F974" t="str">
            <v>青葉区</v>
          </cell>
          <cell r="G974" t="str">
            <v>2270063</v>
          </cell>
          <cell r="H974" t="str">
            <v>横浜市青葉区榎が丘１４－３　サンクレスト青葉台１０５</v>
          </cell>
          <cell r="I974" t="str">
            <v>パレット家庭的保育室なないろ</v>
          </cell>
          <cell r="J974">
            <v>9</v>
          </cell>
          <cell r="K974" t="str">
            <v>9年以上</v>
          </cell>
          <cell r="L974">
            <v>11</v>
          </cell>
          <cell r="M974" t="str">
            <v>否</v>
          </cell>
          <cell r="N974">
            <v>0</v>
          </cell>
          <cell r="O974" t="str">
            <v>否</v>
          </cell>
          <cell r="P974">
            <v>11</v>
          </cell>
          <cell r="Q974">
            <v>0</v>
          </cell>
          <cell r="R974">
            <v>45092</v>
          </cell>
          <cell r="U974" t="str">
            <v>H27</v>
          </cell>
          <cell r="V974">
            <v>0</v>
          </cell>
          <cell r="W974">
            <v>0</v>
          </cell>
          <cell r="X974" t="str">
            <v>○</v>
          </cell>
          <cell r="Y974" t="str">
            <v/>
          </cell>
          <cell r="Z974" t="str">
            <v/>
          </cell>
          <cell r="AA974" t="str">
            <v/>
          </cell>
          <cell r="AB974" t="str">
            <v/>
          </cell>
          <cell r="AC974" t="str">
            <v>なし</v>
          </cell>
          <cell r="AD974">
            <v>8</v>
          </cell>
          <cell r="AE974" t="str">
            <v>8年以上</v>
          </cell>
          <cell r="AF974">
            <v>10</v>
          </cell>
          <cell r="AG974" t="str">
            <v>否</v>
          </cell>
          <cell r="AH974">
            <v>0</v>
          </cell>
          <cell r="AI974" t="str">
            <v>否</v>
          </cell>
          <cell r="AJ974">
            <v>10</v>
          </cell>
          <cell r="AK974" t="str">
            <v/>
          </cell>
        </row>
        <row r="975">
          <cell r="A975">
            <v>1410052003365</v>
          </cell>
          <cell r="C975" t="str">
            <v>小規模保育事業（B型）</v>
          </cell>
          <cell r="D975" t="str">
            <v>りとる・ピッピ</v>
          </cell>
          <cell r="E975">
            <v>82</v>
          </cell>
          <cell r="F975" t="str">
            <v>青葉区</v>
          </cell>
          <cell r="G975" t="str">
            <v>2250024</v>
          </cell>
          <cell r="H975" t="str">
            <v>横浜市青葉区市ケ尾町１０６５－５　市ヶ尾森ビル五番館１０４・１０５</v>
          </cell>
          <cell r="I975" t="str">
            <v>りとる・ピッピ</v>
          </cell>
          <cell r="J975">
            <v>14</v>
          </cell>
          <cell r="K975" t="str">
            <v>14年以上</v>
          </cell>
          <cell r="L975">
            <v>12</v>
          </cell>
          <cell r="M975" t="str">
            <v>適</v>
          </cell>
          <cell r="N975">
            <v>7</v>
          </cell>
          <cell r="O975" t="str">
            <v>適</v>
          </cell>
          <cell r="P975">
            <v>19</v>
          </cell>
          <cell r="Q975">
            <v>4</v>
          </cell>
          <cell r="R975">
            <v>45092</v>
          </cell>
          <cell r="U975" t="str">
            <v>Ｒ４</v>
          </cell>
          <cell r="V975">
            <v>7</v>
          </cell>
          <cell r="W975">
            <v>0</v>
          </cell>
          <cell r="X975" t="str">
            <v>○</v>
          </cell>
          <cell r="Y975" t="str">
            <v/>
          </cell>
          <cell r="Z975" t="str">
            <v/>
          </cell>
          <cell r="AA975" t="str">
            <v/>
          </cell>
          <cell r="AB975" t="str">
            <v/>
          </cell>
          <cell r="AC975" t="str">
            <v>なし</v>
          </cell>
          <cell r="AD975">
            <v>14</v>
          </cell>
          <cell r="AE975" t="str">
            <v>14年以上</v>
          </cell>
          <cell r="AF975">
            <v>12</v>
          </cell>
          <cell r="AG975" t="str">
            <v>適</v>
          </cell>
          <cell r="AH975">
            <v>7</v>
          </cell>
          <cell r="AI975" t="str">
            <v>適</v>
          </cell>
          <cell r="AJ975">
            <v>19</v>
          </cell>
          <cell r="AK975" t="str">
            <v>Ｒ４</v>
          </cell>
        </row>
        <row r="976">
          <cell r="A976">
            <v>1410051020600</v>
          </cell>
          <cell r="C976" t="str">
            <v>認定こども園（幼保連携型）</v>
          </cell>
          <cell r="D976" t="str">
            <v>認定こども園エクレス</v>
          </cell>
          <cell r="E976">
            <v>83</v>
          </cell>
          <cell r="F976" t="str">
            <v>都筑区</v>
          </cell>
          <cell r="G976" t="str">
            <v>2240063</v>
          </cell>
          <cell r="H976" t="str">
            <v>横浜市都筑区長坂８－１</v>
          </cell>
          <cell r="I976" t="str">
            <v>認定こども園エクレス</v>
          </cell>
          <cell r="J976">
            <v>12</v>
          </cell>
          <cell r="K976" t="str">
            <v>12年以上</v>
          </cell>
          <cell r="L976">
            <v>12</v>
          </cell>
          <cell r="M976" t="str">
            <v>適</v>
          </cell>
          <cell r="N976">
            <v>7</v>
          </cell>
          <cell r="O976" t="str">
            <v>適</v>
          </cell>
          <cell r="P976">
            <v>19</v>
          </cell>
          <cell r="Q976">
            <v>25</v>
          </cell>
          <cell r="R976">
            <v>45120</v>
          </cell>
          <cell r="U976" t="str">
            <v>Ｒ４</v>
          </cell>
          <cell r="V976">
            <v>7</v>
          </cell>
          <cell r="W976">
            <v>0</v>
          </cell>
          <cell r="X976" t="str">
            <v>○</v>
          </cell>
          <cell r="Y976" t="str">
            <v/>
          </cell>
          <cell r="Z976" t="str">
            <v/>
          </cell>
          <cell r="AA976" t="str">
            <v/>
          </cell>
          <cell r="AB976" t="str">
            <v/>
          </cell>
          <cell r="AC976" t="str">
            <v>なし</v>
          </cell>
          <cell r="AD976">
            <v>12</v>
          </cell>
          <cell r="AE976" t="str">
            <v>12年以上</v>
          </cell>
          <cell r="AF976">
            <v>12</v>
          </cell>
          <cell r="AG976" t="str">
            <v>適</v>
          </cell>
          <cell r="AH976">
            <v>7</v>
          </cell>
          <cell r="AI976" t="str">
            <v>適</v>
          </cell>
          <cell r="AJ976">
            <v>19</v>
          </cell>
          <cell r="AK976" t="str">
            <v>Ｒ４</v>
          </cell>
        </row>
        <row r="977">
          <cell r="A977">
            <v>1410051023810</v>
          </cell>
          <cell r="C977" t="str">
            <v>認定こども園（幼保連携型）</v>
          </cell>
          <cell r="D977" t="str">
            <v>認定こども園やまゆりキッズ　横浜みず（略</v>
          </cell>
          <cell r="E977">
            <v>83</v>
          </cell>
          <cell r="F977" t="str">
            <v>都筑区</v>
          </cell>
          <cell r="G977" t="str">
            <v>2240021</v>
          </cell>
          <cell r="H977" t="str">
            <v>横浜市都筑区北山田３－２５　認定こども園やまゆりキッズ　横浜みずほ幼稚園</v>
          </cell>
          <cell r="I977" t="str">
            <v>小平　仁美</v>
          </cell>
          <cell r="J977">
            <v>6</v>
          </cell>
          <cell r="K977" t="str">
            <v>6年以上</v>
          </cell>
          <cell r="L977">
            <v>8</v>
          </cell>
          <cell r="M977" t="str">
            <v>適</v>
          </cell>
          <cell r="N977">
            <v>6</v>
          </cell>
          <cell r="O977" t="str">
            <v>適</v>
          </cell>
          <cell r="P977">
            <v>14</v>
          </cell>
          <cell r="Q977">
            <v>7</v>
          </cell>
          <cell r="R977">
            <v>45113</v>
          </cell>
          <cell r="U977" t="str">
            <v>Ｒ４</v>
          </cell>
          <cell r="V977">
            <v>6</v>
          </cell>
          <cell r="W977">
            <v>0</v>
          </cell>
          <cell r="X977" t="str">
            <v>○</v>
          </cell>
          <cell r="Y977" t="str">
            <v/>
          </cell>
          <cell r="Z977" t="str">
            <v/>
          </cell>
          <cell r="AA977" t="str">
            <v/>
          </cell>
          <cell r="AB977" t="str">
            <v/>
          </cell>
          <cell r="AC977" t="str">
            <v>なし</v>
          </cell>
          <cell r="AD977">
            <v>6</v>
          </cell>
          <cell r="AE977" t="str">
            <v>6年以上</v>
          </cell>
          <cell r="AF977">
            <v>8</v>
          </cell>
          <cell r="AG977" t="str">
            <v>適</v>
          </cell>
          <cell r="AH977">
            <v>6</v>
          </cell>
          <cell r="AI977" t="str">
            <v>適</v>
          </cell>
          <cell r="AJ977">
            <v>14</v>
          </cell>
          <cell r="AK977" t="str">
            <v>Ｒ４</v>
          </cell>
        </row>
        <row r="978">
          <cell r="A978">
            <v>1410051020584</v>
          </cell>
          <cell r="C978" t="str">
            <v>認定こども園（幼保連携型）</v>
          </cell>
          <cell r="D978" t="str">
            <v>ゆうゆうのもり幼保園</v>
          </cell>
          <cell r="E978">
            <v>83</v>
          </cell>
          <cell r="F978" t="str">
            <v>都筑区</v>
          </cell>
          <cell r="G978" t="str">
            <v>2240025</v>
          </cell>
          <cell r="H978" t="str">
            <v>横浜市都筑区早渕二丁目３－７７</v>
          </cell>
          <cell r="I978" t="str">
            <v>学校法人　渡辺学園　ゆうゆうのもり幼保園</v>
          </cell>
          <cell r="J978">
            <v>7</v>
          </cell>
          <cell r="K978" t="str">
            <v>7年以上</v>
          </cell>
          <cell r="L978">
            <v>9</v>
          </cell>
          <cell r="M978" t="str">
            <v>適</v>
          </cell>
          <cell r="N978">
            <v>6</v>
          </cell>
          <cell r="O978" t="str">
            <v>適</v>
          </cell>
          <cell r="P978">
            <v>15</v>
          </cell>
          <cell r="Q978">
            <v>12</v>
          </cell>
          <cell r="R978">
            <v>45113</v>
          </cell>
          <cell r="U978" t="str">
            <v>Ｒ４</v>
          </cell>
          <cell r="V978">
            <v>6</v>
          </cell>
          <cell r="W978">
            <v>0</v>
          </cell>
          <cell r="X978" t="str">
            <v>○</v>
          </cell>
          <cell r="Y978" t="str">
            <v/>
          </cell>
          <cell r="Z978" t="str">
            <v/>
          </cell>
          <cell r="AA978" t="str">
            <v/>
          </cell>
          <cell r="AB978" t="str">
            <v/>
          </cell>
          <cell r="AC978" t="str">
            <v>なし</v>
          </cell>
          <cell r="AD978">
            <v>7</v>
          </cell>
          <cell r="AE978" t="str">
            <v>7年以上</v>
          </cell>
          <cell r="AF978">
            <v>9</v>
          </cell>
          <cell r="AG978" t="str">
            <v>適</v>
          </cell>
          <cell r="AH978">
            <v>6</v>
          </cell>
          <cell r="AI978" t="str">
            <v>適</v>
          </cell>
          <cell r="AJ978">
            <v>15</v>
          </cell>
          <cell r="AK978" t="str">
            <v>Ｒ４</v>
          </cell>
        </row>
        <row r="979">
          <cell r="A979">
            <v>1410051023430</v>
          </cell>
          <cell r="C979" t="str">
            <v>認定こども園（幼稚園型）</v>
          </cell>
          <cell r="D979" t="str">
            <v>認定こども園　横浜黎明幼稚園</v>
          </cell>
          <cell r="E979">
            <v>83</v>
          </cell>
          <cell r="F979" t="str">
            <v>都筑区</v>
          </cell>
          <cell r="G979" t="str">
            <v>2240023</v>
          </cell>
          <cell r="H979" t="str">
            <v>横浜市都筑区東山田１－２７－５</v>
          </cell>
          <cell r="I979" t="str">
            <v>認定こども園　横浜黎明幼稚園</v>
          </cell>
          <cell r="J979">
            <v>5</v>
          </cell>
          <cell r="K979" t="str">
            <v>5年以上</v>
          </cell>
          <cell r="L979">
            <v>7</v>
          </cell>
          <cell r="M979" t="str">
            <v>適</v>
          </cell>
          <cell r="N979">
            <v>6</v>
          </cell>
          <cell r="O979" t="str">
            <v>適</v>
          </cell>
          <cell r="P979">
            <v>13</v>
          </cell>
          <cell r="Q979">
            <v>6</v>
          </cell>
          <cell r="R979">
            <v>45092</v>
          </cell>
          <cell r="U979" t="str">
            <v>Ｒ４</v>
          </cell>
          <cell r="V979">
            <v>6</v>
          </cell>
          <cell r="W979">
            <v>0</v>
          </cell>
          <cell r="X979" t="str">
            <v>○</v>
          </cell>
          <cell r="Y979" t="str">
            <v/>
          </cell>
          <cell r="Z979" t="str">
            <v/>
          </cell>
          <cell r="AA979" t="str">
            <v/>
          </cell>
          <cell r="AB979" t="str">
            <v/>
          </cell>
          <cell r="AC979" t="str">
            <v>なし</v>
          </cell>
          <cell r="AD979">
            <v>5</v>
          </cell>
          <cell r="AE979" t="str">
            <v>5年以上</v>
          </cell>
          <cell r="AF979">
            <v>7</v>
          </cell>
          <cell r="AG979" t="str">
            <v>適</v>
          </cell>
          <cell r="AH979">
            <v>6</v>
          </cell>
          <cell r="AI979" t="str">
            <v>適</v>
          </cell>
          <cell r="AJ979">
            <v>13</v>
          </cell>
          <cell r="AK979" t="str">
            <v>Ｒ４</v>
          </cell>
        </row>
        <row r="980">
          <cell r="A980">
            <v>1410051023422</v>
          </cell>
          <cell r="C980" t="str">
            <v>幼稚園</v>
          </cell>
          <cell r="D980" t="str">
            <v>愛和のぞみ幼稚園</v>
          </cell>
          <cell r="E980">
            <v>83</v>
          </cell>
          <cell r="F980" t="str">
            <v>都筑区</v>
          </cell>
          <cell r="G980" t="str">
            <v>2240033</v>
          </cell>
          <cell r="H980" t="str">
            <v>横浜市都筑区茅ケ崎東２－１９－５</v>
          </cell>
          <cell r="I980" t="str">
            <v>愛和のぞみ幼稚園</v>
          </cell>
          <cell r="J980">
            <v>12</v>
          </cell>
          <cell r="K980" t="str">
            <v>12年以上</v>
          </cell>
          <cell r="L980">
            <v>12</v>
          </cell>
          <cell r="M980" t="str">
            <v>適</v>
          </cell>
          <cell r="N980">
            <v>7</v>
          </cell>
          <cell r="O980" t="str">
            <v>適</v>
          </cell>
          <cell r="P980">
            <v>19</v>
          </cell>
          <cell r="Q980">
            <v>13</v>
          </cell>
          <cell r="R980">
            <v>45113</v>
          </cell>
          <cell r="U980" t="str">
            <v>Ｒ４</v>
          </cell>
          <cell r="V980">
            <v>7</v>
          </cell>
          <cell r="W980">
            <v>0</v>
          </cell>
          <cell r="X980" t="str">
            <v>○</v>
          </cell>
          <cell r="Y980" t="str">
            <v/>
          </cell>
          <cell r="Z980" t="str">
            <v/>
          </cell>
          <cell r="AA980" t="str">
            <v/>
          </cell>
          <cell r="AB980" t="str">
            <v/>
          </cell>
          <cell r="AC980" t="str">
            <v>なし</v>
          </cell>
          <cell r="AD980">
            <v>12</v>
          </cell>
          <cell r="AE980" t="str">
            <v>12年以上</v>
          </cell>
          <cell r="AF980">
            <v>12</v>
          </cell>
          <cell r="AG980" t="str">
            <v>適</v>
          </cell>
          <cell r="AH980">
            <v>7</v>
          </cell>
          <cell r="AI980" t="str">
            <v>適</v>
          </cell>
          <cell r="AJ980">
            <v>19</v>
          </cell>
          <cell r="AK980" t="str">
            <v>Ｒ４</v>
          </cell>
        </row>
        <row r="981">
          <cell r="A981">
            <v>1410051023331</v>
          </cell>
          <cell r="C981" t="str">
            <v>幼稚園</v>
          </cell>
          <cell r="D981" t="str">
            <v>港北幼稚園</v>
          </cell>
          <cell r="E981">
            <v>83</v>
          </cell>
          <cell r="F981" t="str">
            <v>都筑区</v>
          </cell>
          <cell r="G981" t="str">
            <v>2240025</v>
          </cell>
          <cell r="H981" t="str">
            <v>横浜市都筑区早渕２－３－７７</v>
          </cell>
          <cell r="I981" t="str">
            <v>学校法人渡辺学園</v>
          </cell>
          <cell r="J981">
            <v>5</v>
          </cell>
          <cell r="K981" t="str">
            <v>5年以上</v>
          </cell>
          <cell r="L981">
            <v>7</v>
          </cell>
          <cell r="M981" t="str">
            <v>適</v>
          </cell>
          <cell r="N981">
            <v>6</v>
          </cell>
          <cell r="O981" t="str">
            <v>適</v>
          </cell>
          <cell r="P981">
            <v>13</v>
          </cell>
          <cell r="Q981">
            <v>5</v>
          </cell>
          <cell r="R981">
            <v>45084</v>
          </cell>
          <cell r="U981" t="str">
            <v>Ｒ４</v>
          </cell>
          <cell r="V981">
            <v>6</v>
          </cell>
          <cell r="W981">
            <v>0</v>
          </cell>
          <cell r="X981" t="str">
            <v>○</v>
          </cell>
          <cell r="Y981" t="str">
            <v/>
          </cell>
          <cell r="Z981" t="str">
            <v/>
          </cell>
          <cell r="AA981" t="str">
            <v/>
          </cell>
          <cell r="AB981" t="str">
            <v/>
          </cell>
          <cell r="AC981" t="str">
            <v>なし</v>
          </cell>
          <cell r="AD981">
            <v>5</v>
          </cell>
          <cell r="AE981" t="str">
            <v>5年以上</v>
          </cell>
          <cell r="AF981">
            <v>7</v>
          </cell>
          <cell r="AG981" t="str">
            <v>適</v>
          </cell>
          <cell r="AH981">
            <v>6</v>
          </cell>
          <cell r="AI981" t="str">
            <v>適</v>
          </cell>
          <cell r="AJ981">
            <v>13</v>
          </cell>
          <cell r="AK981" t="str">
            <v>Ｒ４</v>
          </cell>
        </row>
        <row r="982">
          <cell r="A982">
            <v>1410051023349</v>
          </cell>
          <cell r="C982" t="str">
            <v>幼稚園</v>
          </cell>
          <cell r="D982" t="str">
            <v>すぎの森幼稚園</v>
          </cell>
          <cell r="E982">
            <v>83</v>
          </cell>
          <cell r="F982" t="str">
            <v>都筑区</v>
          </cell>
          <cell r="G982" t="str">
            <v>2240027</v>
          </cell>
          <cell r="H982" t="str">
            <v>横浜市都筑区大棚町４７８</v>
          </cell>
          <cell r="I982" t="str">
            <v>すぎの森幼稚園</v>
          </cell>
          <cell r="J982">
            <v>16</v>
          </cell>
          <cell r="K982" t="str">
            <v>16年以上</v>
          </cell>
          <cell r="L982">
            <v>12</v>
          </cell>
          <cell r="M982" t="str">
            <v>適</v>
          </cell>
          <cell r="N982">
            <v>7</v>
          </cell>
          <cell r="O982" t="str">
            <v>適</v>
          </cell>
          <cell r="P982">
            <v>19</v>
          </cell>
          <cell r="Q982">
            <v>9</v>
          </cell>
          <cell r="R982">
            <v>45100</v>
          </cell>
          <cell r="U982" t="str">
            <v>Ｒ４</v>
          </cell>
          <cell r="V982">
            <v>7</v>
          </cell>
          <cell r="W982">
            <v>0</v>
          </cell>
          <cell r="X982" t="str">
            <v>○</v>
          </cell>
          <cell r="Y982" t="str">
            <v/>
          </cell>
          <cell r="Z982" t="str">
            <v/>
          </cell>
          <cell r="AA982" t="str">
            <v/>
          </cell>
          <cell r="AB982" t="str">
            <v/>
          </cell>
          <cell r="AC982" t="str">
            <v>なし</v>
          </cell>
          <cell r="AD982">
            <v>15</v>
          </cell>
          <cell r="AE982" t="str">
            <v>15年以上</v>
          </cell>
          <cell r="AF982">
            <v>12</v>
          </cell>
          <cell r="AG982" t="str">
            <v>適</v>
          </cell>
          <cell r="AH982">
            <v>7</v>
          </cell>
          <cell r="AI982" t="str">
            <v>適</v>
          </cell>
          <cell r="AJ982">
            <v>19</v>
          </cell>
          <cell r="AK982" t="str">
            <v>Ｒ４</v>
          </cell>
        </row>
        <row r="983">
          <cell r="A983">
            <v>1410051026425</v>
          </cell>
          <cell r="C983" t="str">
            <v>幼稚園</v>
          </cell>
          <cell r="D983" t="str">
            <v>都田幼稚園</v>
          </cell>
          <cell r="E983">
            <v>83</v>
          </cell>
          <cell r="F983" t="str">
            <v>都筑区</v>
          </cell>
          <cell r="G983" t="str">
            <v>2240053</v>
          </cell>
          <cell r="H983" t="str">
            <v>横浜市都筑区池辺町３０１７</v>
          </cell>
          <cell r="I983" t="str">
            <v>学校法人中山学園　都田幼稚園</v>
          </cell>
          <cell r="J983">
            <v>10</v>
          </cell>
          <cell r="K983" t="str">
            <v>10年以上</v>
          </cell>
          <cell r="L983">
            <v>12</v>
          </cell>
          <cell r="M983" t="str">
            <v>適</v>
          </cell>
          <cell r="N983">
            <v>6</v>
          </cell>
          <cell r="O983" t="str">
            <v>適</v>
          </cell>
          <cell r="P983">
            <v>18</v>
          </cell>
          <cell r="Q983">
            <v>10</v>
          </cell>
          <cell r="R983">
            <v>45092</v>
          </cell>
          <cell r="U983" t="str">
            <v>Ｒ４</v>
          </cell>
          <cell r="V983">
            <v>6</v>
          </cell>
          <cell r="W983">
            <v>0</v>
          </cell>
          <cell r="X983" t="str">
            <v>○</v>
          </cell>
          <cell r="Y983" t="str">
            <v/>
          </cell>
          <cell r="Z983" t="str">
            <v/>
          </cell>
          <cell r="AA983" t="str">
            <v/>
          </cell>
          <cell r="AB983" t="str">
            <v/>
          </cell>
          <cell r="AC983" t="str">
            <v>なし</v>
          </cell>
          <cell r="AD983">
            <v>9</v>
          </cell>
          <cell r="AE983" t="str">
            <v>9年以上</v>
          </cell>
          <cell r="AF983">
            <v>11</v>
          </cell>
          <cell r="AG983" t="str">
            <v>適</v>
          </cell>
          <cell r="AH983">
            <v>6</v>
          </cell>
          <cell r="AI983" t="str">
            <v>適</v>
          </cell>
          <cell r="AJ983">
            <v>17</v>
          </cell>
          <cell r="AK983" t="str">
            <v>Ｒ４</v>
          </cell>
        </row>
        <row r="984">
          <cell r="A984">
            <v>1410051018356</v>
          </cell>
          <cell r="C984" t="str">
            <v>保育所</v>
          </cell>
          <cell r="D984" t="str">
            <v>アスク北山田保育園</v>
          </cell>
          <cell r="E984">
            <v>83</v>
          </cell>
          <cell r="F984" t="str">
            <v>都筑区</v>
          </cell>
          <cell r="G984" t="str">
            <v>1080075</v>
          </cell>
          <cell r="H984" t="str">
            <v>東京都港区港南１－２－７０　品川シーズンテラス５Ｆ</v>
          </cell>
          <cell r="I984" t="str">
            <v>株式会社　日本保育総合研究所</v>
          </cell>
          <cell r="J984">
            <v>7</v>
          </cell>
          <cell r="K984" t="str">
            <v>7年以上</v>
          </cell>
          <cell r="L984">
            <v>9</v>
          </cell>
          <cell r="M984" t="str">
            <v>適</v>
          </cell>
          <cell r="N984">
            <v>6</v>
          </cell>
          <cell r="O984" t="str">
            <v>適</v>
          </cell>
          <cell r="P984">
            <v>15</v>
          </cell>
          <cell r="Q984">
            <v>9</v>
          </cell>
          <cell r="R984">
            <v>45146</v>
          </cell>
          <cell r="U984" t="str">
            <v>Ｒ４</v>
          </cell>
          <cell r="V984">
            <v>6</v>
          </cell>
          <cell r="W984">
            <v>0</v>
          </cell>
          <cell r="X984" t="str">
            <v>○</v>
          </cell>
          <cell r="Y984" t="str">
            <v/>
          </cell>
          <cell r="Z984" t="str">
            <v/>
          </cell>
          <cell r="AA984" t="str">
            <v/>
          </cell>
          <cell r="AB984" t="str">
            <v/>
          </cell>
          <cell r="AC984" t="str">
            <v>なし</v>
          </cell>
          <cell r="AD984">
            <v>6</v>
          </cell>
          <cell r="AE984" t="str">
            <v>6年以上</v>
          </cell>
          <cell r="AF984">
            <v>8</v>
          </cell>
          <cell r="AG984" t="str">
            <v>適</v>
          </cell>
          <cell r="AH984">
            <v>6</v>
          </cell>
          <cell r="AI984" t="str">
            <v>適</v>
          </cell>
          <cell r="AJ984">
            <v>14</v>
          </cell>
          <cell r="AK984" t="str">
            <v>Ｒ４</v>
          </cell>
        </row>
        <row r="985">
          <cell r="A985">
            <v>1410051017507</v>
          </cell>
          <cell r="C985" t="str">
            <v>保育所</v>
          </cell>
          <cell r="D985" t="str">
            <v>アスクセンター北保育園</v>
          </cell>
          <cell r="E985">
            <v>83</v>
          </cell>
          <cell r="F985" t="str">
            <v>都筑区</v>
          </cell>
          <cell r="G985" t="str">
            <v>1080075</v>
          </cell>
          <cell r="H985" t="str">
            <v>東京都港区港南１－２－７０　品川シーズンテラス５Ｆ</v>
          </cell>
          <cell r="I985" t="str">
            <v>株式会社　日本保育総合研究所</v>
          </cell>
          <cell r="J985">
            <v>6</v>
          </cell>
          <cell r="K985" t="str">
            <v>6年以上</v>
          </cell>
          <cell r="L985">
            <v>8</v>
          </cell>
          <cell r="M985" t="str">
            <v>適</v>
          </cell>
          <cell r="N985">
            <v>6</v>
          </cell>
          <cell r="O985" t="str">
            <v>適</v>
          </cell>
          <cell r="P985">
            <v>14</v>
          </cell>
          <cell r="Q985">
            <v>7</v>
          </cell>
          <cell r="R985">
            <v>45154</v>
          </cell>
          <cell r="U985" t="str">
            <v>Ｒ４</v>
          </cell>
          <cell r="V985">
            <v>6</v>
          </cell>
          <cell r="W985">
            <v>0</v>
          </cell>
          <cell r="X985" t="str">
            <v>○</v>
          </cell>
          <cell r="Y985" t="str">
            <v/>
          </cell>
          <cell r="Z985" t="str">
            <v/>
          </cell>
          <cell r="AA985" t="str">
            <v/>
          </cell>
          <cell r="AB985" t="str">
            <v/>
          </cell>
          <cell r="AC985" t="str">
            <v>なし</v>
          </cell>
          <cell r="AD985">
            <v>6</v>
          </cell>
          <cell r="AE985" t="str">
            <v>6年以上</v>
          </cell>
          <cell r="AF985">
            <v>8</v>
          </cell>
          <cell r="AG985" t="str">
            <v>適</v>
          </cell>
          <cell r="AH985">
            <v>6</v>
          </cell>
          <cell r="AI985" t="str">
            <v>適</v>
          </cell>
          <cell r="AJ985">
            <v>14</v>
          </cell>
          <cell r="AK985" t="str">
            <v>Ｒ４</v>
          </cell>
        </row>
        <row r="986">
          <cell r="A986">
            <v>1410051018364</v>
          </cell>
          <cell r="C986" t="str">
            <v>保育所</v>
          </cell>
          <cell r="D986" t="str">
            <v>アスクセンター南保育園</v>
          </cell>
          <cell r="E986">
            <v>83</v>
          </cell>
          <cell r="F986" t="str">
            <v>都筑区</v>
          </cell>
          <cell r="G986" t="str">
            <v>1080075</v>
          </cell>
          <cell r="H986" t="str">
            <v>東京都港区港南１－２－７０　品川シーズンテラス５Ｆ</v>
          </cell>
          <cell r="I986" t="str">
            <v>株式会社　日本保育総合研究所</v>
          </cell>
          <cell r="J986">
            <v>7</v>
          </cell>
          <cell r="K986" t="str">
            <v>7年以上</v>
          </cell>
          <cell r="L986">
            <v>9</v>
          </cell>
          <cell r="M986" t="str">
            <v>適</v>
          </cell>
          <cell r="N986">
            <v>6</v>
          </cell>
          <cell r="O986" t="str">
            <v>適</v>
          </cell>
          <cell r="P986">
            <v>15</v>
          </cell>
          <cell r="Q986">
            <v>7</v>
          </cell>
          <cell r="R986">
            <v>45154</v>
          </cell>
          <cell r="U986" t="str">
            <v>Ｒ４</v>
          </cell>
          <cell r="V986">
            <v>6</v>
          </cell>
          <cell r="W986">
            <v>0</v>
          </cell>
          <cell r="X986" t="str">
            <v>○</v>
          </cell>
          <cell r="Y986" t="str">
            <v/>
          </cell>
          <cell r="Z986" t="str">
            <v/>
          </cell>
          <cell r="AA986" t="str">
            <v/>
          </cell>
          <cell r="AB986" t="str">
            <v/>
          </cell>
          <cell r="AC986" t="str">
            <v>なし</v>
          </cell>
          <cell r="AD986">
            <v>6</v>
          </cell>
          <cell r="AE986" t="str">
            <v>6年以上</v>
          </cell>
          <cell r="AF986">
            <v>8</v>
          </cell>
          <cell r="AG986" t="str">
            <v>適</v>
          </cell>
          <cell r="AH986">
            <v>6</v>
          </cell>
          <cell r="AI986" t="str">
            <v>適</v>
          </cell>
          <cell r="AJ986">
            <v>14</v>
          </cell>
          <cell r="AK986" t="str">
            <v>Ｒ４</v>
          </cell>
        </row>
        <row r="987">
          <cell r="A987">
            <v>1410051018372</v>
          </cell>
          <cell r="C987" t="str">
            <v>保育所</v>
          </cell>
          <cell r="D987" t="str">
            <v>アソシエふれあいの丘保育園</v>
          </cell>
          <cell r="E987">
            <v>83</v>
          </cell>
          <cell r="F987" t="str">
            <v>都筑区</v>
          </cell>
          <cell r="G987" t="str">
            <v>1530063</v>
          </cell>
          <cell r="H987" t="str">
            <v>東京都目黒区目黒３－１１－３－３Ｆ</v>
          </cell>
          <cell r="I987" t="str">
            <v>株式会社アソシエ・インターナショナル</v>
          </cell>
          <cell r="J987">
            <v>8</v>
          </cell>
          <cell r="K987" t="str">
            <v>8年以上</v>
          </cell>
          <cell r="L987">
            <v>10</v>
          </cell>
          <cell r="M987" t="str">
            <v>適</v>
          </cell>
          <cell r="N987">
            <v>6</v>
          </cell>
          <cell r="O987" t="str">
            <v>適</v>
          </cell>
          <cell r="P987">
            <v>16</v>
          </cell>
          <cell r="Q987">
            <v>9</v>
          </cell>
          <cell r="R987">
            <v>45113</v>
          </cell>
          <cell r="U987" t="str">
            <v>Ｒ４</v>
          </cell>
          <cell r="V987">
            <v>6</v>
          </cell>
          <cell r="W987">
            <v>0</v>
          </cell>
          <cell r="X987" t="str">
            <v>○</v>
          </cell>
          <cell r="Y987" t="str">
            <v/>
          </cell>
          <cell r="Z987" t="str">
            <v/>
          </cell>
          <cell r="AA987" t="str">
            <v/>
          </cell>
          <cell r="AB987" t="str">
            <v/>
          </cell>
          <cell r="AC987" t="str">
            <v>なし</v>
          </cell>
          <cell r="AD987">
            <v>9</v>
          </cell>
          <cell r="AE987" t="str">
            <v>9年以上</v>
          </cell>
          <cell r="AF987">
            <v>11</v>
          </cell>
          <cell r="AG987" t="str">
            <v>適</v>
          </cell>
          <cell r="AH987">
            <v>6</v>
          </cell>
          <cell r="AI987" t="str">
            <v>適</v>
          </cell>
          <cell r="AJ987">
            <v>17</v>
          </cell>
          <cell r="AK987" t="str">
            <v>Ｒ４</v>
          </cell>
        </row>
        <row r="988">
          <cell r="A988">
            <v>1410051027241</v>
          </cell>
          <cell r="C988" t="str">
            <v>保育所</v>
          </cell>
          <cell r="D988" t="str">
            <v>アリス保育園</v>
          </cell>
          <cell r="E988">
            <v>83</v>
          </cell>
          <cell r="F988" t="str">
            <v>都筑区</v>
          </cell>
          <cell r="G988" t="str">
            <v>2240061</v>
          </cell>
          <cell r="H988" t="str">
            <v>横浜市都筑区大丸３－２５</v>
          </cell>
          <cell r="I988" t="str">
            <v>アリス保育園</v>
          </cell>
          <cell r="J988">
            <v>15</v>
          </cell>
          <cell r="K988" t="str">
            <v>15年以上</v>
          </cell>
          <cell r="L988">
            <v>12</v>
          </cell>
          <cell r="M988" t="str">
            <v>適</v>
          </cell>
          <cell r="N988">
            <v>7</v>
          </cell>
          <cell r="O988" t="str">
            <v>適</v>
          </cell>
          <cell r="P988">
            <v>19</v>
          </cell>
          <cell r="Q988">
            <v>12</v>
          </cell>
          <cell r="R988">
            <v>45084</v>
          </cell>
          <cell r="U988" t="str">
            <v>Ｒ４</v>
          </cell>
          <cell r="V988">
            <v>7</v>
          </cell>
          <cell r="W988">
            <v>0</v>
          </cell>
          <cell r="X988" t="str">
            <v>○</v>
          </cell>
          <cell r="Y988" t="str">
            <v/>
          </cell>
          <cell r="Z988" t="str">
            <v/>
          </cell>
          <cell r="AA988" t="str">
            <v/>
          </cell>
          <cell r="AB988" t="str">
            <v/>
          </cell>
          <cell r="AC988" t="str">
            <v>なし</v>
          </cell>
          <cell r="AD988">
            <v>14</v>
          </cell>
          <cell r="AE988" t="str">
            <v>14年以上</v>
          </cell>
          <cell r="AF988">
            <v>12</v>
          </cell>
          <cell r="AG988" t="str">
            <v>適</v>
          </cell>
          <cell r="AH988">
            <v>7</v>
          </cell>
          <cell r="AI988" t="str">
            <v>適</v>
          </cell>
          <cell r="AJ988">
            <v>19</v>
          </cell>
          <cell r="AK988" t="str">
            <v>Ｒ４</v>
          </cell>
        </row>
        <row r="989">
          <cell r="A989">
            <v>1410051025385</v>
          </cell>
          <cell r="C989" t="str">
            <v>保育所</v>
          </cell>
          <cell r="D989" t="str">
            <v>池辺おひさま保育園</v>
          </cell>
          <cell r="E989">
            <v>83</v>
          </cell>
          <cell r="F989" t="str">
            <v>都筑区</v>
          </cell>
          <cell r="G989" t="str">
            <v>2240053</v>
          </cell>
          <cell r="H989" t="str">
            <v>横浜市都筑区池辺町２３６０ミア・エレンシア１０１</v>
          </cell>
          <cell r="I989" t="str">
            <v>有限会社ワイズオウル</v>
          </cell>
          <cell r="J989">
            <v>10</v>
          </cell>
          <cell r="K989" t="str">
            <v>10年以上</v>
          </cell>
          <cell r="L989">
            <v>12</v>
          </cell>
          <cell r="M989" t="str">
            <v>適</v>
          </cell>
          <cell r="N989">
            <v>6</v>
          </cell>
          <cell r="O989" t="str">
            <v>適</v>
          </cell>
          <cell r="P989">
            <v>18</v>
          </cell>
          <cell r="Q989">
            <v>5</v>
          </cell>
          <cell r="R989">
            <v>45113</v>
          </cell>
          <cell r="U989" t="str">
            <v>Ｒ４</v>
          </cell>
          <cell r="V989">
            <v>7</v>
          </cell>
          <cell r="W989">
            <v>0</v>
          </cell>
          <cell r="X989" t="str">
            <v>○</v>
          </cell>
          <cell r="Y989" t="str">
            <v/>
          </cell>
          <cell r="Z989" t="str">
            <v/>
          </cell>
          <cell r="AA989" t="str">
            <v/>
          </cell>
          <cell r="AB989" t="str">
            <v/>
          </cell>
          <cell r="AC989" t="str">
            <v>なし</v>
          </cell>
          <cell r="AD989">
            <v>14</v>
          </cell>
          <cell r="AE989" t="str">
            <v>14年以上</v>
          </cell>
          <cell r="AF989">
            <v>12</v>
          </cell>
          <cell r="AG989" t="str">
            <v>適</v>
          </cell>
          <cell r="AH989">
            <v>7</v>
          </cell>
          <cell r="AI989" t="str">
            <v>適</v>
          </cell>
          <cell r="AJ989">
            <v>19</v>
          </cell>
          <cell r="AK989" t="str">
            <v>Ｒ４</v>
          </cell>
        </row>
        <row r="990">
          <cell r="A990">
            <v>1410051017515</v>
          </cell>
          <cell r="C990" t="str">
            <v>保育所</v>
          </cell>
          <cell r="D990" t="str">
            <v>池辺保育園</v>
          </cell>
          <cell r="E990">
            <v>83</v>
          </cell>
          <cell r="F990" t="str">
            <v>都筑区</v>
          </cell>
          <cell r="G990" t="str">
            <v>2240053</v>
          </cell>
          <cell r="H990" t="str">
            <v>横浜市都筑区池辺町２８８５</v>
          </cell>
          <cell r="I990" t="str">
            <v>社会福祉法人　清賢会　池辺保育園</v>
          </cell>
          <cell r="J990">
            <v>12</v>
          </cell>
          <cell r="K990" t="str">
            <v>12年以上</v>
          </cell>
          <cell r="L990">
            <v>12</v>
          </cell>
          <cell r="M990" t="str">
            <v>適</v>
          </cell>
          <cell r="N990">
            <v>7</v>
          </cell>
          <cell r="O990" t="str">
            <v>適</v>
          </cell>
          <cell r="P990">
            <v>19</v>
          </cell>
          <cell r="Q990">
            <v>3</v>
          </cell>
          <cell r="R990">
            <v>45113</v>
          </cell>
          <cell r="U990" t="str">
            <v>Ｒ４</v>
          </cell>
          <cell r="V990">
            <v>7</v>
          </cell>
          <cell r="W990">
            <v>0</v>
          </cell>
          <cell r="X990" t="str">
            <v>○</v>
          </cell>
          <cell r="Y990" t="str">
            <v/>
          </cell>
          <cell r="Z990" t="str">
            <v/>
          </cell>
          <cell r="AA990" t="str">
            <v/>
          </cell>
          <cell r="AB990" t="str">
            <v/>
          </cell>
          <cell r="AC990" t="str">
            <v>なし</v>
          </cell>
          <cell r="AD990">
            <v>11</v>
          </cell>
          <cell r="AE990" t="str">
            <v>11年以上</v>
          </cell>
          <cell r="AF990">
            <v>12</v>
          </cell>
          <cell r="AG990" t="str">
            <v>適</v>
          </cell>
          <cell r="AH990">
            <v>7</v>
          </cell>
          <cell r="AI990" t="str">
            <v>適</v>
          </cell>
          <cell r="AJ990">
            <v>19</v>
          </cell>
          <cell r="AK990" t="str">
            <v>Ｒ４</v>
          </cell>
        </row>
        <row r="991">
          <cell r="A991">
            <v>1410051023661</v>
          </cell>
          <cell r="C991" t="str">
            <v>保育所</v>
          </cell>
          <cell r="D991" t="str">
            <v>エクレスすみれ保育園</v>
          </cell>
          <cell r="E991">
            <v>83</v>
          </cell>
          <cell r="F991" t="str">
            <v>都筑区</v>
          </cell>
          <cell r="G991" t="str">
            <v>2240063</v>
          </cell>
          <cell r="H991" t="str">
            <v>横浜市都筑区長坂７－１５</v>
          </cell>
          <cell r="I991" t="str">
            <v>エクレスすみれ保育園</v>
          </cell>
          <cell r="J991">
            <v>9</v>
          </cell>
          <cell r="K991" t="str">
            <v>9年以上</v>
          </cell>
          <cell r="L991">
            <v>11</v>
          </cell>
          <cell r="M991" t="str">
            <v>適</v>
          </cell>
          <cell r="N991">
            <v>6</v>
          </cell>
          <cell r="O991" t="str">
            <v>適</v>
          </cell>
          <cell r="P991">
            <v>17</v>
          </cell>
          <cell r="Q991">
            <v>5</v>
          </cell>
          <cell r="R991">
            <v>45113</v>
          </cell>
          <cell r="U991" t="str">
            <v>Ｒ４</v>
          </cell>
          <cell r="V991">
            <v>6</v>
          </cell>
          <cell r="W991">
            <v>0</v>
          </cell>
          <cell r="X991" t="str">
            <v>○</v>
          </cell>
          <cell r="Y991" t="str">
            <v/>
          </cell>
          <cell r="Z991" t="str">
            <v/>
          </cell>
          <cell r="AA991" t="str">
            <v/>
          </cell>
          <cell r="AB991" t="str">
            <v/>
          </cell>
          <cell r="AC991" t="str">
            <v>なし</v>
          </cell>
          <cell r="AD991">
            <v>9</v>
          </cell>
          <cell r="AE991" t="str">
            <v>9年以上</v>
          </cell>
          <cell r="AF991">
            <v>11</v>
          </cell>
          <cell r="AG991" t="str">
            <v>適</v>
          </cell>
          <cell r="AH991">
            <v>6</v>
          </cell>
          <cell r="AI991" t="str">
            <v>適</v>
          </cell>
          <cell r="AJ991">
            <v>17</v>
          </cell>
          <cell r="AK991" t="str">
            <v>Ｒ４</v>
          </cell>
        </row>
        <row r="992">
          <cell r="A992">
            <v>1410051024610</v>
          </cell>
          <cell r="C992" t="str">
            <v>保育所</v>
          </cell>
          <cell r="D992" t="str">
            <v>エンジェルプラネット</v>
          </cell>
          <cell r="E992">
            <v>83</v>
          </cell>
          <cell r="F992" t="str">
            <v>都筑区</v>
          </cell>
          <cell r="G992" t="str">
            <v>2140001</v>
          </cell>
          <cell r="H992" t="str">
            <v>神奈川県川崎市多摩区菅１－６－２５</v>
          </cell>
          <cell r="I992" t="str">
            <v>株式会社チャイルドランド</v>
          </cell>
          <cell r="J992">
            <v>7</v>
          </cell>
          <cell r="K992" t="str">
            <v>7年以上</v>
          </cell>
          <cell r="L992">
            <v>9</v>
          </cell>
          <cell r="M992" t="str">
            <v>適</v>
          </cell>
          <cell r="N992">
            <v>6</v>
          </cell>
          <cell r="O992" t="str">
            <v>適</v>
          </cell>
          <cell r="P992">
            <v>15</v>
          </cell>
          <cell r="Q992">
            <v>4</v>
          </cell>
          <cell r="R992">
            <v>45113</v>
          </cell>
          <cell r="U992" t="str">
            <v>Ｒ４</v>
          </cell>
          <cell r="V992">
            <v>7</v>
          </cell>
          <cell r="W992">
            <v>0</v>
          </cell>
          <cell r="X992" t="str">
            <v>○</v>
          </cell>
          <cell r="Y992" t="str">
            <v/>
          </cell>
          <cell r="Z992" t="str">
            <v/>
          </cell>
          <cell r="AA992" t="str">
            <v/>
          </cell>
          <cell r="AB992" t="str">
            <v/>
          </cell>
          <cell r="AC992" t="str">
            <v>なし</v>
          </cell>
          <cell r="AD992">
            <v>12</v>
          </cell>
          <cell r="AE992" t="str">
            <v>12年以上</v>
          </cell>
          <cell r="AF992">
            <v>12</v>
          </cell>
          <cell r="AG992" t="str">
            <v>適</v>
          </cell>
          <cell r="AH992">
            <v>7</v>
          </cell>
          <cell r="AI992" t="str">
            <v>適</v>
          </cell>
          <cell r="AJ992">
            <v>19</v>
          </cell>
          <cell r="AK992" t="str">
            <v>Ｒ４</v>
          </cell>
        </row>
        <row r="993">
          <cell r="A993">
            <v>1410051017523</v>
          </cell>
          <cell r="C993" t="str">
            <v>保育所</v>
          </cell>
          <cell r="D993" t="str">
            <v>勝田保育園</v>
          </cell>
          <cell r="E993">
            <v>83</v>
          </cell>
          <cell r="F993" t="str">
            <v>都筑区</v>
          </cell>
          <cell r="G993" t="str">
            <v>2450016</v>
          </cell>
          <cell r="H993" t="str">
            <v>横浜市泉区和泉町１３６８</v>
          </cell>
          <cell r="I993" t="str">
            <v>社会福祉法人和泉福祉会</v>
          </cell>
          <cell r="J993">
            <v>12</v>
          </cell>
          <cell r="K993" t="str">
            <v>12年以上</v>
          </cell>
          <cell r="L993">
            <v>12</v>
          </cell>
          <cell r="M993" t="str">
            <v>適</v>
          </cell>
          <cell r="N993">
            <v>7</v>
          </cell>
          <cell r="O993" t="str">
            <v>適</v>
          </cell>
          <cell r="P993">
            <v>19</v>
          </cell>
          <cell r="Q993">
            <v>12</v>
          </cell>
          <cell r="R993">
            <v>45072</v>
          </cell>
          <cell r="U993" t="str">
            <v>Ｒ４</v>
          </cell>
          <cell r="V993">
            <v>7</v>
          </cell>
          <cell r="W993">
            <v>0</v>
          </cell>
          <cell r="X993" t="str">
            <v>○</v>
          </cell>
          <cell r="Y993" t="str">
            <v/>
          </cell>
          <cell r="Z993" t="str">
            <v/>
          </cell>
          <cell r="AA993" t="str">
            <v/>
          </cell>
          <cell r="AB993" t="str">
            <v/>
          </cell>
          <cell r="AC993" t="str">
            <v>なし</v>
          </cell>
          <cell r="AD993">
            <v>11</v>
          </cell>
          <cell r="AE993" t="str">
            <v>11年以上</v>
          </cell>
          <cell r="AF993">
            <v>12</v>
          </cell>
          <cell r="AG993" t="str">
            <v>適</v>
          </cell>
          <cell r="AH993">
            <v>7</v>
          </cell>
          <cell r="AI993" t="str">
            <v>適</v>
          </cell>
          <cell r="AJ993">
            <v>19</v>
          </cell>
          <cell r="AK993" t="str">
            <v>Ｒ４</v>
          </cell>
        </row>
        <row r="994">
          <cell r="A994">
            <v>1410051018711</v>
          </cell>
          <cell r="C994" t="str">
            <v>保育所</v>
          </cell>
          <cell r="D994" t="str">
            <v>鴨居北こども園</v>
          </cell>
          <cell r="E994">
            <v>83</v>
          </cell>
          <cell r="F994" t="str">
            <v>都筑区</v>
          </cell>
          <cell r="G994" t="str">
            <v>1850034</v>
          </cell>
          <cell r="H994" t="str">
            <v>東京都国分寺市光町２丁目５－１</v>
          </cell>
          <cell r="I994" t="str">
            <v>株式会社　こどもの森</v>
          </cell>
          <cell r="J994">
            <v>5</v>
          </cell>
          <cell r="K994" t="str">
            <v>5年以上</v>
          </cell>
          <cell r="L994">
            <v>7</v>
          </cell>
          <cell r="M994" t="str">
            <v>適</v>
          </cell>
          <cell r="N994">
            <v>6</v>
          </cell>
          <cell r="O994" t="str">
            <v>適</v>
          </cell>
          <cell r="P994">
            <v>13</v>
          </cell>
          <cell r="Q994">
            <v>5</v>
          </cell>
          <cell r="R994">
            <v>45146</v>
          </cell>
          <cell r="U994" t="str">
            <v>Ｒ４</v>
          </cell>
          <cell r="V994">
            <v>6</v>
          </cell>
          <cell r="W994">
            <v>0</v>
          </cell>
          <cell r="X994" t="str">
            <v>○</v>
          </cell>
          <cell r="Y994" t="str">
            <v/>
          </cell>
          <cell r="Z994" t="str">
            <v/>
          </cell>
          <cell r="AA994" t="str">
            <v/>
          </cell>
          <cell r="AB994" t="str">
            <v/>
          </cell>
          <cell r="AC994" t="str">
            <v>なし</v>
          </cell>
          <cell r="AD994">
            <v>5</v>
          </cell>
          <cell r="AE994" t="str">
            <v>5年以上</v>
          </cell>
          <cell r="AF994">
            <v>7</v>
          </cell>
          <cell r="AG994" t="str">
            <v>適</v>
          </cell>
          <cell r="AH994">
            <v>6</v>
          </cell>
          <cell r="AI994" t="str">
            <v>適</v>
          </cell>
          <cell r="AJ994">
            <v>13</v>
          </cell>
          <cell r="AK994" t="str">
            <v>Ｒ４</v>
          </cell>
        </row>
        <row r="995">
          <cell r="A995">
            <v>1410051017531</v>
          </cell>
          <cell r="C995" t="str">
            <v>保育所</v>
          </cell>
          <cell r="D995" t="str">
            <v>川和保育園</v>
          </cell>
          <cell r="E995">
            <v>83</v>
          </cell>
          <cell r="F995" t="str">
            <v>都筑区</v>
          </cell>
          <cell r="G995" t="str">
            <v>2240057</v>
          </cell>
          <cell r="H995" t="str">
            <v>横浜市都筑区川和町８９０－２</v>
          </cell>
          <cell r="I995" t="str">
            <v>川和保育園</v>
          </cell>
          <cell r="J995">
            <v>15</v>
          </cell>
          <cell r="K995" t="str">
            <v>15年以上</v>
          </cell>
          <cell r="L995">
            <v>12</v>
          </cell>
          <cell r="M995" t="str">
            <v>適</v>
          </cell>
          <cell r="N995">
            <v>7</v>
          </cell>
          <cell r="O995" t="str">
            <v>適</v>
          </cell>
          <cell r="P995">
            <v>19</v>
          </cell>
          <cell r="Q995">
            <v>20</v>
          </cell>
          <cell r="R995">
            <v>45092</v>
          </cell>
          <cell r="U995" t="str">
            <v>Ｒ４</v>
          </cell>
          <cell r="V995">
            <v>7</v>
          </cell>
          <cell r="W995">
            <v>0</v>
          </cell>
          <cell r="X995" t="str">
            <v>○</v>
          </cell>
          <cell r="Y995" t="str">
            <v/>
          </cell>
          <cell r="Z995" t="str">
            <v/>
          </cell>
          <cell r="AA995" t="str">
            <v/>
          </cell>
          <cell r="AB995" t="str">
            <v/>
          </cell>
          <cell r="AC995" t="str">
            <v>なし</v>
          </cell>
          <cell r="AD995">
            <v>14</v>
          </cell>
          <cell r="AE995" t="str">
            <v>14年以上</v>
          </cell>
          <cell r="AF995">
            <v>12</v>
          </cell>
          <cell r="AG995" t="str">
            <v>適</v>
          </cell>
          <cell r="AH995">
            <v>7</v>
          </cell>
          <cell r="AI995" t="str">
            <v>適</v>
          </cell>
          <cell r="AJ995">
            <v>19</v>
          </cell>
          <cell r="AK995" t="str">
            <v>Ｒ４</v>
          </cell>
        </row>
        <row r="996">
          <cell r="A996">
            <v>1410051027258</v>
          </cell>
          <cell r="C996" t="str">
            <v>保育所</v>
          </cell>
          <cell r="D996" t="str">
            <v>KIDSFORE ACADEMY</v>
          </cell>
          <cell r="E996">
            <v>83</v>
          </cell>
          <cell r="F996" t="str">
            <v>都筑区</v>
          </cell>
          <cell r="G996" t="str">
            <v>2240003</v>
          </cell>
          <cell r="H996" t="str">
            <v>横浜市都筑区中川中央一丁目２１－７　２Ｆ</v>
          </cell>
          <cell r="I996" t="str">
            <v>株式会社キッズフォレ</v>
          </cell>
          <cell r="J996">
            <v>6</v>
          </cell>
          <cell r="K996" t="str">
            <v>6年以上</v>
          </cell>
          <cell r="L996">
            <v>8</v>
          </cell>
          <cell r="M996" t="str">
            <v>適</v>
          </cell>
          <cell r="N996">
            <v>6</v>
          </cell>
          <cell r="O996" t="str">
            <v>適</v>
          </cell>
          <cell r="P996">
            <v>14</v>
          </cell>
          <cell r="Q996">
            <v>4</v>
          </cell>
          <cell r="R996">
            <v>45113</v>
          </cell>
          <cell r="U996" t="str">
            <v>Ｒ４</v>
          </cell>
          <cell r="V996">
            <v>6</v>
          </cell>
          <cell r="W996">
            <v>0</v>
          </cell>
          <cell r="X996" t="str">
            <v>○</v>
          </cell>
          <cell r="Y996" t="str">
            <v/>
          </cell>
          <cell r="Z996" t="str">
            <v/>
          </cell>
          <cell r="AA996" t="str">
            <v/>
          </cell>
          <cell r="AB996" t="str">
            <v/>
          </cell>
          <cell r="AC996" t="str">
            <v>なし</v>
          </cell>
          <cell r="AD996">
            <v>6</v>
          </cell>
          <cell r="AE996" t="str">
            <v>6年以上</v>
          </cell>
          <cell r="AF996">
            <v>8</v>
          </cell>
          <cell r="AG996" t="str">
            <v>適</v>
          </cell>
          <cell r="AH996">
            <v>6</v>
          </cell>
          <cell r="AI996" t="str">
            <v>適</v>
          </cell>
          <cell r="AJ996">
            <v>14</v>
          </cell>
          <cell r="AK996" t="str">
            <v>Ｒ４</v>
          </cell>
        </row>
        <row r="997">
          <cell r="A997">
            <v>1410051025849</v>
          </cell>
          <cell r="C997" t="str">
            <v>保育所</v>
          </cell>
          <cell r="D997" t="str">
            <v>キッズフォレセンター北</v>
          </cell>
          <cell r="E997">
            <v>83</v>
          </cell>
          <cell r="F997" t="str">
            <v>都筑区</v>
          </cell>
          <cell r="G997" t="str">
            <v>2240003</v>
          </cell>
          <cell r="H997" t="str">
            <v>横浜市都筑区中川中央１－２１－３　２Ｆ</v>
          </cell>
          <cell r="I997" t="str">
            <v>株式会社　キッズフォレ</v>
          </cell>
          <cell r="J997">
            <v>8</v>
          </cell>
          <cell r="K997" t="str">
            <v>8年以上</v>
          </cell>
          <cell r="L997">
            <v>10</v>
          </cell>
          <cell r="M997" t="str">
            <v>適</v>
          </cell>
          <cell r="N997">
            <v>6</v>
          </cell>
          <cell r="O997" t="str">
            <v>適</v>
          </cell>
          <cell r="P997">
            <v>16</v>
          </cell>
          <cell r="Q997">
            <v>10</v>
          </cell>
          <cell r="R997">
            <v>45113</v>
          </cell>
          <cell r="U997" t="str">
            <v>Ｒ４</v>
          </cell>
          <cell r="V997">
            <v>6</v>
          </cell>
          <cell r="W997">
            <v>0</v>
          </cell>
          <cell r="X997" t="str">
            <v>○</v>
          </cell>
          <cell r="Y997" t="str">
            <v/>
          </cell>
          <cell r="Z997" t="str">
            <v/>
          </cell>
          <cell r="AA997" t="str">
            <v/>
          </cell>
          <cell r="AB997" t="str">
            <v/>
          </cell>
          <cell r="AC997" t="str">
            <v>なし</v>
          </cell>
          <cell r="AD997">
            <v>8</v>
          </cell>
          <cell r="AE997" t="str">
            <v>8年以上</v>
          </cell>
          <cell r="AF997">
            <v>10</v>
          </cell>
          <cell r="AG997" t="str">
            <v>適</v>
          </cell>
          <cell r="AH997">
            <v>6</v>
          </cell>
          <cell r="AI997" t="str">
            <v>適</v>
          </cell>
          <cell r="AJ997">
            <v>16</v>
          </cell>
          <cell r="AK997" t="str">
            <v>Ｒ４</v>
          </cell>
        </row>
        <row r="998">
          <cell r="A998">
            <v>1410051019768</v>
          </cell>
          <cell r="C998" t="str">
            <v>保育所</v>
          </cell>
          <cell r="D998" t="str">
            <v>キッズフォレ東山田</v>
          </cell>
          <cell r="E998">
            <v>83</v>
          </cell>
          <cell r="F998" t="str">
            <v>都筑区</v>
          </cell>
          <cell r="G998" t="str">
            <v>2240003</v>
          </cell>
          <cell r="H998" t="str">
            <v>横浜市都筑区中川中央１－２１－３　２Ｆ</v>
          </cell>
          <cell r="I998" t="str">
            <v>株式会社　キッズフォレ</v>
          </cell>
          <cell r="J998">
            <v>7</v>
          </cell>
          <cell r="K998" t="str">
            <v>7年以上</v>
          </cell>
          <cell r="L998">
            <v>9</v>
          </cell>
          <cell r="M998" t="str">
            <v>適</v>
          </cell>
          <cell r="N998">
            <v>6</v>
          </cell>
          <cell r="O998" t="str">
            <v>適</v>
          </cell>
          <cell r="P998">
            <v>15</v>
          </cell>
          <cell r="Q998">
            <v>6</v>
          </cell>
          <cell r="R998">
            <v>45128</v>
          </cell>
          <cell r="U998" t="str">
            <v>Ｒ４</v>
          </cell>
          <cell r="V998">
            <v>6</v>
          </cell>
          <cell r="W998">
            <v>0</v>
          </cell>
          <cell r="X998" t="str">
            <v>○</v>
          </cell>
          <cell r="Y998" t="str">
            <v/>
          </cell>
          <cell r="Z998" t="str">
            <v/>
          </cell>
          <cell r="AA998" t="str">
            <v/>
          </cell>
          <cell r="AB998" t="str">
            <v/>
          </cell>
          <cell r="AC998" t="str">
            <v>なし</v>
          </cell>
          <cell r="AD998">
            <v>8</v>
          </cell>
          <cell r="AE998" t="str">
            <v>8年以上</v>
          </cell>
          <cell r="AF998">
            <v>10</v>
          </cell>
          <cell r="AG998" t="str">
            <v>適</v>
          </cell>
          <cell r="AH998">
            <v>6</v>
          </cell>
          <cell r="AI998" t="str">
            <v>適</v>
          </cell>
          <cell r="AJ998">
            <v>16</v>
          </cell>
          <cell r="AK998" t="str">
            <v>Ｒ４</v>
          </cell>
        </row>
        <row r="999">
          <cell r="A999">
            <v>1410051025534</v>
          </cell>
          <cell r="C999" t="str">
            <v>保育所</v>
          </cell>
          <cell r="D999" t="str">
            <v>木下の保育園センター南</v>
          </cell>
          <cell r="E999">
            <v>83</v>
          </cell>
          <cell r="F999" t="str">
            <v>都筑区</v>
          </cell>
          <cell r="G999" t="str">
            <v>1631309</v>
          </cell>
          <cell r="H999" t="str">
            <v>東京都新宿区西新宿６丁目５番１号　新宿アイランドタワ－８階</v>
          </cell>
          <cell r="I999" t="str">
            <v>株式会社　木下の保育</v>
          </cell>
          <cell r="J999">
            <v>7</v>
          </cell>
          <cell r="K999" t="str">
            <v>7年以上</v>
          </cell>
          <cell r="L999">
            <v>9</v>
          </cell>
          <cell r="M999" t="str">
            <v>適</v>
          </cell>
          <cell r="N999">
            <v>6</v>
          </cell>
          <cell r="O999" t="str">
            <v>適</v>
          </cell>
          <cell r="P999">
            <v>15</v>
          </cell>
          <cell r="Q999">
            <v>5</v>
          </cell>
          <cell r="R999">
            <v>45084</v>
          </cell>
          <cell r="U999" t="str">
            <v>Ｒ４</v>
          </cell>
          <cell r="V999">
            <v>6</v>
          </cell>
          <cell r="W999">
            <v>0</v>
          </cell>
          <cell r="X999" t="str">
            <v>○</v>
          </cell>
          <cell r="Y999" t="str">
            <v/>
          </cell>
          <cell r="Z999" t="str">
            <v/>
          </cell>
          <cell r="AA999" t="str">
            <v/>
          </cell>
          <cell r="AB999" t="str">
            <v/>
          </cell>
          <cell r="AC999" t="str">
            <v>なし</v>
          </cell>
          <cell r="AD999">
            <v>5</v>
          </cell>
          <cell r="AE999" t="str">
            <v>5年以上</v>
          </cell>
          <cell r="AF999">
            <v>7</v>
          </cell>
          <cell r="AG999" t="str">
            <v>適</v>
          </cell>
          <cell r="AH999">
            <v>6</v>
          </cell>
          <cell r="AI999" t="str">
            <v>適</v>
          </cell>
          <cell r="AJ999">
            <v>13</v>
          </cell>
          <cell r="AK999" t="str">
            <v>Ｒ４</v>
          </cell>
        </row>
        <row r="1000">
          <cell r="A1000">
            <v>1410051018380</v>
          </cell>
          <cell r="C1000" t="str">
            <v>保育所</v>
          </cell>
          <cell r="D1000" t="str">
            <v>クオリスキッズ鴨居駅前保育園</v>
          </cell>
          <cell r="E1000">
            <v>83</v>
          </cell>
          <cell r="F1000" t="str">
            <v>都筑区</v>
          </cell>
          <cell r="G1000" t="str">
            <v>2240053</v>
          </cell>
          <cell r="H1000" t="str">
            <v>横浜市都筑区池辺町４５７８－１</v>
          </cell>
          <cell r="I1000" t="str">
            <v>クオリスキッズ鴨居駅前保育園</v>
          </cell>
          <cell r="J1000">
            <v>11</v>
          </cell>
          <cell r="K1000" t="str">
            <v>11年以上</v>
          </cell>
          <cell r="L1000">
            <v>12</v>
          </cell>
          <cell r="M1000" t="str">
            <v>適</v>
          </cell>
          <cell r="N1000">
            <v>7</v>
          </cell>
          <cell r="O1000" t="str">
            <v>適</v>
          </cell>
          <cell r="P1000">
            <v>19</v>
          </cell>
          <cell r="Q1000">
            <v>11</v>
          </cell>
          <cell r="R1000">
            <v>45113</v>
          </cell>
          <cell r="U1000" t="str">
            <v>Ｒ４</v>
          </cell>
          <cell r="V1000">
            <v>6</v>
          </cell>
          <cell r="W1000">
            <v>1</v>
          </cell>
          <cell r="X1000" t="str">
            <v>○</v>
          </cell>
          <cell r="Y1000" t="str">
            <v>○</v>
          </cell>
          <cell r="Z1000" t="str">
            <v/>
          </cell>
          <cell r="AA1000" t="str">
            <v/>
          </cell>
          <cell r="AB1000" t="str">
            <v/>
          </cell>
          <cell r="AC1000" t="str">
            <v>あり</v>
          </cell>
          <cell r="AD1000">
            <v>10</v>
          </cell>
          <cell r="AE1000" t="str">
            <v>10年以上</v>
          </cell>
          <cell r="AF1000">
            <v>12</v>
          </cell>
          <cell r="AG1000" t="str">
            <v>適</v>
          </cell>
          <cell r="AH1000">
            <v>6</v>
          </cell>
          <cell r="AI1000" t="str">
            <v>適</v>
          </cell>
          <cell r="AJ1000">
            <v>18</v>
          </cell>
          <cell r="AK1000" t="str">
            <v>Ｒ４</v>
          </cell>
        </row>
        <row r="1001">
          <cell r="A1001">
            <v>1410051015865</v>
          </cell>
          <cell r="C1001" t="str">
            <v>保育所</v>
          </cell>
          <cell r="D1001" t="str">
            <v>グローバルキッズ都筑ふれあいの丘園</v>
          </cell>
          <cell r="E1001">
            <v>83</v>
          </cell>
          <cell r="F1001" t="str">
            <v>都筑区</v>
          </cell>
          <cell r="G1001" t="str">
            <v>1020071</v>
          </cell>
          <cell r="H1001" t="str">
            <v>東京都千代田区富士見２丁目１４番３６号</v>
          </cell>
          <cell r="I1001" t="str">
            <v>株式会社　グローバルキッズ</v>
          </cell>
          <cell r="J1001">
            <v>8</v>
          </cell>
          <cell r="K1001" t="str">
            <v>8年以上</v>
          </cell>
          <cell r="L1001">
            <v>10</v>
          </cell>
          <cell r="M1001" t="str">
            <v>適</v>
          </cell>
          <cell r="N1001">
            <v>6</v>
          </cell>
          <cell r="O1001" t="str">
            <v>適</v>
          </cell>
          <cell r="P1001">
            <v>16</v>
          </cell>
          <cell r="Q1001">
            <v>8</v>
          </cell>
          <cell r="R1001">
            <v>45092</v>
          </cell>
          <cell r="U1001" t="str">
            <v>Ｒ４</v>
          </cell>
          <cell r="V1001">
            <v>6</v>
          </cell>
          <cell r="W1001">
            <v>0</v>
          </cell>
          <cell r="X1001" t="str">
            <v>○</v>
          </cell>
          <cell r="Y1001" t="str">
            <v/>
          </cell>
          <cell r="Z1001" t="str">
            <v/>
          </cell>
          <cell r="AA1001" t="str">
            <v/>
          </cell>
          <cell r="AB1001" t="str">
            <v/>
          </cell>
          <cell r="AC1001" t="str">
            <v>なし</v>
          </cell>
          <cell r="AD1001">
            <v>8</v>
          </cell>
          <cell r="AE1001" t="str">
            <v>8年以上</v>
          </cell>
          <cell r="AF1001">
            <v>10</v>
          </cell>
          <cell r="AG1001" t="str">
            <v>適</v>
          </cell>
          <cell r="AH1001">
            <v>6</v>
          </cell>
          <cell r="AI1001" t="str">
            <v>適</v>
          </cell>
          <cell r="AJ1001">
            <v>16</v>
          </cell>
          <cell r="AK1001" t="str">
            <v>Ｒ４</v>
          </cell>
        </row>
        <row r="1002">
          <cell r="A1002">
            <v>1410051023562</v>
          </cell>
          <cell r="C1002" t="str">
            <v>保育所</v>
          </cell>
          <cell r="D1002" t="str">
            <v>コビープリスクールなかまちだい</v>
          </cell>
          <cell r="E1002">
            <v>83</v>
          </cell>
          <cell r="F1002" t="str">
            <v>都筑区</v>
          </cell>
          <cell r="G1002" t="str">
            <v>1530051</v>
          </cell>
          <cell r="H1002" t="str">
            <v>東京都目黒区上目黒５－５－８</v>
          </cell>
          <cell r="I1002" t="str">
            <v>株式会社コビーアンドアソシエイツ</v>
          </cell>
          <cell r="J1002">
            <v>5</v>
          </cell>
          <cell r="K1002" t="str">
            <v>5年以上</v>
          </cell>
          <cell r="L1002">
            <v>7</v>
          </cell>
          <cell r="M1002" t="str">
            <v>適</v>
          </cell>
          <cell r="N1002">
            <v>6</v>
          </cell>
          <cell r="O1002" t="str">
            <v>適</v>
          </cell>
          <cell r="P1002">
            <v>13</v>
          </cell>
          <cell r="Q1002">
            <v>5</v>
          </cell>
          <cell r="R1002">
            <v>45128</v>
          </cell>
          <cell r="U1002" t="str">
            <v>Ｒ４</v>
          </cell>
          <cell r="V1002">
            <v>6</v>
          </cell>
          <cell r="W1002">
            <v>0</v>
          </cell>
          <cell r="X1002" t="str">
            <v>○</v>
          </cell>
          <cell r="Y1002" t="str">
            <v/>
          </cell>
          <cell r="Z1002" t="str">
            <v/>
          </cell>
          <cell r="AA1002" t="str">
            <v/>
          </cell>
          <cell r="AB1002" t="str">
            <v/>
          </cell>
          <cell r="AC1002" t="str">
            <v>なし</v>
          </cell>
          <cell r="AD1002">
            <v>5</v>
          </cell>
          <cell r="AE1002" t="str">
            <v>5年以上</v>
          </cell>
          <cell r="AF1002">
            <v>7</v>
          </cell>
          <cell r="AG1002" t="str">
            <v>適</v>
          </cell>
          <cell r="AH1002">
            <v>6</v>
          </cell>
          <cell r="AI1002" t="str">
            <v>適</v>
          </cell>
          <cell r="AJ1002">
            <v>13</v>
          </cell>
          <cell r="AK1002" t="str">
            <v>Ｒ４</v>
          </cell>
        </row>
        <row r="1003">
          <cell r="A1003">
            <v>1410051024628</v>
          </cell>
          <cell r="C1003" t="str">
            <v>保育所</v>
          </cell>
          <cell r="D1003" t="str">
            <v>さんさん森の保育園センター南</v>
          </cell>
          <cell r="E1003">
            <v>83</v>
          </cell>
          <cell r="F1003" t="str">
            <v>都筑区</v>
          </cell>
          <cell r="G1003" t="str">
            <v>1400001</v>
          </cell>
          <cell r="H1003" t="str">
            <v>東京都品川区北品川１－８－１１　Ｄａｉｗａ品川　Ｎｏｒｔｈビル６Ｆ</v>
          </cell>
          <cell r="I1003" t="str">
            <v>有限会社ベビーステーション</v>
          </cell>
          <cell r="J1003">
            <v>8</v>
          </cell>
          <cell r="K1003" t="str">
            <v>8年以上</v>
          </cell>
          <cell r="L1003">
            <v>10</v>
          </cell>
          <cell r="M1003" t="str">
            <v>適</v>
          </cell>
          <cell r="N1003">
            <v>6</v>
          </cell>
          <cell r="O1003" t="str">
            <v>適</v>
          </cell>
          <cell r="P1003">
            <v>16</v>
          </cell>
          <cell r="Q1003">
            <v>7</v>
          </cell>
          <cell r="R1003">
            <v>45120</v>
          </cell>
          <cell r="U1003" t="str">
            <v>Ｒ４</v>
          </cell>
          <cell r="V1003">
            <v>6</v>
          </cell>
          <cell r="W1003">
            <v>0</v>
          </cell>
          <cell r="X1003" t="str">
            <v>○</v>
          </cell>
          <cell r="Y1003" t="str">
            <v/>
          </cell>
          <cell r="Z1003" t="str">
            <v/>
          </cell>
          <cell r="AA1003" t="str">
            <v/>
          </cell>
          <cell r="AB1003" t="str">
            <v/>
          </cell>
          <cell r="AC1003" t="str">
            <v>なし</v>
          </cell>
          <cell r="AD1003">
            <v>9</v>
          </cell>
          <cell r="AE1003" t="str">
            <v>9年以上</v>
          </cell>
          <cell r="AF1003">
            <v>11</v>
          </cell>
          <cell r="AG1003" t="str">
            <v>適</v>
          </cell>
          <cell r="AH1003">
            <v>6</v>
          </cell>
          <cell r="AI1003" t="str">
            <v>適</v>
          </cell>
          <cell r="AJ1003">
            <v>17</v>
          </cell>
          <cell r="AK1003" t="str">
            <v>Ｒ４</v>
          </cell>
        </row>
        <row r="1004">
          <cell r="A1004">
            <v>1410051026136</v>
          </cell>
          <cell r="C1004" t="str">
            <v>保育所</v>
          </cell>
          <cell r="D1004" t="str">
            <v>シープ保育所</v>
          </cell>
          <cell r="E1004">
            <v>83</v>
          </cell>
          <cell r="F1004" t="str">
            <v>都筑区</v>
          </cell>
          <cell r="G1004" t="str">
            <v>2240035</v>
          </cell>
          <cell r="H1004" t="str">
            <v>横浜市都筑区新栄町２１－１２</v>
          </cell>
          <cell r="I1004" t="str">
            <v>シープ保育所</v>
          </cell>
          <cell r="J1004">
            <v>11</v>
          </cell>
          <cell r="K1004" t="str">
            <v>11年以上</v>
          </cell>
          <cell r="L1004">
            <v>12</v>
          </cell>
          <cell r="M1004" t="str">
            <v>適</v>
          </cell>
          <cell r="N1004">
            <v>7</v>
          </cell>
          <cell r="O1004" t="str">
            <v>適</v>
          </cell>
          <cell r="P1004">
            <v>19</v>
          </cell>
          <cell r="Q1004">
            <v>8</v>
          </cell>
          <cell r="R1004">
            <v>45092</v>
          </cell>
          <cell r="U1004" t="str">
            <v>Ｒ４</v>
          </cell>
          <cell r="V1004">
            <v>6</v>
          </cell>
          <cell r="W1004">
            <v>1</v>
          </cell>
          <cell r="X1004" t="str">
            <v>○</v>
          </cell>
          <cell r="Y1004" t="str">
            <v>○</v>
          </cell>
          <cell r="Z1004" t="str">
            <v/>
          </cell>
          <cell r="AA1004" t="str">
            <v/>
          </cell>
          <cell r="AB1004" t="str">
            <v/>
          </cell>
          <cell r="AC1004" t="str">
            <v>あり</v>
          </cell>
          <cell r="AD1004">
            <v>10</v>
          </cell>
          <cell r="AE1004" t="str">
            <v>10年以上</v>
          </cell>
          <cell r="AF1004">
            <v>12</v>
          </cell>
          <cell r="AG1004" t="str">
            <v>適</v>
          </cell>
          <cell r="AH1004">
            <v>6</v>
          </cell>
          <cell r="AI1004" t="str">
            <v>適</v>
          </cell>
          <cell r="AJ1004">
            <v>18</v>
          </cell>
          <cell r="AK1004" t="str">
            <v>Ｒ４</v>
          </cell>
        </row>
        <row r="1005">
          <cell r="A1005">
            <v>1410051015873</v>
          </cell>
          <cell r="C1005" t="str">
            <v>保育所</v>
          </cell>
          <cell r="D1005" t="str">
            <v>すくすく保育園</v>
          </cell>
          <cell r="E1005">
            <v>83</v>
          </cell>
          <cell r="F1005" t="str">
            <v>都筑区</v>
          </cell>
          <cell r="G1005" t="str">
            <v>2240027</v>
          </cell>
          <cell r="H1005" t="str">
            <v>横浜市都筑区大棚町７４－１２</v>
          </cell>
          <cell r="I1005" t="str">
            <v>社会福祉法人　長幼会　すくすく保育園</v>
          </cell>
          <cell r="J1005">
            <v>12</v>
          </cell>
          <cell r="K1005" t="str">
            <v>12年以上</v>
          </cell>
          <cell r="L1005">
            <v>12</v>
          </cell>
          <cell r="M1005" t="str">
            <v>適</v>
          </cell>
          <cell r="N1005">
            <v>7</v>
          </cell>
          <cell r="O1005" t="str">
            <v>適</v>
          </cell>
          <cell r="P1005">
            <v>19</v>
          </cell>
          <cell r="Q1005">
            <v>11</v>
          </cell>
          <cell r="R1005">
            <v>45113</v>
          </cell>
          <cell r="U1005" t="str">
            <v>Ｒ４</v>
          </cell>
          <cell r="V1005">
            <v>6</v>
          </cell>
          <cell r="W1005">
            <v>1</v>
          </cell>
          <cell r="X1005" t="str">
            <v>○</v>
          </cell>
          <cell r="Y1005" t="str">
            <v>○</v>
          </cell>
          <cell r="Z1005" t="str">
            <v/>
          </cell>
          <cell r="AA1005" t="str">
            <v/>
          </cell>
          <cell r="AB1005" t="str">
            <v/>
          </cell>
          <cell r="AC1005" t="str">
            <v>あり</v>
          </cell>
          <cell r="AD1005">
            <v>10</v>
          </cell>
          <cell r="AE1005" t="str">
            <v>10年以上</v>
          </cell>
          <cell r="AF1005">
            <v>12</v>
          </cell>
          <cell r="AG1005" t="str">
            <v>適</v>
          </cell>
          <cell r="AH1005">
            <v>6</v>
          </cell>
          <cell r="AI1005" t="str">
            <v>適</v>
          </cell>
          <cell r="AJ1005">
            <v>18</v>
          </cell>
          <cell r="AK1005" t="str">
            <v>Ｒ４</v>
          </cell>
        </row>
        <row r="1006">
          <cell r="A1006">
            <v>1410051014488</v>
          </cell>
          <cell r="C1006" t="str">
            <v>保育所</v>
          </cell>
          <cell r="D1006" t="str">
            <v>スターチャイルド≪川和ナーサリー≫</v>
          </cell>
          <cell r="E1006">
            <v>83</v>
          </cell>
          <cell r="F1006" t="str">
            <v>都筑区</v>
          </cell>
          <cell r="G1006" t="str">
            <v>2210835</v>
          </cell>
          <cell r="H1006" t="str">
            <v>横浜市神奈川区鶴屋町３－２９－１　第６安田ビル５階</v>
          </cell>
          <cell r="I1006" t="str">
            <v>ヒューマンスターチャイルド株式会社</v>
          </cell>
          <cell r="J1006">
            <v>9</v>
          </cell>
          <cell r="K1006" t="str">
            <v>9年以上</v>
          </cell>
          <cell r="L1006">
            <v>11</v>
          </cell>
          <cell r="M1006" t="str">
            <v>適</v>
          </cell>
          <cell r="N1006">
            <v>6</v>
          </cell>
          <cell r="O1006" t="str">
            <v>適</v>
          </cell>
          <cell r="P1006">
            <v>17</v>
          </cell>
          <cell r="Q1006">
            <v>9</v>
          </cell>
          <cell r="R1006">
            <v>45092</v>
          </cell>
          <cell r="U1006" t="str">
            <v>Ｒ４</v>
          </cell>
          <cell r="V1006">
            <v>6</v>
          </cell>
          <cell r="W1006">
            <v>0</v>
          </cell>
          <cell r="X1006" t="str">
            <v>○</v>
          </cell>
          <cell r="Y1006" t="str">
            <v/>
          </cell>
          <cell r="Z1006" t="str">
            <v/>
          </cell>
          <cell r="AA1006" t="str">
            <v/>
          </cell>
          <cell r="AB1006" t="str">
            <v/>
          </cell>
          <cell r="AC1006" t="str">
            <v>なし</v>
          </cell>
          <cell r="AD1006">
            <v>8</v>
          </cell>
          <cell r="AE1006" t="str">
            <v>8年以上</v>
          </cell>
          <cell r="AF1006">
            <v>10</v>
          </cell>
          <cell r="AG1006" t="str">
            <v>適</v>
          </cell>
          <cell r="AH1006">
            <v>6</v>
          </cell>
          <cell r="AI1006" t="str">
            <v>適</v>
          </cell>
          <cell r="AJ1006">
            <v>16</v>
          </cell>
          <cell r="AK1006" t="str">
            <v>Ｒ４</v>
          </cell>
        </row>
        <row r="1007">
          <cell r="A1007">
            <v>1410051015063</v>
          </cell>
          <cell r="C1007" t="str">
            <v>保育所</v>
          </cell>
          <cell r="D1007" t="str">
            <v>第二しらとり台保育園</v>
          </cell>
          <cell r="E1007">
            <v>83</v>
          </cell>
          <cell r="F1007" t="str">
            <v>都筑区</v>
          </cell>
          <cell r="G1007" t="str">
            <v>2240021</v>
          </cell>
          <cell r="H1007" t="str">
            <v>横浜市都筑区北山田三丁目４－１４</v>
          </cell>
          <cell r="I1007" t="str">
            <v>福）しらとり台保育園第二しらとり台保育園</v>
          </cell>
          <cell r="J1007">
            <v>10</v>
          </cell>
          <cell r="K1007" t="str">
            <v>10年以上</v>
          </cell>
          <cell r="L1007">
            <v>12</v>
          </cell>
          <cell r="M1007" t="str">
            <v>適</v>
          </cell>
          <cell r="N1007">
            <v>6</v>
          </cell>
          <cell r="O1007" t="str">
            <v>適</v>
          </cell>
          <cell r="P1007">
            <v>18</v>
          </cell>
          <cell r="Q1007">
            <v>12</v>
          </cell>
          <cell r="R1007">
            <v>45072</v>
          </cell>
          <cell r="U1007" t="str">
            <v>Ｒ４</v>
          </cell>
          <cell r="V1007">
            <v>6</v>
          </cell>
          <cell r="W1007">
            <v>0</v>
          </cell>
          <cell r="X1007" t="str">
            <v>○</v>
          </cell>
          <cell r="Y1007" t="str">
            <v/>
          </cell>
          <cell r="Z1007" t="str">
            <v/>
          </cell>
          <cell r="AA1007" t="str">
            <v/>
          </cell>
          <cell r="AB1007" t="str">
            <v/>
          </cell>
          <cell r="AC1007" t="str">
            <v>なし</v>
          </cell>
          <cell r="AD1007">
            <v>10</v>
          </cell>
          <cell r="AE1007" t="str">
            <v>10年以上</v>
          </cell>
          <cell r="AF1007">
            <v>12</v>
          </cell>
          <cell r="AG1007" t="str">
            <v>適</v>
          </cell>
          <cell r="AH1007">
            <v>6</v>
          </cell>
          <cell r="AI1007" t="str">
            <v>適</v>
          </cell>
          <cell r="AJ1007">
            <v>18</v>
          </cell>
          <cell r="AK1007" t="str">
            <v>Ｒ４</v>
          </cell>
        </row>
        <row r="1008">
          <cell r="A1008">
            <v>1410051015915</v>
          </cell>
          <cell r="C1008" t="str">
            <v>保育所</v>
          </cell>
          <cell r="D1008" t="str">
            <v>滝ヶ谷保育園</v>
          </cell>
          <cell r="E1008">
            <v>83</v>
          </cell>
          <cell r="F1008" t="str">
            <v>都筑区</v>
          </cell>
          <cell r="G1008" t="str">
            <v>2240021</v>
          </cell>
          <cell r="H1008" t="str">
            <v>横浜市都筑区北山田二丁目１７－２８</v>
          </cell>
          <cell r="I1008" t="str">
            <v>社会福祉法人　寿広福祉会　滝ヶ谷保育園</v>
          </cell>
          <cell r="J1008">
            <v>13</v>
          </cell>
          <cell r="K1008" t="str">
            <v>13年以上</v>
          </cell>
          <cell r="L1008">
            <v>12</v>
          </cell>
          <cell r="M1008" t="str">
            <v>適</v>
          </cell>
          <cell r="N1008">
            <v>7</v>
          </cell>
          <cell r="O1008" t="str">
            <v>適</v>
          </cell>
          <cell r="P1008">
            <v>19</v>
          </cell>
          <cell r="Q1008">
            <v>10</v>
          </cell>
          <cell r="R1008">
            <v>45120</v>
          </cell>
          <cell r="U1008" t="str">
            <v>Ｒ４</v>
          </cell>
          <cell r="V1008">
            <v>7</v>
          </cell>
          <cell r="W1008">
            <v>0</v>
          </cell>
          <cell r="X1008" t="str">
            <v>○</v>
          </cell>
          <cell r="Y1008" t="str">
            <v/>
          </cell>
          <cell r="Z1008" t="str">
            <v/>
          </cell>
          <cell r="AA1008" t="str">
            <v/>
          </cell>
          <cell r="AB1008" t="str">
            <v/>
          </cell>
          <cell r="AC1008" t="str">
            <v>なし</v>
          </cell>
          <cell r="AD1008">
            <v>12</v>
          </cell>
          <cell r="AE1008" t="str">
            <v>12年以上</v>
          </cell>
          <cell r="AF1008">
            <v>12</v>
          </cell>
          <cell r="AG1008" t="str">
            <v>適</v>
          </cell>
          <cell r="AH1008">
            <v>7</v>
          </cell>
          <cell r="AI1008" t="str">
            <v>適</v>
          </cell>
          <cell r="AJ1008">
            <v>19</v>
          </cell>
          <cell r="AK1008" t="str">
            <v>Ｒ４</v>
          </cell>
        </row>
        <row r="1009">
          <cell r="A1009">
            <v>1410051014496</v>
          </cell>
          <cell r="C1009" t="str">
            <v>保育所</v>
          </cell>
          <cell r="D1009" t="str">
            <v>つくし保育園　センター南</v>
          </cell>
          <cell r="E1009">
            <v>83</v>
          </cell>
          <cell r="F1009" t="str">
            <v>都筑区</v>
          </cell>
          <cell r="G1009" t="str">
            <v>2240032</v>
          </cell>
          <cell r="H1009" t="str">
            <v>横浜市都筑区茅ケ崎中央４９－１０</v>
          </cell>
          <cell r="I1009" t="str">
            <v>（福）秀峰会　つくし保育園センター南</v>
          </cell>
          <cell r="J1009">
            <v>10</v>
          </cell>
          <cell r="K1009" t="str">
            <v>10年以上</v>
          </cell>
          <cell r="L1009">
            <v>12</v>
          </cell>
          <cell r="M1009" t="str">
            <v>適</v>
          </cell>
          <cell r="N1009">
            <v>6</v>
          </cell>
          <cell r="O1009" t="str">
            <v>適</v>
          </cell>
          <cell r="P1009">
            <v>18</v>
          </cell>
          <cell r="Q1009">
            <v>12</v>
          </cell>
          <cell r="R1009">
            <v>45092</v>
          </cell>
          <cell r="U1009" t="str">
            <v>Ｒ４</v>
          </cell>
          <cell r="V1009">
            <v>6</v>
          </cell>
          <cell r="W1009">
            <v>0</v>
          </cell>
          <cell r="X1009" t="str">
            <v>○</v>
          </cell>
          <cell r="Y1009" t="str">
            <v/>
          </cell>
          <cell r="Z1009" t="str">
            <v/>
          </cell>
          <cell r="AA1009" t="str">
            <v/>
          </cell>
          <cell r="AB1009" t="str">
            <v/>
          </cell>
          <cell r="AC1009" t="str">
            <v>なし</v>
          </cell>
          <cell r="AD1009">
            <v>10</v>
          </cell>
          <cell r="AE1009" t="str">
            <v>10年以上</v>
          </cell>
          <cell r="AF1009">
            <v>12</v>
          </cell>
          <cell r="AG1009" t="str">
            <v>適</v>
          </cell>
          <cell r="AH1009">
            <v>6</v>
          </cell>
          <cell r="AI1009" t="str">
            <v>適</v>
          </cell>
          <cell r="AJ1009">
            <v>18</v>
          </cell>
          <cell r="AK1009" t="str">
            <v>Ｒ４</v>
          </cell>
        </row>
        <row r="1010">
          <cell r="A1010">
            <v>1410051017549</v>
          </cell>
          <cell r="C1010" t="str">
            <v>保育所</v>
          </cell>
          <cell r="D1010" t="str">
            <v>都筑ひよこ保育園</v>
          </cell>
          <cell r="E1010">
            <v>83</v>
          </cell>
          <cell r="F1010" t="str">
            <v>都筑区</v>
          </cell>
          <cell r="G1010" t="str">
            <v>2240055</v>
          </cell>
          <cell r="H1010" t="str">
            <v>横浜市都筑区加賀原一丁目２２－３０</v>
          </cell>
          <cell r="I1010" t="str">
            <v>社会福祉法人　あおば　都筑ひよこ保育園</v>
          </cell>
          <cell r="J1010">
            <v>12</v>
          </cell>
          <cell r="K1010" t="str">
            <v>12年以上</v>
          </cell>
          <cell r="L1010">
            <v>12</v>
          </cell>
          <cell r="M1010" t="str">
            <v>適</v>
          </cell>
          <cell r="N1010">
            <v>7</v>
          </cell>
          <cell r="O1010" t="str">
            <v>適</v>
          </cell>
          <cell r="P1010">
            <v>19</v>
          </cell>
          <cell r="Q1010">
            <v>18</v>
          </cell>
          <cell r="R1010">
            <v>45100</v>
          </cell>
          <cell r="U1010" t="str">
            <v>Ｒ４</v>
          </cell>
          <cell r="V1010">
            <v>7</v>
          </cell>
          <cell r="W1010">
            <v>0</v>
          </cell>
          <cell r="X1010" t="str">
            <v>○</v>
          </cell>
          <cell r="Y1010" t="str">
            <v/>
          </cell>
          <cell r="Z1010" t="str">
            <v/>
          </cell>
          <cell r="AA1010" t="str">
            <v/>
          </cell>
          <cell r="AB1010" t="str">
            <v/>
          </cell>
          <cell r="AC1010" t="str">
            <v>なし</v>
          </cell>
          <cell r="AD1010">
            <v>11</v>
          </cell>
          <cell r="AE1010" t="str">
            <v>11年以上</v>
          </cell>
          <cell r="AF1010">
            <v>12</v>
          </cell>
          <cell r="AG1010" t="str">
            <v>適</v>
          </cell>
          <cell r="AH1010">
            <v>7</v>
          </cell>
          <cell r="AI1010" t="str">
            <v>適</v>
          </cell>
          <cell r="AJ1010">
            <v>19</v>
          </cell>
          <cell r="AK1010" t="str">
            <v>Ｒ４</v>
          </cell>
        </row>
        <row r="1011">
          <cell r="A1011">
            <v>1410051017556</v>
          </cell>
          <cell r="C1011" t="str">
            <v>保育所</v>
          </cell>
          <cell r="D1011" t="str">
            <v>つづき保育園</v>
          </cell>
          <cell r="E1011">
            <v>83</v>
          </cell>
          <cell r="F1011" t="str">
            <v>都筑区</v>
          </cell>
          <cell r="G1011" t="str">
            <v>2240012</v>
          </cell>
          <cell r="H1011" t="str">
            <v>横浜市都筑区牛久保一丁目２２－１７</v>
          </cell>
          <cell r="I1011" t="str">
            <v>社会福祉法人　中川福祉会　つづき保育園</v>
          </cell>
          <cell r="J1011">
            <v>10</v>
          </cell>
          <cell r="K1011" t="str">
            <v>10年以上</v>
          </cell>
          <cell r="L1011">
            <v>12</v>
          </cell>
          <cell r="M1011" t="str">
            <v>適</v>
          </cell>
          <cell r="N1011">
            <v>6</v>
          </cell>
          <cell r="O1011" t="str">
            <v>適</v>
          </cell>
          <cell r="P1011">
            <v>18</v>
          </cell>
          <cell r="Q1011">
            <v>8</v>
          </cell>
          <cell r="R1011">
            <v>45113</v>
          </cell>
          <cell r="U1011" t="str">
            <v>Ｒ４</v>
          </cell>
          <cell r="V1011">
            <v>7</v>
          </cell>
          <cell r="W1011">
            <v>0</v>
          </cell>
          <cell r="X1011" t="str">
            <v>○</v>
          </cell>
          <cell r="Y1011" t="str">
            <v/>
          </cell>
          <cell r="Z1011" t="str">
            <v/>
          </cell>
          <cell r="AA1011" t="str">
            <v/>
          </cell>
          <cell r="AB1011" t="str">
            <v/>
          </cell>
          <cell r="AC1011" t="str">
            <v>なし</v>
          </cell>
          <cell r="AD1011">
            <v>11</v>
          </cell>
          <cell r="AE1011" t="str">
            <v>11年以上</v>
          </cell>
          <cell r="AF1011">
            <v>12</v>
          </cell>
          <cell r="AG1011" t="str">
            <v>適</v>
          </cell>
          <cell r="AH1011">
            <v>7</v>
          </cell>
          <cell r="AI1011" t="str">
            <v>適</v>
          </cell>
          <cell r="AJ1011">
            <v>19</v>
          </cell>
          <cell r="AK1011" t="str">
            <v>Ｒ４</v>
          </cell>
        </row>
        <row r="1012">
          <cell r="A1012">
            <v>1410051017564</v>
          </cell>
          <cell r="C1012" t="str">
            <v>保育所</v>
          </cell>
          <cell r="D1012" t="str">
            <v>つづきルーテル保育園</v>
          </cell>
          <cell r="E1012">
            <v>83</v>
          </cell>
          <cell r="F1012" t="str">
            <v>都筑区</v>
          </cell>
          <cell r="G1012" t="str">
            <v>2240015</v>
          </cell>
          <cell r="H1012" t="str">
            <v>横浜市都筑区牛久保西二丁目１８－１</v>
          </cell>
          <cell r="I1012" t="str">
            <v>（福）イクソス会　つづきルーテル保育園</v>
          </cell>
          <cell r="J1012">
            <v>13</v>
          </cell>
          <cell r="K1012" t="str">
            <v>13年以上</v>
          </cell>
          <cell r="L1012">
            <v>12</v>
          </cell>
          <cell r="M1012" t="str">
            <v>適</v>
          </cell>
          <cell r="N1012">
            <v>7</v>
          </cell>
          <cell r="O1012" t="str">
            <v>適</v>
          </cell>
          <cell r="P1012">
            <v>19</v>
          </cell>
          <cell r="Q1012">
            <v>15</v>
          </cell>
          <cell r="R1012">
            <v>45100</v>
          </cell>
          <cell r="U1012" t="str">
            <v>Ｒ４</v>
          </cell>
          <cell r="V1012">
            <v>7</v>
          </cell>
          <cell r="W1012">
            <v>0</v>
          </cell>
          <cell r="X1012" t="str">
            <v>○</v>
          </cell>
          <cell r="Y1012" t="str">
            <v/>
          </cell>
          <cell r="Z1012" t="str">
            <v/>
          </cell>
          <cell r="AA1012" t="str">
            <v/>
          </cell>
          <cell r="AB1012" t="str">
            <v/>
          </cell>
          <cell r="AC1012" t="str">
            <v>なし</v>
          </cell>
          <cell r="AD1012">
            <v>13</v>
          </cell>
          <cell r="AE1012" t="str">
            <v>13年以上</v>
          </cell>
          <cell r="AF1012">
            <v>12</v>
          </cell>
          <cell r="AG1012" t="str">
            <v>適</v>
          </cell>
          <cell r="AH1012">
            <v>7</v>
          </cell>
          <cell r="AI1012" t="str">
            <v>適</v>
          </cell>
          <cell r="AJ1012">
            <v>19</v>
          </cell>
          <cell r="AK1012" t="str">
            <v>Ｒ４</v>
          </cell>
        </row>
        <row r="1013">
          <cell r="A1013">
            <v>1410051018398</v>
          </cell>
          <cell r="C1013" t="str">
            <v>保育所</v>
          </cell>
          <cell r="D1013" t="str">
            <v>ナーサリーつづき</v>
          </cell>
          <cell r="E1013">
            <v>83</v>
          </cell>
          <cell r="F1013" t="str">
            <v>都筑区</v>
          </cell>
          <cell r="G1013" t="str">
            <v>2240029</v>
          </cell>
          <cell r="H1013" t="str">
            <v>横浜市都筑区南山田二丁目２６－８</v>
          </cell>
          <cell r="I1013" t="str">
            <v>社会福祉法人和泉福祉会　ナーサリーつづき</v>
          </cell>
          <cell r="J1013">
            <v>11</v>
          </cell>
          <cell r="K1013" t="str">
            <v>11年以上</v>
          </cell>
          <cell r="L1013">
            <v>12</v>
          </cell>
          <cell r="M1013" t="str">
            <v>適</v>
          </cell>
          <cell r="N1013">
            <v>7</v>
          </cell>
          <cell r="O1013" t="str">
            <v>適</v>
          </cell>
          <cell r="P1013">
            <v>19</v>
          </cell>
          <cell r="Q1013">
            <v>18</v>
          </cell>
          <cell r="R1013">
            <v>45092</v>
          </cell>
          <cell r="U1013" t="str">
            <v>Ｒ４</v>
          </cell>
          <cell r="V1013">
            <v>6</v>
          </cell>
          <cell r="W1013">
            <v>1</v>
          </cell>
          <cell r="X1013" t="str">
            <v>○</v>
          </cell>
          <cell r="Y1013" t="str">
            <v>○</v>
          </cell>
          <cell r="Z1013" t="str">
            <v/>
          </cell>
          <cell r="AA1013" t="str">
            <v/>
          </cell>
          <cell r="AB1013" t="str">
            <v/>
          </cell>
          <cell r="AC1013" t="str">
            <v>あり</v>
          </cell>
          <cell r="AD1013">
            <v>10</v>
          </cell>
          <cell r="AE1013" t="str">
            <v>10年以上</v>
          </cell>
          <cell r="AF1013">
            <v>12</v>
          </cell>
          <cell r="AG1013" t="str">
            <v>適</v>
          </cell>
          <cell r="AH1013">
            <v>6</v>
          </cell>
          <cell r="AI1013" t="str">
            <v>適</v>
          </cell>
          <cell r="AJ1013">
            <v>18</v>
          </cell>
          <cell r="AK1013" t="str">
            <v>Ｒ４</v>
          </cell>
        </row>
        <row r="1014">
          <cell r="A1014">
            <v>1410051014504</v>
          </cell>
          <cell r="C1014" t="str">
            <v>保育所</v>
          </cell>
          <cell r="D1014" t="str">
            <v>中川小桜愛児園</v>
          </cell>
          <cell r="E1014">
            <v>83</v>
          </cell>
          <cell r="F1014" t="str">
            <v>都筑区</v>
          </cell>
          <cell r="G1014" t="str">
            <v>2240001</v>
          </cell>
          <cell r="H1014" t="str">
            <v>横浜市都筑区中川一丁目１－１　ふれあい中川４階</v>
          </cell>
          <cell r="I1014" t="str">
            <v>社会福祉法人小桜会</v>
          </cell>
          <cell r="J1014">
            <v>14</v>
          </cell>
          <cell r="K1014" t="str">
            <v>14年以上</v>
          </cell>
          <cell r="L1014">
            <v>12</v>
          </cell>
          <cell r="M1014" t="str">
            <v>適</v>
          </cell>
          <cell r="N1014">
            <v>7</v>
          </cell>
          <cell r="O1014" t="str">
            <v>適</v>
          </cell>
          <cell r="P1014">
            <v>19</v>
          </cell>
          <cell r="Q1014">
            <v>12</v>
          </cell>
          <cell r="R1014">
            <v>45084</v>
          </cell>
          <cell r="U1014" t="str">
            <v>Ｒ４</v>
          </cell>
          <cell r="V1014">
            <v>7</v>
          </cell>
          <cell r="W1014">
            <v>0</v>
          </cell>
          <cell r="X1014" t="str">
            <v>○</v>
          </cell>
          <cell r="Y1014" t="str">
            <v/>
          </cell>
          <cell r="Z1014" t="str">
            <v/>
          </cell>
          <cell r="AA1014" t="str">
            <v/>
          </cell>
          <cell r="AB1014" t="str">
            <v/>
          </cell>
          <cell r="AC1014" t="str">
            <v>なし</v>
          </cell>
          <cell r="AD1014">
            <v>13</v>
          </cell>
          <cell r="AE1014" t="str">
            <v>13年以上</v>
          </cell>
          <cell r="AF1014">
            <v>12</v>
          </cell>
          <cell r="AG1014" t="str">
            <v>適</v>
          </cell>
          <cell r="AH1014">
            <v>7</v>
          </cell>
          <cell r="AI1014" t="str">
            <v>適</v>
          </cell>
          <cell r="AJ1014">
            <v>19</v>
          </cell>
          <cell r="AK1014" t="str">
            <v>Ｒ４</v>
          </cell>
        </row>
        <row r="1015">
          <cell r="A1015">
            <v>1410051019388</v>
          </cell>
          <cell r="C1015" t="str">
            <v>保育所</v>
          </cell>
          <cell r="D1015" t="str">
            <v>中川こども園</v>
          </cell>
          <cell r="E1015">
            <v>83</v>
          </cell>
          <cell r="F1015" t="str">
            <v>都筑区</v>
          </cell>
          <cell r="G1015" t="str">
            <v>1850034</v>
          </cell>
          <cell r="H1015" t="str">
            <v>東京都国分寺市光町２丁目５－１</v>
          </cell>
          <cell r="I1015" t="str">
            <v>株式会社　こどもの森</v>
          </cell>
          <cell r="J1015">
            <v>7</v>
          </cell>
          <cell r="K1015" t="str">
            <v>7年以上</v>
          </cell>
          <cell r="L1015">
            <v>9</v>
          </cell>
          <cell r="M1015" t="str">
            <v>適</v>
          </cell>
          <cell r="N1015">
            <v>6</v>
          </cell>
          <cell r="O1015" t="str">
            <v>適</v>
          </cell>
          <cell r="P1015">
            <v>15</v>
          </cell>
          <cell r="Q1015">
            <v>6</v>
          </cell>
          <cell r="R1015">
            <v>45146</v>
          </cell>
          <cell r="U1015" t="str">
            <v>Ｒ４</v>
          </cell>
          <cell r="V1015">
            <v>6</v>
          </cell>
          <cell r="W1015">
            <v>0</v>
          </cell>
          <cell r="X1015" t="str">
            <v>○</v>
          </cell>
          <cell r="Y1015" t="str">
            <v/>
          </cell>
          <cell r="Z1015" t="str">
            <v/>
          </cell>
          <cell r="AA1015" t="str">
            <v/>
          </cell>
          <cell r="AB1015" t="str">
            <v/>
          </cell>
          <cell r="AC1015" t="str">
            <v>なし</v>
          </cell>
          <cell r="AD1015">
            <v>5</v>
          </cell>
          <cell r="AE1015" t="str">
            <v>5年以上</v>
          </cell>
          <cell r="AF1015">
            <v>7</v>
          </cell>
          <cell r="AG1015" t="str">
            <v>適</v>
          </cell>
          <cell r="AH1015">
            <v>6</v>
          </cell>
          <cell r="AI1015" t="str">
            <v>適</v>
          </cell>
          <cell r="AJ1015">
            <v>13</v>
          </cell>
          <cell r="AK1015" t="str">
            <v>Ｒ４</v>
          </cell>
        </row>
        <row r="1016">
          <cell r="A1016">
            <v>1410051017572</v>
          </cell>
          <cell r="C1016" t="str">
            <v>保育所</v>
          </cell>
          <cell r="D1016" t="str">
            <v>中川保育園</v>
          </cell>
          <cell r="E1016">
            <v>83</v>
          </cell>
          <cell r="F1016" t="str">
            <v>都筑区</v>
          </cell>
          <cell r="G1016" t="str">
            <v>2240026</v>
          </cell>
          <cell r="H1016" t="str">
            <v>横浜市都筑区南山田町４７００番地</v>
          </cell>
          <cell r="I1016" t="str">
            <v>社会福祉法人　中川福祉会　中川保育園</v>
          </cell>
          <cell r="J1016">
            <v>14</v>
          </cell>
          <cell r="K1016" t="str">
            <v>14年以上</v>
          </cell>
          <cell r="L1016">
            <v>12</v>
          </cell>
          <cell r="M1016" t="str">
            <v>適</v>
          </cell>
          <cell r="N1016">
            <v>7</v>
          </cell>
          <cell r="O1016" t="str">
            <v>適</v>
          </cell>
          <cell r="P1016">
            <v>19</v>
          </cell>
          <cell r="Q1016">
            <v>2</v>
          </cell>
          <cell r="R1016">
            <v>45092</v>
          </cell>
          <cell r="U1016" t="str">
            <v>Ｒ４</v>
          </cell>
          <cell r="V1016">
            <v>7</v>
          </cell>
          <cell r="W1016">
            <v>0</v>
          </cell>
          <cell r="X1016" t="str">
            <v>○</v>
          </cell>
          <cell r="Y1016" t="str">
            <v/>
          </cell>
          <cell r="Z1016" t="str">
            <v/>
          </cell>
          <cell r="AA1016" t="str">
            <v/>
          </cell>
          <cell r="AB1016" t="str">
            <v/>
          </cell>
          <cell r="AC1016" t="str">
            <v>なし</v>
          </cell>
          <cell r="AD1016">
            <v>11</v>
          </cell>
          <cell r="AE1016" t="str">
            <v>11年以上</v>
          </cell>
          <cell r="AF1016">
            <v>12</v>
          </cell>
          <cell r="AG1016" t="str">
            <v>適</v>
          </cell>
          <cell r="AH1016">
            <v>7</v>
          </cell>
          <cell r="AI1016" t="str">
            <v>適</v>
          </cell>
          <cell r="AJ1016">
            <v>19</v>
          </cell>
          <cell r="AK1016" t="str">
            <v>Ｒ４</v>
          </cell>
        </row>
        <row r="1017">
          <cell r="A1017">
            <v>1410051018729</v>
          </cell>
          <cell r="C1017" t="str">
            <v>保育所</v>
          </cell>
          <cell r="D1017" t="str">
            <v>なかまちっこ　じゃんぷ園</v>
          </cell>
          <cell r="E1017">
            <v>83</v>
          </cell>
          <cell r="F1017" t="str">
            <v>都筑区</v>
          </cell>
          <cell r="G1017" t="str">
            <v>2210801</v>
          </cell>
          <cell r="H1017" t="str">
            <v>横浜市神奈川区神大寺四丁目１０－９－１</v>
          </cell>
          <cell r="I1017" t="str">
            <v>有限会社　ドゥーラ</v>
          </cell>
          <cell r="J1017">
            <v>9</v>
          </cell>
          <cell r="K1017" t="str">
            <v>9年以上</v>
          </cell>
          <cell r="L1017">
            <v>11</v>
          </cell>
          <cell r="M1017" t="str">
            <v>適</v>
          </cell>
          <cell r="N1017">
            <v>6</v>
          </cell>
          <cell r="O1017" t="str">
            <v>適</v>
          </cell>
          <cell r="P1017">
            <v>17</v>
          </cell>
          <cell r="Q1017">
            <v>10</v>
          </cell>
          <cell r="R1017">
            <v>45120</v>
          </cell>
          <cell r="U1017" t="str">
            <v>Ｒ４</v>
          </cell>
          <cell r="V1017">
            <v>6</v>
          </cell>
          <cell r="W1017">
            <v>0</v>
          </cell>
          <cell r="X1017" t="str">
            <v>○</v>
          </cell>
          <cell r="Y1017" t="str">
            <v/>
          </cell>
          <cell r="Z1017" t="str">
            <v/>
          </cell>
          <cell r="AA1017" t="str">
            <v/>
          </cell>
          <cell r="AB1017" t="str">
            <v/>
          </cell>
          <cell r="AC1017" t="str">
            <v>なし</v>
          </cell>
          <cell r="AD1017">
            <v>8</v>
          </cell>
          <cell r="AE1017" t="str">
            <v>8年以上</v>
          </cell>
          <cell r="AF1017">
            <v>10</v>
          </cell>
          <cell r="AG1017" t="str">
            <v>適</v>
          </cell>
          <cell r="AH1017">
            <v>6</v>
          </cell>
          <cell r="AI1017" t="str">
            <v>適</v>
          </cell>
          <cell r="AJ1017">
            <v>16</v>
          </cell>
          <cell r="AK1017" t="str">
            <v>Ｒ４</v>
          </cell>
        </row>
        <row r="1018">
          <cell r="A1018">
            <v>1410051015881</v>
          </cell>
          <cell r="C1018" t="str">
            <v>保育所</v>
          </cell>
          <cell r="D1018" t="str">
            <v>なかまちっこ園</v>
          </cell>
          <cell r="E1018">
            <v>83</v>
          </cell>
          <cell r="F1018" t="str">
            <v>都筑区</v>
          </cell>
          <cell r="G1018" t="str">
            <v>2210801</v>
          </cell>
          <cell r="H1018" t="str">
            <v>横浜市神奈川区神大寺四丁目１０－９－１</v>
          </cell>
          <cell r="I1018" t="str">
            <v>有限会社　ドゥーラ</v>
          </cell>
          <cell r="J1018">
            <v>9</v>
          </cell>
          <cell r="K1018" t="str">
            <v>9年以上</v>
          </cell>
          <cell r="L1018">
            <v>11</v>
          </cell>
          <cell r="M1018" t="str">
            <v>適</v>
          </cell>
          <cell r="N1018">
            <v>6</v>
          </cell>
          <cell r="O1018" t="str">
            <v>適</v>
          </cell>
          <cell r="P1018">
            <v>17</v>
          </cell>
          <cell r="Q1018">
            <v>7</v>
          </cell>
          <cell r="R1018">
            <v>45128</v>
          </cell>
          <cell r="U1018" t="str">
            <v>Ｒ４</v>
          </cell>
          <cell r="V1018">
            <v>6</v>
          </cell>
          <cell r="W1018">
            <v>0</v>
          </cell>
          <cell r="X1018" t="str">
            <v>○</v>
          </cell>
          <cell r="Y1018" t="str">
            <v/>
          </cell>
          <cell r="Z1018" t="str">
            <v/>
          </cell>
          <cell r="AA1018" t="str">
            <v/>
          </cell>
          <cell r="AB1018" t="str">
            <v/>
          </cell>
          <cell r="AC1018" t="str">
            <v>なし</v>
          </cell>
          <cell r="AD1018">
            <v>9</v>
          </cell>
          <cell r="AE1018" t="str">
            <v>9年以上</v>
          </cell>
          <cell r="AF1018">
            <v>11</v>
          </cell>
          <cell r="AG1018" t="str">
            <v>適</v>
          </cell>
          <cell r="AH1018">
            <v>6</v>
          </cell>
          <cell r="AI1018" t="str">
            <v>適</v>
          </cell>
          <cell r="AJ1018">
            <v>17</v>
          </cell>
          <cell r="AK1018" t="str">
            <v>Ｒ４</v>
          </cell>
        </row>
        <row r="1019">
          <cell r="A1019">
            <v>1410051019743</v>
          </cell>
          <cell r="B1019" t="str">
            <v>〇</v>
          </cell>
          <cell r="C1019" t="str">
            <v>保育所</v>
          </cell>
          <cell r="D1019" t="str">
            <v>パレット保育園・牛久保西</v>
          </cell>
          <cell r="E1019">
            <v>83</v>
          </cell>
          <cell r="F1019" t="str">
            <v>都筑区</v>
          </cell>
          <cell r="G1019" t="str">
            <v>2210056</v>
          </cell>
          <cell r="H1019" t="str">
            <v>横浜市神奈川区金港町５－３２　ベイフロント横浜５Ｆ</v>
          </cell>
          <cell r="I1019" t="str">
            <v>株式会社　理究</v>
          </cell>
          <cell r="J1019">
            <v>7</v>
          </cell>
          <cell r="K1019" t="str">
            <v>7年以上</v>
          </cell>
          <cell r="L1019">
            <v>9</v>
          </cell>
          <cell r="M1019" t="str">
            <v>適</v>
          </cell>
          <cell r="N1019">
            <v>6</v>
          </cell>
          <cell r="O1019" t="str">
            <v>適</v>
          </cell>
          <cell r="P1019">
            <v>15</v>
          </cell>
          <cell r="Q1019">
            <v>7</v>
          </cell>
          <cell r="R1019">
            <v>45092</v>
          </cell>
          <cell r="S1019" t="str">
            <v>7/21加算率に変更ない旨連絡済み</v>
          </cell>
          <cell r="T1019" t="str">
            <v>-</v>
          </cell>
          <cell r="U1019" t="str">
            <v>Ｒ４</v>
          </cell>
          <cell r="V1019">
            <v>6</v>
          </cell>
          <cell r="W1019">
            <v>0</v>
          </cell>
          <cell r="X1019" t="str">
            <v>○</v>
          </cell>
          <cell r="Y1019" t="str">
            <v/>
          </cell>
          <cell r="Z1019" t="str">
            <v/>
          </cell>
          <cell r="AA1019" t="str">
            <v/>
          </cell>
          <cell r="AB1019" t="str">
            <v/>
          </cell>
          <cell r="AC1019" t="str">
            <v>なし</v>
          </cell>
          <cell r="AD1019">
            <v>7</v>
          </cell>
          <cell r="AE1019" t="str">
            <v>7年以上</v>
          </cell>
          <cell r="AF1019">
            <v>9</v>
          </cell>
          <cell r="AG1019" t="str">
            <v>適</v>
          </cell>
          <cell r="AH1019">
            <v>6</v>
          </cell>
          <cell r="AI1019" t="str">
            <v>適</v>
          </cell>
          <cell r="AJ1019">
            <v>15</v>
          </cell>
          <cell r="AK1019" t="str">
            <v>Ｒ４</v>
          </cell>
        </row>
        <row r="1020">
          <cell r="A1020">
            <v>1410051017580</v>
          </cell>
          <cell r="C1020" t="str">
            <v>保育所</v>
          </cell>
          <cell r="D1020" t="str">
            <v>パレット保育園・センター南</v>
          </cell>
          <cell r="E1020">
            <v>83</v>
          </cell>
          <cell r="F1020" t="str">
            <v>都筑区</v>
          </cell>
          <cell r="G1020" t="str">
            <v>2210056</v>
          </cell>
          <cell r="H1020" t="str">
            <v>横浜市神奈川区金港町５－３２　ベイフロント横浜５Ｆ</v>
          </cell>
          <cell r="I1020" t="str">
            <v>株式会社　理究</v>
          </cell>
          <cell r="J1020">
            <v>8</v>
          </cell>
          <cell r="K1020" t="str">
            <v>8年以上</v>
          </cell>
          <cell r="L1020">
            <v>10</v>
          </cell>
          <cell r="M1020" t="str">
            <v>適</v>
          </cell>
          <cell r="N1020">
            <v>6</v>
          </cell>
          <cell r="O1020" t="str">
            <v>適</v>
          </cell>
          <cell r="P1020">
            <v>16</v>
          </cell>
          <cell r="Q1020">
            <v>5</v>
          </cell>
          <cell r="R1020">
            <v>45113</v>
          </cell>
          <cell r="U1020" t="str">
            <v>Ｒ４</v>
          </cell>
          <cell r="V1020">
            <v>6</v>
          </cell>
          <cell r="W1020">
            <v>0</v>
          </cell>
          <cell r="X1020" t="str">
            <v>○</v>
          </cell>
          <cell r="Y1020" t="str">
            <v/>
          </cell>
          <cell r="Z1020" t="str">
            <v/>
          </cell>
          <cell r="AA1020" t="str">
            <v/>
          </cell>
          <cell r="AB1020" t="str">
            <v/>
          </cell>
          <cell r="AC1020" t="str">
            <v>なし</v>
          </cell>
          <cell r="AD1020">
            <v>8</v>
          </cell>
          <cell r="AE1020" t="str">
            <v>8年以上</v>
          </cell>
          <cell r="AF1020">
            <v>10</v>
          </cell>
          <cell r="AG1020" t="str">
            <v>適</v>
          </cell>
          <cell r="AH1020">
            <v>6</v>
          </cell>
          <cell r="AI1020" t="str">
            <v>適</v>
          </cell>
          <cell r="AJ1020">
            <v>16</v>
          </cell>
          <cell r="AK1020" t="str">
            <v>Ｒ４</v>
          </cell>
        </row>
        <row r="1021">
          <cell r="A1021">
            <v>1410051017606</v>
          </cell>
          <cell r="C1021" t="str">
            <v>保育所</v>
          </cell>
          <cell r="D1021" t="str">
            <v>ピッコリーノ保育園</v>
          </cell>
          <cell r="E1021">
            <v>83</v>
          </cell>
          <cell r="F1021" t="str">
            <v>都筑区</v>
          </cell>
          <cell r="G1021" t="str">
            <v>2240003</v>
          </cell>
          <cell r="H1021" t="str">
            <v>横浜市都筑区中川中央一丁目１７－１８</v>
          </cell>
          <cell r="I1021" t="str">
            <v>株式会社ピエロタ　ピッコリーノ保育園</v>
          </cell>
          <cell r="J1021">
            <v>13</v>
          </cell>
          <cell r="K1021" t="str">
            <v>13年以上</v>
          </cell>
          <cell r="L1021">
            <v>12</v>
          </cell>
          <cell r="M1021" t="str">
            <v>適</v>
          </cell>
          <cell r="N1021">
            <v>7</v>
          </cell>
          <cell r="O1021" t="str">
            <v>適</v>
          </cell>
          <cell r="P1021">
            <v>19</v>
          </cell>
          <cell r="Q1021">
            <v>14</v>
          </cell>
          <cell r="R1021">
            <v>45113</v>
          </cell>
          <cell r="U1021" t="str">
            <v>Ｒ４</v>
          </cell>
          <cell r="V1021">
            <v>7</v>
          </cell>
          <cell r="W1021">
            <v>0</v>
          </cell>
          <cell r="X1021" t="str">
            <v>○</v>
          </cell>
          <cell r="Y1021" t="str">
            <v/>
          </cell>
          <cell r="Z1021" t="str">
            <v/>
          </cell>
          <cell r="AA1021" t="str">
            <v/>
          </cell>
          <cell r="AB1021" t="str">
            <v/>
          </cell>
          <cell r="AC1021" t="str">
            <v>なし</v>
          </cell>
          <cell r="AD1021">
            <v>12</v>
          </cell>
          <cell r="AE1021" t="str">
            <v>12年以上</v>
          </cell>
          <cell r="AF1021">
            <v>12</v>
          </cell>
          <cell r="AG1021" t="str">
            <v>適</v>
          </cell>
          <cell r="AH1021">
            <v>7</v>
          </cell>
          <cell r="AI1021" t="str">
            <v>適</v>
          </cell>
          <cell r="AJ1021">
            <v>19</v>
          </cell>
          <cell r="AK1021" t="str">
            <v>Ｒ４</v>
          </cell>
        </row>
        <row r="1022">
          <cell r="A1022">
            <v>1410051019750</v>
          </cell>
          <cell r="C1022" t="str">
            <v>保育所</v>
          </cell>
          <cell r="D1022" t="str">
            <v>ブライト保育園横浜佐江戸</v>
          </cell>
          <cell r="E1022">
            <v>83</v>
          </cell>
          <cell r="F1022" t="str">
            <v>都筑区</v>
          </cell>
          <cell r="G1022" t="str">
            <v>4506036</v>
          </cell>
          <cell r="H1022" t="str">
            <v>愛知県名古屋市中村区名駅１丁目１－４　ＪＲセントラルタワーズ３６Ｆ</v>
          </cell>
          <cell r="I1022" t="str">
            <v>社会福祉法人済聖会</v>
          </cell>
          <cell r="J1022">
            <v>13</v>
          </cell>
          <cell r="K1022" t="str">
            <v>13年以上</v>
          </cell>
          <cell r="L1022">
            <v>12</v>
          </cell>
          <cell r="M1022" t="str">
            <v>適</v>
          </cell>
          <cell r="N1022">
            <v>7</v>
          </cell>
          <cell r="O1022" t="str">
            <v>適</v>
          </cell>
          <cell r="P1022">
            <v>19</v>
          </cell>
          <cell r="Q1022">
            <v>11</v>
          </cell>
          <cell r="R1022">
            <v>45113</v>
          </cell>
          <cell r="U1022" t="str">
            <v>Ｒ４</v>
          </cell>
          <cell r="V1022">
            <v>7</v>
          </cell>
          <cell r="W1022">
            <v>0</v>
          </cell>
          <cell r="X1022" t="str">
            <v>○</v>
          </cell>
          <cell r="Y1022" t="str">
            <v/>
          </cell>
          <cell r="Z1022" t="str">
            <v/>
          </cell>
          <cell r="AA1022" t="str">
            <v/>
          </cell>
          <cell r="AB1022" t="str">
            <v/>
          </cell>
          <cell r="AC1022" t="str">
            <v>なし</v>
          </cell>
          <cell r="AD1022">
            <v>13</v>
          </cell>
          <cell r="AE1022" t="str">
            <v>13年以上</v>
          </cell>
          <cell r="AF1022">
            <v>12</v>
          </cell>
          <cell r="AG1022" t="str">
            <v>適</v>
          </cell>
          <cell r="AH1022">
            <v>7</v>
          </cell>
          <cell r="AI1022" t="str">
            <v>適</v>
          </cell>
          <cell r="AJ1022">
            <v>19</v>
          </cell>
          <cell r="AK1022" t="str">
            <v>Ｒ４</v>
          </cell>
        </row>
        <row r="1023">
          <cell r="A1023">
            <v>1410051019297</v>
          </cell>
          <cell r="C1023" t="str">
            <v>保育所</v>
          </cell>
          <cell r="D1023" t="str">
            <v>ポピンズナーサリースクールセンター南</v>
          </cell>
          <cell r="E1023">
            <v>83</v>
          </cell>
          <cell r="F1023" t="str">
            <v>都筑区</v>
          </cell>
          <cell r="G1023" t="str">
            <v>2240032</v>
          </cell>
          <cell r="H1023" t="str">
            <v>横浜市都筑区茅ケ崎中央４０－３　グランクレールセンター南１Ｆ</v>
          </cell>
          <cell r="I1023" t="str">
            <v>ポピンズナーサリースクールセンター南</v>
          </cell>
          <cell r="J1023">
            <v>11</v>
          </cell>
          <cell r="K1023" t="str">
            <v>11年以上</v>
          </cell>
          <cell r="L1023">
            <v>12</v>
          </cell>
          <cell r="M1023" t="str">
            <v>適</v>
          </cell>
          <cell r="N1023">
            <v>7</v>
          </cell>
          <cell r="O1023" t="str">
            <v>適</v>
          </cell>
          <cell r="P1023">
            <v>19</v>
          </cell>
          <cell r="Q1023">
            <v>7</v>
          </cell>
          <cell r="R1023">
            <v>45092</v>
          </cell>
          <cell r="U1023" t="str">
            <v>Ｒ４</v>
          </cell>
          <cell r="V1023">
            <v>6</v>
          </cell>
          <cell r="W1023">
            <v>1</v>
          </cell>
          <cell r="X1023" t="str">
            <v>○</v>
          </cell>
          <cell r="Y1023" t="str">
            <v>○</v>
          </cell>
          <cell r="Z1023" t="str">
            <v/>
          </cell>
          <cell r="AA1023" t="str">
            <v/>
          </cell>
          <cell r="AB1023" t="str">
            <v/>
          </cell>
          <cell r="AC1023" t="str">
            <v>あり</v>
          </cell>
          <cell r="AD1023">
            <v>10</v>
          </cell>
          <cell r="AE1023" t="str">
            <v>10年以上</v>
          </cell>
          <cell r="AF1023">
            <v>12</v>
          </cell>
          <cell r="AG1023" t="str">
            <v>適</v>
          </cell>
          <cell r="AH1023">
            <v>6</v>
          </cell>
          <cell r="AI1023" t="str">
            <v>適</v>
          </cell>
          <cell r="AJ1023">
            <v>18</v>
          </cell>
          <cell r="AK1023" t="str">
            <v>Ｒ４</v>
          </cell>
        </row>
        <row r="1024">
          <cell r="A1024">
            <v>1410051015071</v>
          </cell>
          <cell r="C1024" t="str">
            <v>保育所</v>
          </cell>
          <cell r="D1024" t="str">
            <v>マーマセンター北保育園</v>
          </cell>
          <cell r="E1024">
            <v>83</v>
          </cell>
          <cell r="F1024" t="str">
            <v>都筑区</v>
          </cell>
          <cell r="G1024" t="str">
            <v>2220026</v>
          </cell>
          <cell r="H1024" t="str">
            <v>横浜市港北区篠原町９７４－２５</v>
          </cell>
          <cell r="I1024" t="str">
            <v>社会福祉法人　遊育会</v>
          </cell>
          <cell r="J1024">
            <v>15</v>
          </cell>
          <cell r="K1024" t="str">
            <v>15年以上</v>
          </cell>
          <cell r="L1024">
            <v>12</v>
          </cell>
          <cell r="M1024" t="str">
            <v>適</v>
          </cell>
          <cell r="N1024">
            <v>7</v>
          </cell>
          <cell r="O1024" t="str">
            <v>適</v>
          </cell>
          <cell r="P1024">
            <v>19</v>
          </cell>
          <cell r="Q1024">
            <v>12</v>
          </cell>
          <cell r="R1024">
            <v>45113</v>
          </cell>
          <cell r="U1024" t="str">
            <v>Ｒ４</v>
          </cell>
          <cell r="V1024">
            <v>7</v>
          </cell>
          <cell r="W1024">
            <v>0</v>
          </cell>
          <cell r="X1024" t="str">
            <v>○</v>
          </cell>
          <cell r="Y1024" t="str">
            <v/>
          </cell>
          <cell r="Z1024" t="str">
            <v/>
          </cell>
          <cell r="AA1024" t="str">
            <v/>
          </cell>
          <cell r="AB1024" t="str">
            <v/>
          </cell>
          <cell r="AC1024" t="str">
            <v>なし</v>
          </cell>
          <cell r="AD1024">
            <v>14</v>
          </cell>
          <cell r="AE1024" t="str">
            <v>14年以上</v>
          </cell>
          <cell r="AF1024">
            <v>12</v>
          </cell>
          <cell r="AG1024" t="str">
            <v>適</v>
          </cell>
          <cell r="AH1024">
            <v>7</v>
          </cell>
          <cell r="AI1024" t="str">
            <v>適</v>
          </cell>
          <cell r="AJ1024">
            <v>19</v>
          </cell>
          <cell r="AK1024" t="str">
            <v>Ｒ４</v>
          </cell>
        </row>
        <row r="1025">
          <cell r="A1025">
            <v>1410051026128</v>
          </cell>
          <cell r="C1025" t="str">
            <v>保育所</v>
          </cell>
          <cell r="D1025" t="str">
            <v>めーぷる保育園</v>
          </cell>
          <cell r="E1025">
            <v>83</v>
          </cell>
          <cell r="F1025" t="str">
            <v>都筑区</v>
          </cell>
          <cell r="G1025" t="str">
            <v>2240003</v>
          </cell>
          <cell r="H1025" t="str">
            <v>横浜市都筑区中川中央一丁目３９－１１</v>
          </cell>
          <cell r="I1025" t="str">
            <v>特定非営利活動法人　もあなキッズ自然楽校</v>
          </cell>
          <cell r="J1025">
            <v>6</v>
          </cell>
          <cell r="K1025" t="str">
            <v>6年以上</v>
          </cell>
          <cell r="L1025">
            <v>8</v>
          </cell>
          <cell r="M1025" t="str">
            <v>適</v>
          </cell>
          <cell r="N1025">
            <v>6</v>
          </cell>
          <cell r="O1025" t="str">
            <v>適</v>
          </cell>
          <cell r="P1025">
            <v>14</v>
          </cell>
          <cell r="Q1025">
            <v>2</v>
          </cell>
          <cell r="R1025">
            <v>45113</v>
          </cell>
          <cell r="U1025" t="str">
            <v>Ｒ４</v>
          </cell>
          <cell r="V1025">
            <v>6</v>
          </cell>
          <cell r="W1025">
            <v>0</v>
          </cell>
          <cell r="X1025" t="str">
            <v>○</v>
          </cell>
          <cell r="Y1025" t="str">
            <v/>
          </cell>
          <cell r="Z1025" t="str">
            <v/>
          </cell>
          <cell r="AA1025" t="str">
            <v/>
          </cell>
          <cell r="AB1025" t="str">
            <v/>
          </cell>
          <cell r="AC1025" t="str">
            <v>なし</v>
          </cell>
          <cell r="AD1025">
            <v>6</v>
          </cell>
          <cell r="AE1025" t="str">
            <v>6年以上</v>
          </cell>
          <cell r="AF1025">
            <v>8</v>
          </cell>
          <cell r="AG1025" t="str">
            <v>適</v>
          </cell>
          <cell r="AH1025">
            <v>6</v>
          </cell>
          <cell r="AI1025" t="str">
            <v>適</v>
          </cell>
          <cell r="AJ1025">
            <v>14</v>
          </cell>
          <cell r="AK1025" t="str">
            <v>Ｒ４</v>
          </cell>
        </row>
        <row r="1026">
          <cell r="A1026">
            <v>1410051015899</v>
          </cell>
          <cell r="C1026" t="str">
            <v>保育所</v>
          </cell>
          <cell r="D1026" t="str">
            <v>やまた保育園</v>
          </cell>
          <cell r="E1026">
            <v>83</v>
          </cell>
          <cell r="F1026" t="str">
            <v>都筑区</v>
          </cell>
          <cell r="G1026" t="str">
            <v>2240024</v>
          </cell>
          <cell r="H1026" t="str">
            <v>横浜市都筑区東山田町３４９－２</v>
          </cell>
          <cell r="I1026" t="str">
            <v>社会福祉法人ぷらいむキッズ　やまた保育園</v>
          </cell>
          <cell r="J1026">
            <v>10</v>
          </cell>
          <cell r="K1026" t="str">
            <v>10年以上</v>
          </cell>
          <cell r="L1026">
            <v>12</v>
          </cell>
          <cell r="M1026" t="str">
            <v>適</v>
          </cell>
          <cell r="N1026">
            <v>6</v>
          </cell>
          <cell r="O1026" t="str">
            <v>適</v>
          </cell>
          <cell r="P1026">
            <v>18</v>
          </cell>
          <cell r="Q1026">
            <v>8</v>
          </cell>
          <cell r="R1026">
            <v>45113</v>
          </cell>
          <cell r="U1026" t="str">
            <v>Ｒ４</v>
          </cell>
          <cell r="V1026">
            <v>6</v>
          </cell>
          <cell r="W1026">
            <v>0</v>
          </cell>
          <cell r="X1026" t="str">
            <v>○</v>
          </cell>
          <cell r="Y1026" t="str">
            <v/>
          </cell>
          <cell r="Z1026" t="str">
            <v/>
          </cell>
          <cell r="AA1026" t="str">
            <v/>
          </cell>
          <cell r="AB1026" t="str">
            <v/>
          </cell>
          <cell r="AC1026" t="str">
            <v>なし</v>
          </cell>
          <cell r="AD1026">
            <v>8</v>
          </cell>
          <cell r="AE1026" t="str">
            <v>8年以上</v>
          </cell>
          <cell r="AF1026">
            <v>10</v>
          </cell>
          <cell r="AG1026" t="str">
            <v>適</v>
          </cell>
          <cell r="AH1026">
            <v>6</v>
          </cell>
          <cell r="AI1026" t="str">
            <v>適</v>
          </cell>
          <cell r="AJ1026">
            <v>16</v>
          </cell>
          <cell r="AK1026" t="str">
            <v>Ｒ４</v>
          </cell>
        </row>
        <row r="1027">
          <cell r="A1027">
            <v>1410051017598</v>
          </cell>
          <cell r="C1027" t="str">
            <v>保育所</v>
          </cell>
          <cell r="D1027" t="str">
            <v>ゆうぽーと保育園</v>
          </cell>
          <cell r="E1027">
            <v>83</v>
          </cell>
          <cell r="F1027" t="str">
            <v>都筑区</v>
          </cell>
          <cell r="G1027" t="str">
            <v>2240053</v>
          </cell>
          <cell r="H1027" t="str">
            <v>横浜市都筑区池辺町４０３５－１３</v>
          </cell>
          <cell r="I1027" t="str">
            <v>社会福祉法人　貴静会　ゆうぽーと保育園</v>
          </cell>
          <cell r="J1027">
            <v>12</v>
          </cell>
          <cell r="K1027" t="str">
            <v>12年以上</v>
          </cell>
          <cell r="L1027">
            <v>12</v>
          </cell>
          <cell r="M1027" t="str">
            <v>適</v>
          </cell>
          <cell r="N1027">
            <v>7</v>
          </cell>
          <cell r="O1027" t="str">
            <v>適</v>
          </cell>
          <cell r="P1027">
            <v>19</v>
          </cell>
          <cell r="Q1027">
            <v>7</v>
          </cell>
          <cell r="R1027">
            <v>45113</v>
          </cell>
          <cell r="U1027" t="str">
            <v>Ｒ４</v>
          </cell>
          <cell r="V1027">
            <v>7</v>
          </cell>
          <cell r="W1027">
            <v>0</v>
          </cell>
          <cell r="X1027" t="str">
            <v>○</v>
          </cell>
          <cell r="Y1027" t="str">
            <v/>
          </cell>
          <cell r="Z1027" t="str">
            <v/>
          </cell>
          <cell r="AA1027" t="str">
            <v/>
          </cell>
          <cell r="AB1027" t="str">
            <v/>
          </cell>
          <cell r="AC1027" t="str">
            <v>なし</v>
          </cell>
          <cell r="AD1027">
            <v>12</v>
          </cell>
          <cell r="AE1027" t="str">
            <v>12年以上</v>
          </cell>
          <cell r="AF1027">
            <v>12</v>
          </cell>
          <cell r="AG1027" t="str">
            <v>適</v>
          </cell>
          <cell r="AH1027">
            <v>7</v>
          </cell>
          <cell r="AI1027" t="str">
            <v>適</v>
          </cell>
          <cell r="AJ1027">
            <v>19</v>
          </cell>
          <cell r="AK1027" t="str">
            <v>Ｒ４</v>
          </cell>
        </row>
        <row r="1028">
          <cell r="A1028">
            <v>1410051027001</v>
          </cell>
          <cell r="C1028" t="str">
            <v>保育所</v>
          </cell>
          <cell r="D1028" t="str">
            <v>横浜茅ケ崎保育園</v>
          </cell>
          <cell r="E1028">
            <v>83</v>
          </cell>
          <cell r="F1028" t="str">
            <v>都筑区</v>
          </cell>
          <cell r="G1028" t="str">
            <v>2240037</v>
          </cell>
          <cell r="H1028" t="str">
            <v>横浜市都筑区茅ケ崎南一丁目１２－１</v>
          </cell>
          <cell r="I1028" t="str">
            <v>横浜茅ケ崎保育園</v>
          </cell>
          <cell r="J1028">
            <v>13</v>
          </cell>
          <cell r="K1028" t="str">
            <v>13年以上</v>
          </cell>
          <cell r="L1028">
            <v>12</v>
          </cell>
          <cell r="M1028" t="str">
            <v>適</v>
          </cell>
          <cell r="N1028">
            <v>7</v>
          </cell>
          <cell r="O1028" t="str">
            <v>適</v>
          </cell>
          <cell r="P1028">
            <v>19</v>
          </cell>
          <cell r="Q1028">
            <v>16</v>
          </cell>
          <cell r="R1028">
            <v>45113</v>
          </cell>
          <cell r="U1028" t="str">
            <v>Ｒ４</v>
          </cell>
          <cell r="V1028">
            <v>6</v>
          </cell>
          <cell r="W1028">
            <v>1</v>
          </cell>
          <cell r="X1028" t="str">
            <v>○</v>
          </cell>
          <cell r="Y1028" t="str">
            <v>○</v>
          </cell>
          <cell r="Z1028" t="str">
            <v/>
          </cell>
          <cell r="AA1028" t="str">
            <v/>
          </cell>
          <cell r="AB1028" t="str">
            <v/>
          </cell>
          <cell r="AC1028" t="str">
            <v>あり</v>
          </cell>
          <cell r="AD1028">
            <v>10</v>
          </cell>
          <cell r="AE1028" t="str">
            <v>10年以上</v>
          </cell>
          <cell r="AF1028">
            <v>12</v>
          </cell>
          <cell r="AG1028" t="str">
            <v>適</v>
          </cell>
          <cell r="AH1028">
            <v>6</v>
          </cell>
          <cell r="AI1028" t="str">
            <v>適</v>
          </cell>
          <cell r="AJ1028">
            <v>18</v>
          </cell>
          <cell r="AK1028" t="str">
            <v>Ｒ４</v>
          </cell>
        </row>
        <row r="1029">
          <cell r="A1029">
            <v>1410051018406</v>
          </cell>
          <cell r="C1029" t="str">
            <v>保育所</v>
          </cell>
          <cell r="D1029" t="str">
            <v>よこはま夢保育園</v>
          </cell>
          <cell r="E1029">
            <v>83</v>
          </cell>
          <cell r="F1029" t="str">
            <v>都筑区</v>
          </cell>
          <cell r="G1029" t="str">
            <v>2240065</v>
          </cell>
          <cell r="H1029" t="str">
            <v>横浜市都筑区高山６－２３</v>
          </cell>
          <cell r="I1029" t="str">
            <v>社会福祉法人　夢工房　よこはま夢保育園</v>
          </cell>
          <cell r="J1029">
            <v>6</v>
          </cell>
          <cell r="K1029" t="str">
            <v>6年以上</v>
          </cell>
          <cell r="L1029">
            <v>8</v>
          </cell>
          <cell r="M1029" t="str">
            <v>適</v>
          </cell>
          <cell r="N1029">
            <v>6</v>
          </cell>
          <cell r="O1029" t="str">
            <v>適</v>
          </cell>
          <cell r="P1029">
            <v>14</v>
          </cell>
          <cell r="Q1029">
            <v>6</v>
          </cell>
          <cell r="R1029">
            <v>45092</v>
          </cell>
          <cell r="U1029" t="str">
            <v>Ｒ４</v>
          </cell>
          <cell r="V1029">
            <v>6</v>
          </cell>
          <cell r="W1029">
            <v>0</v>
          </cell>
          <cell r="X1029" t="str">
            <v>○</v>
          </cell>
          <cell r="Y1029" t="str">
            <v/>
          </cell>
          <cell r="Z1029" t="str">
            <v/>
          </cell>
          <cell r="AA1029" t="str">
            <v/>
          </cell>
          <cell r="AB1029" t="str">
            <v/>
          </cell>
          <cell r="AC1029" t="str">
            <v>なし</v>
          </cell>
          <cell r="AD1029">
            <v>9</v>
          </cell>
          <cell r="AE1029" t="str">
            <v>9年以上</v>
          </cell>
          <cell r="AF1029">
            <v>11</v>
          </cell>
          <cell r="AG1029" t="str">
            <v>適</v>
          </cell>
          <cell r="AH1029">
            <v>6</v>
          </cell>
          <cell r="AI1029" t="str">
            <v>適</v>
          </cell>
          <cell r="AJ1029">
            <v>17</v>
          </cell>
          <cell r="AK1029" t="str">
            <v>Ｒ４</v>
          </cell>
        </row>
        <row r="1030">
          <cell r="A1030">
            <v>1410051015907</v>
          </cell>
          <cell r="C1030" t="str">
            <v>保育所</v>
          </cell>
          <cell r="D1030" t="str">
            <v>わおわおセンター北保育園</v>
          </cell>
          <cell r="E1030">
            <v>83</v>
          </cell>
          <cell r="F1030" t="str">
            <v>都筑区</v>
          </cell>
          <cell r="G1030" t="str">
            <v>2240032</v>
          </cell>
          <cell r="H1030" t="str">
            <v>横浜市都筑区茅ケ崎中央４６－６</v>
          </cell>
          <cell r="I1030" t="str">
            <v>社会福祉法人わおわお福祉会</v>
          </cell>
          <cell r="J1030">
            <v>6</v>
          </cell>
          <cell r="K1030" t="str">
            <v>6年以上</v>
          </cell>
          <cell r="L1030">
            <v>8</v>
          </cell>
          <cell r="M1030" t="str">
            <v>適</v>
          </cell>
          <cell r="N1030">
            <v>6</v>
          </cell>
          <cell r="O1030" t="str">
            <v>適</v>
          </cell>
          <cell r="P1030">
            <v>14</v>
          </cell>
          <cell r="Q1030">
            <v>6</v>
          </cell>
          <cell r="R1030">
            <v>45120</v>
          </cell>
          <cell r="U1030" t="str">
            <v>Ｒ４</v>
          </cell>
          <cell r="V1030">
            <v>6</v>
          </cell>
          <cell r="W1030">
            <v>0</v>
          </cell>
          <cell r="X1030" t="str">
            <v>○</v>
          </cell>
          <cell r="Y1030" t="str">
            <v/>
          </cell>
          <cell r="Z1030" t="str">
            <v/>
          </cell>
          <cell r="AA1030" t="str">
            <v/>
          </cell>
          <cell r="AB1030" t="str">
            <v/>
          </cell>
          <cell r="AC1030" t="str">
            <v>なし</v>
          </cell>
          <cell r="AD1030">
            <v>5</v>
          </cell>
          <cell r="AE1030" t="str">
            <v>5年以上</v>
          </cell>
          <cell r="AF1030">
            <v>7</v>
          </cell>
          <cell r="AG1030" t="str">
            <v>適</v>
          </cell>
          <cell r="AH1030">
            <v>6</v>
          </cell>
          <cell r="AI1030" t="str">
            <v>適</v>
          </cell>
          <cell r="AJ1030">
            <v>13</v>
          </cell>
          <cell r="AK1030" t="str">
            <v>Ｒ４</v>
          </cell>
        </row>
        <row r="1031">
          <cell r="A1031">
            <v>1410051015923</v>
          </cell>
          <cell r="C1031" t="str">
            <v>保育所</v>
          </cell>
          <cell r="D1031" t="str">
            <v>わおわお仲町台保育園</v>
          </cell>
          <cell r="E1031">
            <v>83</v>
          </cell>
          <cell r="F1031" t="str">
            <v>都筑区</v>
          </cell>
          <cell r="G1031" t="str">
            <v>2240032</v>
          </cell>
          <cell r="H1031" t="str">
            <v>横浜市都筑区茅ケ崎中央４６－６</v>
          </cell>
          <cell r="I1031" t="str">
            <v>社会福祉法人わおわお福祉会</v>
          </cell>
          <cell r="J1031">
            <v>5</v>
          </cell>
          <cell r="K1031" t="str">
            <v>5年以上</v>
          </cell>
          <cell r="L1031">
            <v>7</v>
          </cell>
          <cell r="M1031" t="str">
            <v>適</v>
          </cell>
          <cell r="N1031">
            <v>6</v>
          </cell>
          <cell r="O1031" t="str">
            <v>適</v>
          </cell>
          <cell r="P1031">
            <v>13</v>
          </cell>
          <cell r="Q1031">
            <v>3</v>
          </cell>
          <cell r="R1031">
            <v>45120</v>
          </cell>
          <cell r="U1031" t="str">
            <v>Ｒ４</v>
          </cell>
          <cell r="V1031">
            <v>6</v>
          </cell>
          <cell r="W1031">
            <v>0</v>
          </cell>
          <cell r="X1031" t="str">
            <v>○</v>
          </cell>
          <cell r="Y1031" t="str">
            <v/>
          </cell>
          <cell r="Z1031" t="str">
            <v/>
          </cell>
          <cell r="AA1031" t="str">
            <v/>
          </cell>
          <cell r="AB1031" t="str">
            <v/>
          </cell>
          <cell r="AC1031" t="str">
            <v>なし</v>
          </cell>
          <cell r="AD1031">
            <v>5</v>
          </cell>
          <cell r="AE1031" t="str">
            <v>5年以上</v>
          </cell>
          <cell r="AF1031">
            <v>7</v>
          </cell>
          <cell r="AG1031" t="str">
            <v>適</v>
          </cell>
          <cell r="AH1031">
            <v>6</v>
          </cell>
          <cell r="AI1031" t="str">
            <v>適</v>
          </cell>
          <cell r="AJ1031">
            <v>13</v>
          </cell>
          <cell r="AK1031" t="str">
            <v>Ｒ４</v>
          </cell>
        </row>
        <row r="1032">
          <cell r="A1032">
            <v>1410052003910</v>
          </cell>
          <cell r="C1032" t="str">
            <v>家庭的保育事業</v>
          </cell>
          <cell r="D1032" t="str">
            <v>そのだ家庭保育室</v>
          </cell>
          <cell r="E1032">
            <v>83</v>
          </cell>
          <cell r="F1032" t="str">
            <v>都筑区</v>
          </cell>
          <cell r="G1032" t="str">
            <v>2240015</v>
          </cell>
          <cell r="H1032" t="str">
            <v>横浜市都筑区牛久保西四丁目１７－５</v>
          </cell>
          <cell r="I1032" t="str">
            <v>園田弘子</v>
          </cell>
          <cell r="J1032">
            <v>27</v>
          </cell>
          <cell r="K1032" t="str">
            <v>16年以上</v>
          </cell>
          <cell r="L1032">
            <v>12</v>
          </cell>
          <cell r="M1032" t="str">
            <v>適</v>
          </cell>
          <cell r="N1032">
            <v>7</v>
          </cell>
          <cell r="O1032" t="str">
            <v>適</v>
          </cell>
          <cell r="P1032">
            <v>19</v>
          </cell>
          <cell r="Q1032">
            <v>0</v>
          </cell>
          <cell r="R1032">
            <v>45072</v>
          </cell>
          <cell r="U1032" t="str">
            <v>Ｒ４</v>
          </cell>
          <cell r="V1032">
            <v>7</v>
          </cell>
          <cell r="W1032">
            <v>0</v>
          </cell>
          <cell r="X1032" t="str">
            <v>○</v>
          </cell>
          <cell r="Y1032" t="str">
            <v/>
          </cell>
          <cell r="Z1032" t="str">
            <v/>
          </cell>
          <cell r="AA1032" t="str">
            <v/>
          </cell>
          <cell r="AB1032" t="str">
            <v/>
          </cell>
          <cell r="AC1032" t="str">
            <v>なし</v>
          </cell>
          <cell r="AD1032">
            <v>26</v>
          </cell>
          <cell r="AE1032" t="str">
            <v>16年以上</v>
          </cell>
          <cell r="AF1032">
            <v>12</v>
          </cell>
          <cell r="AG1032" t="str">
            <v>適</v>
          </cell>
          <cell r="AH1032">
            <v>7</v>
          </cell>
          <cell r="AI1032" t="str">
            <v>適</v>
          </cell>
          <cell r="AJ1032">
            <v>19</v>
          </cell>
          <cell r="AK1032" t="str">
            <v>Ｒ４</v>
          </cell>
        </row>
        <row r="1033">
          <cell r="A1033">
            <v>1410052003928</v>
          </cell>
          <cell r="C1033" t="str">
            <v>家庭的保育事業</v>
          </cell>
          <cell r="D1033" t="str">
            <v>むらき家庭保育室</v>
          </cell>
          <cell r="E1033">
            <v>83</v>
          </cell>
          <cell r="F1033" t="str">
            <v>都筑区</v>
          </cell>
          <cell r="G1033" t="str">
            <v>2240053</v>
          </cell>
          <cell r="H1033" t="str">
            <v>横浜市都筑区池辺町３１２４－１０１</v>
          </cell>
          <cell r="I1033" t="str">
            <v>むらき家庭保育室</v>
          </cell>
          <cell r="J1033">
            <v>12</v>
          </cell>
          <cell r="K1033" t="str">
            <v>12年以上</v>
          </cell>
          <cell r="L1033">
            <v>12</v>
          </cell>
          <cell r="M1033" t="str">
            <v>適</v>
          </cell>
          <cell r="N1033">
            <v>7</v>
          </cell>
          <cell r="O1033" t="str">
            <v>適</v>
          </cell>
          <cell r="P1033">
            <v>19</v>
          </cell>
          <cell r="Q1033">
            <v>0</v>
          </cell>
          <cell r="R1033">
            <v>45146</v>
          </cell>
          <cell r="U1033" t="str">
            <v>Ｒ４</v>
          </cell>
          <cell r="V1033">
            <v>7</v>
          </cell>
          <cell r="W1033">
            <v>0</v>
          </cell>
          <cell r="X1033" t="str">
            <v>○</v>
          </cell>
          <cell r="Y1033" t="str">
            <v/>
          </cell>
          <cell r="Z1033" t="str">
            <v/>
          </cell>
          <cell r="AA1033" t="str">
            <v/>
          </cell>
          <cell r="AB1033" t="str">
            <v/>
          </cell>
          <cell r="AC1033" t="str">
            <v>なし</v>
          </cell>
          <cell r="AD1033">
            <v>11</v>
          </cell>
          <cell r="AE1033" t="str">
            <v>11年以上</v>
          </cell>
          <cell r="AF1033">
            <v>12</v>
          </cell>
          <cell r="AG1033" t="str">
            <v>適</v>
          </cell>
          <cell r="AH1033">
            <v>7</v>
          </cell>
          <cell r="AI1033" t="str">
            <v>適</v>
          </cell>
          <cell r="AJ1033">
            <v>19</v>
          </cell>
          <cell r="AK1033" t="str">
            <v>Ｒ４</v>
          </cell>
        </row>
        <row r="1034">
          <cell r="A1034">
            <v>1410052004918</v>
          </cell>
          <cell r="C1034" t="str">
            <v>小規模保育事業（A型）</v>
          </cell>
          <cell r="D1034" t="str">
            <v>エンジェルプラネット仲町台</v>
          </cell>
          <cell r="E1034">
            <v>83</v>
          </cell>
          <cell r="F1034" t="str">
            <v>都筑区</v>
          </cell>
          <cell r="G1034" t="str">
            <v>2140001</v>
          </cell>
          <cell r="H1034" t="str">
            <v>川崎市多摩区菅１－６－２５</v>
          </cell>
          <cell r="I1034" t="str">
            <v>有限会社メロディ</v>
          </cell>
          <cell r="J1034">
            <v>10</v>
          </cell>
          <cell r="K1034" t="str">
            <v>10年以上</v>
          </cell>
          <cell r="L1034">
            <v>12</v>
          </cell>
          <cell r="M1034" t="str">
            <v>適</v>
          </cell>
          <cell r="N1034">
            <v>6</v>
          </cell>
          <cell r="O1034" t="str">
            <v>適</v>
          </cell>
          <cell r="P1034">
            <v>18</v>
          </cell>
          <cell r="Q1034">
            <v>2</v>
          </cell>
          <cell r="R1034">
            <v>45113</v>
          </cell>
          <cell r="U1034" t="str">
            <v>Ｒ４</v>
          </cell>
          <cell r="V1034">
            <v>7</v>
          </cell>
          <cell r="W1034">
            <v>0</v>
          </cell>
          <cell r="X1034" t="str">
            <v>○</v>
          </cell>
          <cell r="Y1034" t="str">
            <v/>
          </cell>
          <cell r="Z1034" t="str">
            <v/>
          </cell>
          <cell r="AA1034" t="str">
            <v/>
          </cell>
          <cell r="AB1034" t="str">
            <v/>
          </cell>
          <cell r="AC1034" t="str">
            <v>なし</v>
          </cell>
          <cell r="AD1034">
            <v>14</v>
          </cell>
          <cell r="AE1034" t="str">
            <v>14年以上</v>
          </cell>
          <cell r="AF1034">
            <v>12</v>
          </cell>
          <cell r="AG1034" t="str">
            <v>適</v>
          </cell>
          <cell r="AH1034">
            <v>7</v>
          </cell>
          <cell r="AI1034" t="str">
            <v>適</v>
          </cell>
          <cell r="AJ1034">
            <v>19</v>
          </cell>
          <cell r="AK1034" t="str">
            <v>Ｒ４</v>
          </cell>
        </row>
        <row r="1035">
          <cell r="A1035">
            <v>1410052003159</v>
          </cell>
          <cell r="C1035" t="str">
            <v>小規模保育事業（A型）</v>
          </cell>
          <cell r="D1035" t="str">
            <v>キャリー保育園なかまちだい</v>
          </cell>
          <cell r="E1035">
            <v>83</v>
          </cell>
          <cell r="F1035" t="str">
            <v>都筑区</v>
          </cell>
          <cell r="G1035" t="str">
            <v>1050012</v>
          </cell>
          <cell r="H1035" t="str">
            <v>東京都港区芝大門１－１６－４第２高山ビル７Ｆ</v>
          </cell>
          <cell r="I1035" t="str">
            <v>スリーシーズ株式会社</v>
          </cell>
          <cell r="J1035">
            <v>11</v>
          </cell>
          <cell r="K1035" t="str">
            <v>11年以上</v>
          </cell>
          <cell r="L1035">
            <v>12</v>
          </cell>
          <cell r="M1035" t="str">
            <v>適</v>
          </cell>
          <cell r="N1035">
            <v>7</v>
          </cell>
          <cell r="O1035" t="str">
            <v>適</v>
          </cell>
          <cell r="P1035">
            <v>19</v>
          </cell>
          <cell r="Q1035">
            <v>3</v>
          </cell>
          <cell r="R1035">
            <v>45084</v>
          </cell>
          <cell r="U1035" t="str">
            <v>Ｒ４</v>
          </cell>
          <cell r="V1035">
            <v>7</v>
          </cell>
          <cell r="W1035">
            <v>0</v>
          </cell>
          <cell r="X1035" t="str">
            <v>○</v>
          </cell>
          <cell r="Y1035" t="str">
            <v/>
          </cell>
          <cell r="Z1035" t="str">
            <v/>
          </cell>
          <cell r="AA1035" t="str">
            <v/>
          </cell>
          <cell r="AB1035" t="str">
            <v/>
          </cell>
          <cell r="AC1035" t="str">
            <v>なし</v>
          </cell>
          <cell r="AD1035">
            <v>12</v>
          </cell>
          <cell r="AE1035" t="str">
            <v>12年以上</v>
          </cell>
          <cell r="AF1035">
            <v>12</v>
          </cell>
          <cell r="AG1035" t="str">
            <v>適</v>
          </cell>
          <cell r="AH1035">
            <v>7</v>
          </cell>
          <cell r="AI1035" t="str">
            <v>適</v>
          </cell>
          <cell r="AJ1035">
            <v>19</v>
          </cell>
          <cell r="AK1035" t="str">
            <v>Ｒ４</v>
          </cell>
        </row>
        <row r="1036">
          <cell r="A1036">
            <v>1410052002755</v>
          </cell>
          <cell r="C1036" t="str">
            <v>小規模保育事業（A型）</v>
          </cell>
          <cell r="D1036" t="str">
            <v>すまいるセンターみなみ保育園</v>
          </cell>
          <cell r="E1036">
            <v>83</v>
          </cell>
          <cell r="F1036" t="str">
            <v>都筑区</v>
          </cell>
          <cell r="G1036" t="str">
            <v>2200023</v>
          </cell>
          <cell r="H1036" t="str">
            <v>横浜市西区平沼一丁目１３－１４</v>
          </cell>
          <cell r="I1036" t="str">
            <v>株式会社　スマイルクルー</v>
          </cell>
          <cell r="J1036">
            <v>8</v>
          </cell>
          <cell r="K1036" t="str">
            <v>8年以上</v>
          </cell>
          <cell r="L1036">
            <v>10</v>
          </cell>
          <cell r="M1036" t="str">
            <v>適</v>
          </cell>
          <cell r="N1036">
            <v>6</v>
          </cell>
          <cell r="O1036" t="str">
            <v>適</v>
          </cell>
          <cell r="P1036">
            <v>16</v>
          </cell>
          <cell r="Q1036">
            <v>3</v>
          </cell>
          <cell r="R1036">
            <v>45092</v>
          </cell>
          <cell r="U1036" t="str">
            <v>Ｒ４</v>
          </cell>
          <cell r="V1036">
            <v>6</v>
          </cell>
          <cell r="W1036">
            <v>0</v>
          </cell>
          <cell r="X1036" t="str">
            <v>○</v>
          </cell>
          <cell r="Y1036" t="str">
            <v/>
          </cell>
          <cell r="Z1036" t="str">
            <v/>
          </cell>
          <cell r="AA1036" t="str">
            <v/>
          </cell>
          <cell r="AB1036" t="str">
            <v/>
          </cell>
          <cell r="AC1036" t="str">
            <v>なし</v>
          </cell>
          <cell r="AD1036">
            <v>6</v>
          </cell>
          <cell r="AE1036" t="str">
            <v>6年以上</v>
          </cell>
          <cell r="AF1036">
            <v>8</v>
          </cell>
          <cell r="AG1036" t="str">
            <v>適</v>
          </cell>
          <cell r="AH1036">
            <v>6</v>
          </cell>
          <cell r="AI1036" t="str">
            <v>適</v>
          </cell>
          <cell r="AJ1036">
            <v>14</v>
          </cell>
          <cell r="AK1036" t="str">
            <v>Ｒ４</v>
          </cell>
        </row>
        <row r="1037">
          <cell r="A1037">
            <v>1410052005634</v>
          </cell>
          <cell r="C1037" t="str">
            <v>小規模保育事業（A型）</v>
          </cell>
          <cell r="D1037" t="str">
            <v>仲町台もみのき保育室</v>
          </cell>
          <cell r="E1037">
            <v>83</v>
          </cell>
          <cell r="F1037" t="str">
            <v>都筑区</v>
          </cell>
          <cell r="G1037" t="str">
            <v>2240041</v>
          </cell>
          <cell r="H1037" t="str">
            <v>横浜市都筑区仲町台一丁目３３－１９　ピアッツァ仲町台ノバ２０４</v>
          </cell>
          <cell r="I1037" t="str">
            <v>有限会社　蘭春</v>
          </cell>
          <cell r="J1037">
            <v>24</v>
          </cell>
          <cell r="K1037" t="str">
            <v>16年以上</v>
          </cell>
          <cell r="L1037">
            <v>12</v>
          </cell>
          <cell r="M1037" t="str">
            <v>適</v>
          </cell>
          <cell r="N1037">
            <v>7</v>
          </cell>
          <cell r="O1037" t="str">
            <v>適</v>
          </cell>
          <cell r="P1037">
            <v>19</v>
          </cell>
          <cell r="Q1037">
            <v>4</v>
          </cell>
          <cell r="R1037">
            <v>45072</v>
          </cell>
          <cell r="U1037" t="str">
            <v>Ｒ４</v>
          </cell>
          <cell r="V1037">
            <v>7</v>
          </cell>
          <cell r="W1037">
            <v>0</v>
          </cell>
          <cell r="X1037" t="str">
            <v>○</v>
          </cell>
          <cell r="Y1037" t="str">
            <v/>
          </cell>
          <cell r="Z1037" t="str">
            <v/>
          </cell>
          <cell r="AA1037" t="str">
            <v/>
          </cell>
          <cell r="AB1037" t="str">
            <v/>
          </cell>
          <cell r="AC1037" t="str">
            <v>なし</v>
          </cell>
          <cell r="AD1037">
            <v>21</v>
          </cell>
          <cell r="AE1037" t="str">
            <v>16年以上</v>
          </cell>
          <cell r="AF1037">
            <v>12</v>
          </cell>
          <cell r="AG1037" t="str">
            <v>適</v>
          </cell>
          <cell r="AH1037">
            <v>7</v>
          </cell>
          <cell r="AI1037" t="str">
            <v>適</v>
          </cell>
          <cell r="AJ1037">
            <v>19</v>
          </cell>
          <cell r="AK1037" t="str">
            <v>Ｒ４</v>
          </cell>
        </row>
        <row r="1038">
          <cell r="A1038">
            <v>1410052003167</v>
          </cell>
          <cell r="C1038" t="str">
            <v>小規模保育事業（A型）</v>
          </cell>
          <cell r="D1038" t="str">
            <v>ピノキオ幼児舎センター南園</v>
          </cell>
          <cell r="E1038">
            <v>83</v>
          </cell>
          <cell r="F1038" t="str">
            <v>都筑区</v>
          </cell>
          <cell r="G1038" t="str">
            <v>1540012</v>
          </cell>
          <cell r="H1038" t="str">
            <v>東京都世田谷区駒沢２－４６－１１レスポワール駒沢１０１号室</v>
          </cell>
          <cell r="I1038" t="str">
            <v>株式会社　三光商事</v>
          </cell>
          <cell r="J1038">
            <v>14</v>
          </cell>
          <cell r="K1038" t="str">
            <v>14年以上</v>
          </cell>
          <cell r="L1038">
            <v>12</v>
          </cell>
          <cell r="M1038" t="str">
            <v>適</v>
          </cell>
          <cell r="N1038">
            <v>7</v>
          </cell>
          <cell r="O1038" t="str">
            <v>適</v>
          </cell>
          <cell r="P1038">
            <v>19</v>
          </cell>
          <cell r="Q1038">
            <v>5</v>
          </cell>
          <cell r="R1038">
            <v>45113</v>
          </cell>
          <cell r="U1038" t="str">
            <v>Ｒ４</v>
          </cell>
          <cell r="V1038">
            <v>7</v>
          </cell>
          <cell r="W1038">
            <v>0</v>
          </cell>
          <cell r="X1038" t="str">
            <v>○</v>
          </cell>
          <cell r="Y1038" t="str">
            <v/>
          </cell>
          <cell r="Z1038" t="str">
            <v/>
          </cell>
          <cell r="AA1038" t="str">
            <v/>
          </cell>
          <cell r="AB1038" t="str">
            <v/>
          </cell>
          <cell r="AC1038" t="str">
            <v>なし</v>
          </cell>
          <cell r="AD1038">
            <v>11</v>
          </cell>
          <cell r="AE1038" t="str">
            <v>11年以上</v>
          </cell>
          <cell r="AF1038">
            <v>12</v>
          </cell>
          <cell r="AG1038" t="str">
            <v>適</v>
          </cell>
          <cell r="AH1038">
            <v>7</v>
          </cell>
          <cell r="AI1038" t="str">
            <v>適</v>
          </cell>
          <cell r="AJ1038">
            <v>19</v>
          </cell>
          <cell r="AK1038" t="str">
            <v>Ｒ４</v>
          </cell>
        </row>
        <row r="1039">
          <cell r="A1039">
            <v>1410052002847</v>
          </cell>
          <cell r="C1039" t="str">
            <v>小規模保育事業（A型）</v>
          </cell>
          <cell r="D1039" t="str">
            <v>ベイキッズ　あおぞら保育園</v>
          </cell>
          <cell r="E1039">
            <v>83</v>
          </cell>
          <cell r="F1039" t="str">
            <v>都筑区</v>
          </cell>
          <cell r="G1039" t="str">
            <v>2310012</v>
          </cell>
          <cell r="H1039" t="str">
            <v>横浜市中区相生町１－１７－１　パークビュー横浜８０１号</v>
          </cell>
          <cell r="I1039" t="str">
            <v>特定非営利活動法人　ベイキッズ</v>
          </cell>
          <cell r="J1039">
            <v>8</v>
          </cell>
          <cell r="K1039" t="str">
            <v>8年以上</v>
          </cell>
          <cell r="L1039">
            <v>10</v>
          </cell>
          <cell r="M1039" t="str">
            <v>適</v>
          </cell>
          <cell r="N1039">
            <v>6</v>
          </cell>
          <cell r="O1039" t="str">
            <v>適</v>
          </cell>
          <cell r="P1039">
            <v>16</v>
          </cell>
          <cell r="Q1039">
            <v>2</v>
          </cell>
          <cell r="R1039">
            <v>45113</v>
          </cell>
          <cell r="U1039" t="str">
            <v>Ｒ４</v>
          </cell>
          <cell r="V1039">
            <v>6</v>
          </cell>
          <cell r="W1039">
            <v>0</v>
          </cell>
          <cell r="X1039" t="str">
            <v>○</v>
          </cell>
          <cell r="Y1039" t="str">
            <v/>
          </cell>
          <cell r="Z1039" t="str">
            <v/>
          </cell>
          <cell r="AA1039" t="str">
            <v/>
          </cell>
          <cell r="AB1039" t="str">
            <v/>
          </cell>
          <cell r="AC1039" t="str">
            <v>なし</v>
          </cell>
          <cell r="AD1039">
            <v>7</v>
          </cell>
          <cell r="AE1039" t="str">
            <v>7年以上</v>
          </cell>
          <cell r="AF1039">
            <v>9</v>
          </cell>
          <cell r="AG1039" t="str">
            <v>適</v>
          </cell>
          <cell r="AH1039">
            <v>6</v>
          </cell>
          <cell r="AI1039" t="str">
            <v>適</v>
          </cell>
          <cell r="AJ1039">
            <v>15</v>
          </cell>
          <cell r="AK1039" t="str">
            <v>Ｒ４</v>
          </cell>
        </row>
        <row r="1040">
          <cell r="A1040">
            <v>1410052003449</v>
          </cell>
          <cell r="C1040" t="str">
            <v>小規模保育事業（A型）</v>
          </cell>
          <cell r="D1040" t="str">
            <v>保育園みんなのおうち</v>
          </cell>
          <cell r="E1040">
            <v>83</v>
          </cell>
          <cell r="F1040" t="str">
            <v>都筑区</v>
          </cell>
          <cell r="G1040" t="str">
            <v>2240003</v>
          </cell>
          <cell r="H1040" t="str">
            <v>横浜市都筑区中川中央一丁目２８－１２　フォレストフジ２０１</v>
          </cell>
          <cell r="I1040" t="str">
            <v>保育園みんなのおうち</v>
          </cell>
          <cell r="J1040">
            <v>7</v>
          </cell>
          <cell r="K1040" t="str">
            <v>7年以上</v>
          </cell>
          <cell r="L1040">
            <v>9</v>
          </cell>
          <cell r="M1040" t="str">
            <v>適</v>
          </cell>
          <cell r="N1040">
            <v>6</v>
          </cell>
          <cell r="O1040" t="str">
            <v>適</v>
          </cell>
          <cell r="P1040">
            <v>15</v>
          </cell>
          <cell r="Q1040">
            <v>3</v>
          </cell>
          <cell r="R1040">
            <v>45092</v>
          </cell>
          <cell r="U1040" t="str">
            <v>Ｒ４</v>
          </cell>
          <cell r="V1040">
            <v>6</v>
          </cell>
          <cell r="W1040">
            <v>0</v>
          </cell>
          <cell r="X1040" t="str">
            <v>○</v>
          </cell>
          <cell r="Y1040" t="str">
            <v/>
          </cell>
          <cell r="Z1040" t="str">
            <v/>
          </cell>
          <cell r="AA1040" t="str">
            <v/>
          </cell>
          <cell r="AB1040" t="str">
            <v/>
          </cell>
          <cell r="AC1040" t="str">
            <v>なし</v>
          </cell>
          <cell r="AD1040">
            <v>8</v>
          </cell>
          <cell r="AE1040" t="str">
            <v>8年以上</v>
          </cell>
          <cell r="AF1040">
            <v>10</v>
          </cell>
          <cell r="AG1040" t="str">
            <v>適</v>
          </cell>
          <cell r="AH1040">
            <v>6</v>
          </cell>
          <cell r="AI1040" t="str">
            <v>適</v>
          </cell>
          <cell r="AJ1040">
            <v>16</v>
          </cell>
          <cell r="AK1040" t="str">
            <v>Ｒ４</v>
          </cell>
        </row>
        <row r="1041">
          <cell r="A1041">
            <v>1410052002797</v>
          </cell>
          <cell r="C1041" t="str">
            <v>小規模保育事業（A型）</v>
          </cell>
          <cell r="D1041" t="str">
            <v>保育ルームキューティー北山田</v>
          </cell>
          <cell r="E1041">
            <v>83</v>
          </cell>
          <cell r="F1041" t="str">
            <v>都筑区</v>
          </cell>
          <cell r="G1041" t="str">
            <v>2240021</v>
          </cell>
          <cell r="H1041" t="str">
            <v>横浜市都筑区北山田一丁目８－１３</v>
          </cell>
          <cell r="I1041" t="str">
            <v>メリーユー　保育ルームキューティー北山田</v>
          </cell>
          <cell r="J1041">
            <v>7</v>
          </cell>
          <cell r="K1041" t="str">
            <v>7年以上</v>
          </cell>
          <cell r="L1041">
            <v>9</v>
          </cell>
          <cell r="M1041" t="str">
            <v>適</v>
          </cell>
          <cell r="N1041">
            <v>6</v>
          </cell>
          <cell r="O1041" t="str">
            <v>適</v>
          </cell>
          <cell r="P1041">
            <v>15</v>
          </cell>
          <cell r="Q1041">
            <v>2</v>
          </cell>
          <cell r="R1041">
            <v>45072</v>
          </cell>
          <cell r="U1041" t="str">
            <v>Ｒ４</v>
          </cell>
          <cell r="V1041">
            <v>6</v>
          </cell>
          <cell r="W1041">
            <v>0</v>
          </cell>
          <cell r="X1041" t="str">
            <v>○</v>
          </cell>
          <cell r="Y1041" t="str">
            <v/>
          </cell>
          <cell r="Z1041" t="str">
            <v/>
          </cell>
          <cell r="AA1041" t="str">
            <v/>
          </cell>
          <cell r="AB1041" t="str">
            <v/>
          </cell>
          <cell r="AC1041" t="str">
            <v>なし</v>
          </cell>
          <cell r="AD1041">
            <v>6</v>
          </cell>
          <cell r="AE1041" t="str">
            <v>6年以上</v>
          </cell>
          <cell r="AF1041">
            <v>8</v>
          </cell>
          <cell r="AG1041" t="str">
            <v>適</v>
          </cell>
          <cell r="AH1041">
            <v>6</v>
          </cell>
          <cell r="AI1041" t="str">
            <v>適</v>
          </cell>
          <cell r="AJ1041">
            <v>14</v>
          </cell>
          <cell r="AK1041" t="str">
            <v>Ｒ４</v>
          </cell>
        </row>
        <row r="1042">
          <cell r="A1042">
            <v>1410052003472</v>
          </cell>
          <cell r="C1042" t="str">
            <v>小規模保育事業（A型）</v>
          </cell>
          <cell r="D1042" t="str">
            <v>保育ルームキューティーユー</v>
          </cell>
          <cell r="E1042">
            <v>83</v>
          </cell>
          <cell r="F1042" t="str">
            <v>都筑区</v>
          </cell>
          <cell r="G1042" t="str">
            <v>2240021</v>
          </cell>
          <cell r="H1042" t="str">
            <v>横浜市都筑区北山田一丁目８番１３</v>
          </cell>
          <cell r="I1042" t="str">
            <v>メリーユー　保育ルームキューティー北山田</v>
          </cell>
          <cell r="J1042">
            <v>8</v>
          </cell>
          <cell r="K1042" t="str">
            <v>8年以上</v>
          </cell>
          <cell r="L1042">
            <v>10</v>
          </cell>
          <cell r="M1042" t="str">
            <v>適</v>
          </cell>
          <cell r="N1042">
            <v>6</v>
          </cell>
          <cell r="O1042" t="str">
            <v>適</v>
          </cell>
          <cell r="P1042">
            <v>16</v>
          </cell>
          <cell r="Q1042">
            <v>3</v>
          </cell>
          <cell r="R1042">
            <v>45113</v>
          </cell>
          <cell r="U1042" t="str">
            <v>Ｒ４</v>
          </cell>
          <cell r="V1042">
            <v>6</v>
          </cell>
          <cell r="W1042">
            <v>0</v>
          </cell>
          <cell r="X1042" t="str">
            <v>○</v>
          </cell>
          <cell r="Y1042" t="str">
            <v/>
          </cell>
          <cell r="Z1042" t="str">
            <v/>
          </cell>
          <cell r="AA1042" t="str">
            <v/>
          </cell>
          <cell r="AB1042" t="str">
            <v/>
          </cell>
          <cell r="AC1042" t="str">
            <v>なし</v>
          </cell>
          <cell r="AD1042">
            <v>8</v>
          </cell>
          <cell r="AE1042" t="str">
            <v>8年以上</v>
          </cell>
          <cell r="AF1042">
            <v>10</v>
          </cell>
          <cell r="AG1042" t="str">
            <v>適</v>
          </cell>
          <cell r="AH1042">
            <v>6</v>
          </cell>
          <cell r="AI1042" t="str">
            <v>適</v>
          </cell>
          <cell r="AJ1042">
            <v>16</v>
          </cell>
          <cell r="AK1042" t="str">
            <v>Ｒ４</v>
          </cell>
        </row>
        <row r="1043">
          <cell r="A1043">
            <v>1410052003373</v>
          </cell>
          <cell r="C1043" t="str">
            <v>小規模保育事業（A型）</v>
          </cell>
          <cell r="D1043" t="str">
            <v>さくら保育室</v>
          </cell>
          <cell r="E1043">
            <v>83</v>
          </cell>
          <cell r="F1043" t="str">
            <v>都筑区</v>
          </cell>
          <cell r="G1043" t="str">
            <v>2250002</v>
          </cell>
          <cell r="H1043" t="str">
            <v>横浜市青葉区美しが丘四丁目５５－８</v>
          </cell>
          <cell r="I1043" t="str">
            <v>ＮＰＯ法人　さくら保育室</v>
          </cell>
          <cell r="J1043">
            <v>8</v>
          </cell>
          <cell r="K1043" t="str">
            <v>8年以上</v>
          </cell>
          <cell r="L1043">
            <v>10</v>
          </cell>
          <cell r="M1043" t="str">
            <v>適</v>
          </cell>
          <cell r="N1043">
            <v>6</v>
          </cell>
          <cell r="O1043" t="str">
            <v>適</v>
          </cell>
          <cell r="P1043">
            <v>16</v>
          </cell>
          <cell r="Q1043">
            <v>2</v>
          </cell>
          <cell r="R1043">
            <v>45113</v>
          </cell>
          <cell r="U1043" t="str">
            <v>Ｒ４</v>
          </cell>
          <cell r="V1043">
            <v>6</v>
          </cell>
          <cell r="W1043">
            <v>0</v>
          </cell>
          <cell r="X1043" t="str">
            <v>○</v>
          </cell>
          <cell r="Y1043" t="str">
            <v/>
          </cell>
          <cell r="Z1043" t="str">
            <v/>
          </cell>
          <cell r="AA1043" t="str">
            <v/>
          </cell>
          <cell r="AB1043" t="str">
            <v/>
          </cell>
          <cell r="AC1043" t="str">
            <v>なし</v>
          </cell>
          <cell r="AD1043">
            <v>7</v>
          </cell>
          <cell r="AE1043" t="str">
            <v>7年以上</v>
          </cell>
          <cell r="AF1043">
            <v>9</v>
          </cell>
          <cell r="AG1043" t="str">
            <v>適</v>
          </cell>
          <cell r="AH1043">
            <v>6</v>
          </cell>
          <cell r="AI1043" t="str">
            <v>適</v>
          </cell>
          <cell r="AJ1043">
            <v>15</v>
          </cell>
          <cell r="AK1043" t="str">
            <v>Ｒ４</v>
          </cell>
        </row>
        <row r="1044">
          <cell r="A1044">
            <v>1410051025187</v>
          </cell>
          <cell r="C1044" t="str">
            <v>認定こども園（幼保連携型）</v>
          </cell>
          <cell r="D1044" t="str">
            <v>なかよしこども園</v>
          </cell>
          <cell r="E1044">
            <v>88</v>
          </cell>
          <cell r="F1044" t="str">
            <v>泉区</v>
          </cell>
          <cell r="G1044" t="str">
            <v>2450021</v>
          </cell>
          <cell r="H1044" t="str">
            <v>横浜市泉区下和泉３－２７－１１</v>
          </cell>
          <cell r="I1044" t="str">
            <v>学校法人友遊学園　なかよしこども園</v>
          </cell>
          <cell r="J1044">
            <v>11</v>
          </cell>
          <cell r="K1044" t="str">
            <v>11年以上</v>
          </cell>
          <cell r="L1044">
            <v>12</v>
          </cell>
          <cell r="M1044" t="str">
            <v>適</v>
          </cell>
          <cell r="N1044">
            <v>7</v>
          </cell>
          <cell r="O1044" t="str">
            <v>適</v>
          </cell>
          <cell r="P1044">
            <v>19</v>
          </cell>
          <cell r="Q1044">
            <v>13</v>
          </cell>
          <cell r="R1044">
            <v>45100</v>
          </cell>
          <cell r="U1044" t="str">
            <v>Ｒ４</v>
          </cell>
          <cell r="V1044">
            <v>7</v>
          </cell>
          <cell r="W1044">
            <v>0</v>
          </cell>
          <cell r="X1044" t="str">
            <v>○</v>
          </cell>
          <cell r="Y1044" t="str">
            <v/>
          </cell>
          <cell r="Z1044" t="str">
            <v/>
          </cell>
          <cell r="AA1044" t="str">
            <v/>
          </cell>
          <cell r="AB1044" t="str">
            <v/>
          </cell>
          <cell r="AC1044" t="str">
            <v>なし</v>
          </cell>
          <cell r="AD1044">
            <v>13</v>
          </cell>
          <cell r="AE1044" t="str">
            <v>13年以上</v>
          </cell>
          <cell r="AF1044">
            <v>12</v>
          </cell>
          <cell r="AG1044" t="str">
            <v>適</v>
          </cell>
          <cell r="AH1044">
            <v>7</v>
          </cell>
          <cell r="AI1044" t="str">
            <v>適</v>
          </cell>
          <cell r="AJ1044">
            <v>19</v>
          </cell>
          <cell r="AK1044" t="str">
            <v>Ｒ４</v>
          </cell>
        </row>
        <row r="1045">
          <cell r="A1045">
            <v>1410051027282</v>
          </cell>
          <cell r="C1045" t="str">
            <v>認定こども園（幼保連携型）</v>
          </cell>
          <cell r="D1045" t="str">
            <v>認定こども園　上飯田幼稚園</v>
          </cell>
          <cell r="E1045">
            <v>88</v>
          </cell>
          <cell r="F1045" t="str">
            <v>泉区</v>
          </cell>
          <cell r="G1045" t="str">
            <v>2450018</v>
          </cell>
          <cell r="H1045" t="str">
            <v>横浜市泉区上飯田町２１０６</v>
          </cell>
          <cell r="I1045" t="str">
            <v>学校法人内藤学園　上飯田幼稚園</v>
          </cell>
          <cell r="J1045">
            <v>11</v>
          </cell>
          <cell r="K1045" t="str">
            <v>11年以上</v>
          </cell>
          <cell r="L1045">
            <v>12</v>
          </cell>
          <cell r="M1045" t="str">
            <v>適</v>
          </cell>
          <cell r="N1045">
            <v>7</v>
          </cell>
          <cell r="O1045" t="str">
            <v>適</v>
          </cell>
          <cell r="P1045">
            <v>19</v>
          </cell>
          <cell r="Q1045">
            <v>8</v>
          </cell>
          <cell r="R1045">
            <v>45120</v>
          </cell>
          <cell r="U1045" t="str">
            <v>Ｒ４</v>
          </cell>
          <cell r="V1045">
            <v>6</v>
          </cell>
          <cell r="W1045">
            <v>1</v>
          </cell>
          <cell r="X1045" t="str">
            <v>○</v>
          </cell>
          <cell r="Y1045" t="str">
            <v>○</v>
          </cell>
          <cell r="Z1045" t="str">
            <v/>
          </cell>
          <cell r="AA1045" t="str">
            <v/>
          </cell>
          <cell r="AB1045" t="str">
            <v/>
          </cell>
          <cell r="AC1045" t="str">
            <v>あり</v>
          </cell>
          <cell r="AD1045">
            <v>10</v>
          </cell>
          <cell r="AE1045" t="str">
            <v>10年以上</v>
          </cell>
          <cell r="AF1045">
            <v>12</v>
          </cell>
          <cell r="AG1045" t="str">
            <v>適</v>
          </cell>
          <cell r="AH1045">
            <v>6</v>
          </cell>
          <cell r="AI1045" t="str">
            <v>適</v>
          </cell>
          <cell r="AJ1045">
            <v>18</v>
          </cell>
          <cell r="AK1045" t="str">
            <v>Ｒ４</v>
          </cell>
        </row>
        <row r="1046">
          <cell r="A1046">
            <v>1410051025740</v>
          </cell>
          <cell r="C1046" t="str">
            <v>認定こども園（幼保連携型）</v>
          </cell>
          <cell r="D1046" t="str">
            <v>認定こども園　ふじづかようちえん・ふじづかほいくえん</v>
          </cell>
          <cell r="E1046">
            <v>88</v>
          </cell>
          <cell r="F1046" t="str">
            <v>泉区</v>
          </cell>
          <cell r="G1046" t="str">
            <v>2450017</v>
          </cell>
          <cell r="H1046" t="str">
            <v>横浜市泉区下飯田町８９２</v>
          </cell>
          <cell r="I1046" t="str">
            <v>認定こども園ふじづかようちえん・ふじづ</v>
          </cell>
          <cell r="J1046">
            <v>11</v>
          </cell>
          <cell r="K1046" t="str">
            <v>11年以上</v>
          </cell>
          <cell r="L1046">
            <v>12</v>
          </cell>
          <cell r="M1046" t="str">
            <v>適</v>
          </cell>
          <cell r="N1046">
            <v>7</v>
          </cell>
          <cell r="O1046" t="str">
            <v>適</v>
          </cell>
          <cell r="P1046">
            <v>19</v>
          </cell>
          <cell r="Q1046">
            <v>11</v>
          </cell>
          <cell r="R1046">
            <v>45120</v>
          </cell>
          <cell r="U1046" t="str">
            <v>Ｒ４</v>
          </cell>
          <cell r="V1046">
            <v>7</v>
          </cell>
          <cell r="W1046">
            <v>0</v>
          </cell>
          <cell r="X1046" t="str">
            <v>○</v>
          </cell>
          <cell r="Y1046" t="str">
            <v/>
          </cell>
          <cell r="Z1046" t="str">
            <v/>
          </cell>
          <cell r="AA1046" t="str">
            <v/>
          </cell>
          <cell r="AB1046" t="str">
            <v/>
          </cell>
          <cell r="AC1046" t="str">
            <v>なし</v>
          </cell>
          <cell r="AD1046">
            <v>11</v>
          </cell>
          <cell r="AE1046" t="str">
            <v>11年以上</v>
          </cell>
          <cell r="AF1046">
            <v>12</v>
          </cell>
          <cell r="AG1046" t="str">
            <v>適</v>
          </cell>
          <cell r="AH1046">
            <v>7</v>
          </cell>
          <cell r="AI1046" t="str">
            <v>適</v>
          </cell>
          <cell r="AJ1046">
            <v>19</v>
          </cell>
          <cell r="AK1046" t="str">
            <v>Ｒ４</v>
          </cell>
        </row>
        <row r="1047">
          <cell r="A1047">
            <v>1410051025096</v>
          </cell>
          <cell r="C1047" t="str">
            <v>認定こども園（幼保連携型）</v>
          </cell>
          <cell r="D1047" t="str">
            <v>認定こども園　明成幼稚園</v>
          </cell>
          <cell r="E1047">
            <v>88</v>
          </cell>
          <cell r="F1047" t="str">
            <v>泉区</v>
          </cell>
          <cell r="G1047" t="str">
            <v>2450023</v>
          </cell>
          <cell r="H1047" t="str">
            <v>横浜市泉区和泉中央南三丁目２番５６号</v>
          </cell>
          <cell r="I1047" t="str">
            <v>学校法人　宝田学園</v>
          </cell>
          <cell r="J1047">
            <v>8</v>
          </cell>
          <cell r="K1047" t="str">
            <v>8年以上</v>
          </cell>
          <cell r="L1047">
            <v>10</v>
          </cell>
          <cell r="M1047" t="str">
            <v>適</v>
          </cell>
          <cell r="N1047">
            <v>6</v>
          </cell>
          <cell r="O1047" t="str">
            <v>適</v>
          </cell>
          <cell r="P1047">
            <v>16</v>
          </cell>
          <cell r="Q1047">
            <v>9</v>
          </cell>
          <cell r="R1047">
            <v>45120</v>
          </cell>
          <cell r="U1047" t="str">
            <v>Ｒ４</v>
          </cell>
          <cell r="V1047">
            <v>6</v>
          </cell>
          <cell r="W1047">
            <v>0</v>
          </cell>
          <cell r="X1047" t="str">
            <v>○</v>
          </cell>
          <cell r="Y1047" t="str">
            <v/>
          </cell>
          <cell r="Z1047" t="str">
            <v/>
          </cell>
          <cell r="AA1047" t="str">
            <v/>
          </cell>
          <cell r="AB1047" t="str">
            <v/>
          </cell>
          <cell r="AC1047" t="str">
            <v>なし</v>
          </cell>
          <cell r="AD1047">
            <v>8</v>
          </cell>
          <cell r="AE1047" t="str">
            <v>8年以上</v>
          </cell>
          <cell r="AF1047">
            <v>10</v>
          </cell>
          <cell r="AG1047" t="str">
            <v>適</v>
          </cell>
          <cell r="AH1047">
            <v>6</v>
          </cell>
          <cell r="AI1047" t="str">
            <v>適</v>
          </cell>
          <cell r="AJ1047">
            <v>16</v>
          </cell>
          <cell r="AK1047" t="str">
            <v>Ｒ４</v>
          </cell>
        </row>
        <row r="1048">
          <cell r="A1048">
            <v>1410051025062</v>
          </cell>
          <cell r="C1048" t="str">
            <v>認定こども園（幼保連携型）</v>
          </cell>
          <cell r="D1048" t="str">
            <v>認定こども園泉ヶ丘幼稚園</v>
          </cell>
          <cell r="E1048">
            <v>88</v>
          </cell>
          <cell r="F1048" t="str">
            <v>泉区</v>
          </cell>
          <cell r="G1048" t="str">
            <v>2450022</v>
          </cell>
          <cell r="H1048" t="str">
            <v>横浜市泉区和泉が丘三丁目９番１号</v>
          </cell>
          <cell r="I1048" t="str">
            <v>認定こども園　泉ヶ丘幼稚園</v>
          </cell>
          <cell r="J1048">
            <v>11</v>
          </cell>
          <cell r="K1048" t="str">
            <v>11年以上</v>
          </cell>
          <cell r="L1048">
            <v>12</v>
          </cell>
          <cell r="M1048" t="str">
            <v>適</v>
          </cell>
          <cell r="N1048">
            <v>7</v>
          </cell>
          <cell r="O1048" t="str">
            <v>適</v>
          </cell>
          <cell r="P1048">
            <v>19</v>
          </cell>
          <cell r="Q1048">
            <v>15</v>
          </cell>
          <cell r="R1048">
            <v>45163</v>
          </cell>
          <cell r="U1048" t="str">
            <v>Ｒ４</v>
          </cell>
          <cell r="V1048">
            <v>7</v>
          </cell>
          <cell r="W1048">
            <v>0</v>
          </cell>
          <cell r="X1048" t="str">
            <v>○</v>
          </cell>
          <cell r="Y1048" t="str">
            <v/>
          </cell>
          <cell r="Z1048" t="str">
            <v/>
          </cell>
          <cell r="AA1048" t="str">
            <v/>
          </cell>
          <cell r="AB1048" t="str">
            <v/>
          </cell>
          <cell r="AC1048" t="str">
            <v>なし</v>
          </cell>
          <cell r="AD1048">
            <v>11</v>
          </cell>
          <cell r="AE1048" t="str">
            <v>11年以上</v>
          </cell>
          <cell r="AF1048">
            <v>12</v>
          </cell>
          <cell r="AG1048" t="str">
            <v>適</v>
          </cell>
          <cell r="AH1048">
            <v>7</v>
          </cell>
          <cell r="AI1048" t="str">
            <v>適</v>
          </cell>
          <cell r="AJ1048">
            <v>19</v>
          </cell>
          <cell r="AK1048" t="str">
            <v>Ｒ４</v>
          </cell>
        </row>
        <row r="1049">
          <cell r="A1049">
            <v>1410051025088</v>
          </cell>
          <cell r="C1049" t="str">
            <v>認定こども園（幼保連携型）</v>
          </cell>
          <cell r="D1049" t="str">
            <v>認定こども園いづみ幼稚園</v>
          </cell>
          <cell r="E1049">
            <v>88</v>
          </cell>
          <cell r="F1049" t="str">
            <v>泉区</v>
          </cell>
          <cell r="G1049" t="str">
            <v>2450023</v>
          </cell>
          <cell r="H1049" t="str">
            <v>横浜市泉区和泉中央南４丁目１７番３６号</v>
          </cell>
          <cell r="I1049" t="str">
            <v>認定こども園いづみ幼稚園</v>
          </cell>
          <cell r="J1049">
            <v>12</v>
          </cell>
          <cell r="K1049" t="str">
            <v>12年以上</v>
          </cell>
          <cell r="L1049">
            <v>12</v>
          </cell>
          <cell r="M1049" t="str">
            <v>適</v>
          </cell>
          <cell r="N1049">
            <v>7</v>
          </cell>
          <cell r="O1049" t="str">
            <v>適</v>
          </cell>
          <cell r="P1049">
            <v>19</v>
          </cell>
          <cell r="Q1049">
            <v>9</v>
          </cell>
          <cell r="R1049">
            <v>45120</v>
          </cell>
          <cell r="U1049" t="str">
            <v>Ｒ４</v>
          </cell>
          <cell r="V1049">
            <v>7</v>
          </cell>
          <cell r="W1049">
            <v>0</v>
          </cell>
          <cell r="X1049" t="str">
            <v>○</v>
          </cell>
          <cell r="Y1049" t="str">
            <v/>
          </cell>
          <cell r="Z1049" t="str">
            <v/>
          </cell>
          <cell r="AA1049" t="str">
            <v/>
          </cell>
          <cell r="AB1049" t="str">
            <v/>
          </cell>
          <cell r="AC1049" t="str">
            <v>なし</v>
          </cell>
          <cell r="AD1049">
            <v>12</v>
          </cell>
          <cell r="AE1049" t="str">
            <v>12年以上</v>
          </cell>
          <cell r="AF1049">
            <v>12</v>
          </cell>
          <cell r="AG1049" t="str">
            <v>適</v>
          </cell>
          <cell r="AH1049">
            <v>7</v>
          </cell>
          <cell r="AI1049" t="str">
            <v>適</v>
          </cell>
          <cell r="AJ1049">
            <v>19</v>
          </cell>
          <cell r="AK1049" t="str">
            <v>Ｒ４</v>
          </cell>
        </row>
        <row r="1050">
          <cell r="A1050">
            <v>1410051026839</v>
          </cell>
          <cell r="C1050" t="str">
            <v>認定こども園（幼保連携型）</v>
          </cell>
          <cell r="D1050" t="str">
            <v>認定こども園　宮の台幼稚園</v>
          </cell>
          <cell r="E1050">
            <v>88</v>
          </cell>
          <cell r="F1050" t="str">
            <v>泉区</v>
          </cell>
          <cell r="G1050" t="str">
            <v>2450012</v>
          </cell>
          <cell r="H1050" t="str">
            <v>横浜市泉区中田北三丁目２９－１</v>
          </cell>
          <cell r="I1050" t="str">
            <v>認定こども園　宮の台幼稚園</v>
          </cell>
          <cell r="J1050">
            <v>9</v>
          </cell>
          <cell r="K1050" t="str">
            <v>9年以上</v>
          </cell>
          <cell r="L1050">
            <v>11</v>
          </cell>
          <cell r="M1050" t="str">
            <v>適</v>
          </cell>
          <cell r="N1050">
            <v>6</v>
          </cell>
          <cell r="O1050" t="str">
            <v>適</v>
          </cell>
          <cell r="P1050">
            <v>17</v>
          </cell>
          <cell r="Q1050">
            <v>11</v>
          </cell>
          <cell r="R1050">
            <v>45163</v>
          </cell>
          <cell r="U1050" t="str">
            <v>Ｒ４</v>
          </cell>
          <cell r="V1050">
            <v>6</v>
          </cell>
          <cell r="W1050">
            <v>0</v>
          </cell>
          <cell r="X1050" t="str">
            <v>○</v>
          </cell>
          <cell r="Y1050" t="str">
            <v/>
          </cell>
          <cell r="Z1050" t="str">
            <v/>
          </cell>
          <cell r="AA1050" t="str">
            <v/>
          </cell>
          <cell r="AB1050" t="str">
            <v/>
          </cell>
          <cell r="AC1050" t="str">
            <v>なし</v>
          </cell>
          <cell r="AD1050">
            <v>8</v>
          </cell>
          <cell r="AE1050" t="str">
            <v>8年以上</v>
          </cell>
          <cell r="AF1050">
            <v>10</v>
          </cell>
          <cell r="AG1050" t="str">
            <v>適</v>
          </cell>
          <cell r="AH1050">
            <v>6</v>
          </cell>
          <cell r="AI1050" t="str">
            <v>適</v>
          </cell>
          <cell r="AJ1050">
            <v>16</v>
          </cell>
          <cell r="AK1050" t="str">
            <v>Ｒ４</v>
          </cell>
        </row>
        <row r="1051">
          <cell r="A1051">
            <v>1410051023729</v>
          </cell>
          <cell r="C1051" t="str">
            <v>認定こども園（幼保連携型）</v>
          </cell>
          <cell r="D1051" t="str">
            <v>ぬくもりの森しんばし　やよい台こども（略</v>
          </cell>
          <cell r="E1051">
            <v>88</v>
          </cell>
          <cell r="F1051" t="str">
            <v>泉区</v>
          </cell>
          <cell r="G1051" t="str">
            <v>2450009</v>
          </cell>
          <cell r="H1051" t="str">
            <v>横浜市泉区新橋町１１０１番地５　ぬくもりの森しんばし　やよい台こども園　やよい台幼稚園　</v>
          </cell>
          <cell r="I1051" t="str">
            <v>鈴木　浩</v>
          </cell>
          <cell r="J1051">
            <v>9</v>
          </cell>
          <cell r="K1051" t="str">
            <v>9年以上</v>
          </cell>
          <cell r="L1051">
            <v>11</v>
          </cell>
          <cell r="M1051" t="str">
            <v>適</v>
          </cell>
          <cell r="N1051">
            <v>6</v>
          </cell>
          <cell r="O1051" t="str">
            <v>適</v>
          </cell>
          <cell r="P1051">
            <v>17</v>
          </cell>
          <cell r="Q1051">
            <v>0</v>
          </cell>
          <cell r="R1051">
            <v>45163</v>
          </cell>
          <cell r="U1051" t="str">
            <v>Ｒ４</v>
          </cell>
          <cell r="V1051">
            <v>6</v>
          </cell>
          <cell r="W1051">
            <v>0</v>
          </cell>
          <cell r="X1051" t="str">
            <v>○</v>
          </cell>
          <cell r="Y1051" t="str">
            <v/>
          </cell>
          <cell r="Z1051" t="str">
            <v/>
          </cell>
          <cell r="AA1051" t="str">
            <v/>
          </cell>
          <cell r="AB1051" t="str">
            <v/>
          </cell>
          <cell r="AC1051" t="str">
            <v>なし</v>
          </cell>
          <cell r="AD1051">
            <v>9</v>
          </cell>
          <cell r="AE1051" t="str">
            <v>9年以上</v>
          </cell>
          <cell r="AF1051">
            <v>11</v>
          </cell>
          <cell r="AG1051" t="str">
            <v>適</v>
          </cell>
          <cell r="AH1051">
            <v>6</v>
          </cell>
          <cell r="AI1051" t="str">
            <v>適</v>
          </cell>
          <cell r="AJ1051">
            <v>17</v>
          </cell>
          <cell r="AK1051" t="str">
            <v>Ｒ４</v>
          </cell>
        </row>
        <row r="1052">
          <cell r="A1052">
            <v>1410051026821</v>
          </cell>
          <cell r="C1052" t="str">
            <v>認定こども園（幼保連携型）</v>
          </cell>
          <cell r="D1052" t="str">
            <v>幼保連携型認定こども園  ＹＭＣＡいずみ保育園</v>
          </cell>
          <cell r="E1052">
            <v>88</v>
          </cell>
          <cell r="F1052" t="str">
            <v>泉区</v>
          </cell>
          <cell r="G1052" t="str">
            <v>2450018</v>
          </cell>
          <cell r="H1052" t="str">
            <v>横浜市泉区上飯田町１８７２－１</v>
          </cell>
          <cell r="I1052" t="str">
            <v>ＹＭＣＡいずみ保育園</v>
          </cell>
          <cell r="J1052">
            <v>11</v>
          </cell>
          <cell r="K1052" t="str">
            <v>11年以上</v>
          </cell>
          <cell r="L1052">
            <v>12</v>
          </cell>
          <cell r="M1052" t="str">
            <v>適</v>
          </cell>
          <cell r="N1052">
            <v>7</v>
          </cell>
          <cell r="O1052" t="str">
            <v>適</v>
          </cell>
          <cell r="P1052">
            <v>19</v>
          </cell>
          <cell r="Q1052">
            <v>15</v>
          </cell>
          <cell r="R1052">
            <v>45175</v>
          </cell>
          <cell r="U1052" t="str">
            <v>Ｒ４</v>
          </cell>
          <cell r="V1052">
            <v>7</v>
          </cell>
          <cell r="W1052">
            <v>0</v>
          </cell>
          <cell r="X1052" t="str">
            <v>○</v>
          </cell>
          <cell r="Y1052" t="str">
            <v/>
          </cell>
          <cell r="Z1052" t="str">
            <v/>
          </cell>
          <cell r="AA1052" t="str">
            <v/>
          </cell>
          <cell r="AB1052" t="str">
            <v/>
          </cell>
          <cell r="AC1052" t="str">
            <v>なし</v>
          </cell>
          <cell r="AD1052">
            <v>12</v>
          </cell>
          <cell r="AE1052" t="str">
            <v>12年以上</v>
          </cell>
          <cell r="AF1052">
            <v>12</v>
          </cell>
          <cell r="AG1052" t="str">
            <v>適</v>
          </cell>
          <cell r="AH1052">
            <v>7</v>
          </cell>
          <cell r="AI1052" t="str">
            <v>適</v>
          </cell>
          <cell r="AJ1052">
            <v>19</v>
          </cell>
          <cell r="AK1052" t="str">
            <v>Ｒ４</v>
          </cell>
        </row>
        <row r="1053">
          <cell r="A1053">
            <v>1410051023935</v>
          </cell>
          <cell r="C1053" t="str">
            <v>認定こども園（幼稚園型）</v>
          </cell>
          <cell r="D1053" t="str">
            <v>認定こども園　岡津幼稚園</v>
          </cell>
          <cell r="E1053">
            <v>88</v>
          </cell>
          <cell r="F1053" t="str">
            <v>泉区</v>
          </cell>
          <cell r="G1053" t="str">
            <v>2450003</v>
          </cell>
          <cell r="H1053" t="str">
            <v>横浜市泉区岡津町２７２７</v>
          </cell>
          <cell r="I1053" t="str">
            <v>認定こども園　岡津幼稚園</v>
          </cell>
          <cell r="J1053">
            <v>12</v>
          </cell>
          <cell r="K1053" t="str">
            <v>12年以上</v>
          </cell>
          <cell r="L1053">
            <v>12</v>
          </cell>
          <cell r="M1053" t="str">
            <v>適</v>
          </cell>
          <cell r="N1053">
            <v>7</v>
          </cell>
          <cell r="O1053" t="str">
            <v>適</v>
          </cell>
          <cell r="P1053">
            <v>19</v>
          </cell>
          <cell r="Q1053">
            <v>10</v>
          </cell>
          <cell r="R1053">
            <v>45100</v>
          </cell>
          <cell r="U1053" t="str">
            <v>Ｒ４</v>
          </cell>
          <cell r="V1053">
            <v>7</v>
          </cell>
          <cell r="W1053">
            <v>0</v>
          </cell>
          <cell r="X1053" t="str">
            <v>○</v>
          </cell>
          <cell r="Y1053" t="str">
            <v/>
          </cell>
          <cell r="Z1053" t="str">
            <v/>
          </cell>
          <cell r="AA1053" t="str">
            <v/>
          </cell>
          <cell r="AB1053" t="str">
            <v/>
          </cell>
          <cell r="AC1053" t="str">
            <v>なし</v>
          </cell>
          <cell r="AD1053">
            <v>11</v>
          </cell>
          <cell r="AE1053" t="str">
            <v>11年以上</v>
          </cell>
          <cell r="AF1053">
            <v>12</v>
          </cell>
          <cell r="AG1053" t="str">
            <v>適</v>
          </cell>
          <cell r="AH1053">
            <v>7</v>
          </cell>
          <cell r="AI1053" t="str">
            <v>適</v>
          </cell>
          <cell r="AJ1053">
            <v>19</v>
          </cell>
          <cell r="AK1053" t="str">
            <v>Ｒ４</v>
          </cell>
        </row>
        <row r="1054">
          <cell r="A1054">
            <v>1410051022960</v>
          </cell>
          <cell r="C1054" t="str">
            <v>幼稚園</v>
          </cell>
          <cell r="D1054" t="str">
            <v>いしかわ幼稚園</v>
          </cell>
          <cell r="E1054">
            <v>88</v>
          </cell>
          <cell r="F1054" t="str">
            <v>泉区</v>
          </cell>
          <cell r="G1054" t="str">
            <v>2450016</v>
          </cell>
          <cell r="H1054" t="str">
            <v>横浜市泉区和泉町７３０８</v>
          </cell>
          <cell r="I1054" t="str">
            <v>いしかわ幼稚園</v>
          </cell>
          <cell r="J1054">
            <v>10</v>
          </cell>
          <cell r="K1054" t="str">
            <v>10年以上</v>
          </cell>
          <cell r="L1054">
            <v>12</v>
          </cell>
          <cell r="M1054" t="str">
            <v>適</v>
          </cell>
          <cell r="N1054">
            <v>6</v>
          </cell>
          <cell r="O1054" t="str">
            <v>適</v>
          </cell>
          <cell r="P1054">
            <v>18</v>
          </cell>
          <cell r="Q1054">
            <v>4</v>
          </cell>
          <cell r="R1054">
            <v>45084</v>
          </cell>
          <cell r="U1054" t="str">
            <v>Ｒ４</v>
          </cell>
          <cell r="V1054">
            <v>6</v>
          </cell>
          <cell r="W1054">
            <v>0</v>
          </cell>
          <cell r="X1054" t="str">
            <v>○</v>
          </cell>
          <cell r="Y1054" t="str">
            <v/>
          </cell>
          <cell r="Z1054" t="str">
            <v/>
          </cell>
          <cell r="AA1054" t="str">
            <v/>
          </cell>
          <cell r="AB1054" t="str">
            <v/>
          </cell>
          <cell r="AC1054" t="str">
            <v>なし</v>
          </cell>
          <cell r="AD1054">
            <v>10</v>
          </cell>
          <cell r="AE1054" t="str">
            <v>10年以上</v>
          </cell>
          <cell r="AF1054">
            <v>12</v>
          </cell>
          <cell r="AG1054" t="str">
            <v>適</v>
          </cell>
          <cell r="AH1054">
            <v>6</v>
          </cell>
          <cell r="AI1054" t="str">
            <v>適</v>
          </cell>
          <cell r="AJ1054">
            <v>18</v>
          </cell>
          <cell r="AK1054" t="str">
            <v>Ｒ４</v>
          </cell>
        </row>
        <row r="1055">
          <cell r="A1055">
            <v>1410051022994</v>
          </cell>
          <cell r="C1055" t="str">
            <v>幼稚園</v>
          </cell>
          <cell r="D1055" t="str">
            <v>英明幼稚園</v>
          </cell>
          <cell r="E1055">
            <v>88</v>
          </cell>
          <cell r="F1055" t="str">
            <v>泉区</v>
          </cell>
          <cell r="G1055" t="str">
            <v>2450023</v>
          </cell>
          <cell r="H1055" t="str">
            <v>横浜市泉区和泉中央南３丁目２番５６号</v>
          </cell>
          <cell r="I1055" t="str">
            <v>学校法人宝田学園英明幼稚園</v>
          </cell>
          <cell r="J1055">
            <v>9</v>
          </cell>
          <cell r="K1055" t="str">
            <v>9年以上</v>
          </cell>
          <cell r="L1055">
            <v>11</v>
          </cell>
          <cell r="M1055" t="str">
            <v>適</v>
          </cell>
          <cell r="N1055">
            <v>6</v>
          </cell>
          <cell r="O1055" t="str">
            <v>適</v>
          </cell>
          <cell r="P1055">
            <v>17</v>
          </cell>
          <cell r="Q1055">
            <v>6</v>
          </cell>
          <cell r="R1055">
            <v>45113</v>
          </cell>
          <cell r="U1055" t="str">
            <v>Ｒ４</v>
          </cell>
          <cell r="V1055">
            <v>6</v>
          </cell>
          <cell r="W1055">
            <v>0</v>
          </cell>
          <cell r="X1055" t="str">
            <v>○</v>
          </cell>
          <cell r="Y1055" t="str">
            <v/>
          </cell>
          <cell r="Z1055" t="str">
            <v/>
          </cell>
          <cell r="AA1055" t="str">
            <v/>
          </cell>
          <cell r="AB1055" t="str">
            <v/>
          </cell>
          <cell r="AC1055" t="str">
            <v>なし</v>
          </cell>
          <cell r="AD1055">
            <v>9</v>
          </cell>
          <cell r="AE1055" t="str">
            <v>9年以上</v>
          </cell>
          <cell r="AF1055">
            <v>11</v>
          </cell>
          <cell r="AG1055" t="str">
            <v>適</v>
          </cell>
          <cell r="AH1055">
            <v>6</v>
          </cell>
          <cell r="AI1055" t="str">
            <v>適</v>
          </cell>
          <cell r="AJ1055">
            <v>17</v>
          </cell>
          <cell r="AK1055" t="str">
            <v>Ｒ４</v>
          </cell>
        </row>
        <row r="1056">
          <cell r="A1056">
            <v>1410051027662</v>
          </cell>
          <cell r="C1056" t="str">
            <v>幼稚園</v>
          </cell>
          <cell r="D1056" t="str">
            <v>善隣館幼稚園</v>
          </cell>
          <cell r="E1056">
            <v>88</v>
          </cell>
          <cell r="F1056" t="str">
            <v>泉区</v>
          </cell>
          <cell r="G1056" t="str">
            <v>2450018</v>
          </cell>
          <cell r="H1056" t="str">
            <v>横浜市泉区上飯田町３８５７番地</v>
          </cell>
          <cell r="I1056" t="str">
            <v>善隣館幼稚園</v>
          </cell>
          <cell r="J1056">
            <v>15</v>
          </cell>
          <cell r="K1056" t="str">
            <v>15年以上</v>
          </cell>
          <cell r="L1056">
            <v>12</v>
          </cell>
          <cell r="M1056" t="str">
            <v>適</v>
          </cell>
          <cell r="N1056">
            <v>7</v>
          </cell>
          <cell r="O1056" t="str">
            <v>適</v>
          </cell>
          <cell r="P1056">
            <v>19</v>
          </cell>
          <cell r="Q1056">
            <v>8</v>
          </cell>
          <cell r="R1056">
            <v>45113</v>
          </cell>
          <cell r="U1056" t="str">
            <v>履歴なし</v>
          </cell>
          <cell r="V1056">
            <v>0</v>
          </cell>
          <cell r="W1056">
            <v>7</v>
          </cell>
          <cell r="X1056" t="e">
            <v>#N/A</v>
          </cell>
          <cell r="Y1056" t="str">
            <v/>
          </cell>
          <cell r="Z1056" t="str">
            <v/>
          </cell>
          <cell r="AA1056" t="str">
            <v/>
          </cell>
          <cell r="AB1056" t="str">
            <v>○</v>
          </cell>
          <cell r="AC1056" t="str">
            <v>あり</v>
          </cell>
          <cell r="AD1056" t="str">
            <v/>
          </cell>
          <cell r="AE1056" t="str">
            <v/>
          </cell>
          <cell r="AF1056" t="str">
            <v/>
          </cell>
          <cell r="AG1056" t="str">
            <v/>
          </cell>
          <cell r="AH1056" t="str">
            <v/>
          </cell>
          <cell r="AI1056" t="str">
            <v/>
          </cell>
          <cell r="AJ1056" t="str">
            <v/>
          </cell>
          <cell r="AK1056" t="str">
            <v>Ｒ４</v>
          </cell>
        </row>
        <row r="1057">
          <cell r="A1057">
            <v>1410051023067</v>
          </cell>
          <cell r="C1057" t="str">
            <v>幼稚園</v>
          </cell>
          <cell r="D1057" t="str">
            <v>平和幼稚園</v>
          </cell>
          <cell r="E1057">
            <v>88</v>
          </cell>
          <cell r="F1057" t="str">
            <v>泉区</v>
          </cell>
          <cell r="G1057" t="str">
            <v>2450024</v>
          </cell>
          <cell r="H1057" t="str">
            <v>横浜市泉区和泉中央北６－２２－１</v>
          </cell>
          <cell r="I1057" t="str">
            <v>安西　透</v>
          </cell>
          <cell r="J1057">
            <v>11</v>
          </cell>
          <cell r="K1057" t="str">
            <v>11年以上</v>
          </cell>
          <cell r="L1057">
            <v>12</v>
          </cell>
          <cell r="M1057" t="str">
            <v>適</v>
          </cell>
          <cell r="N1057">
            <v>7</v>
          </cell>
          <cell r="O1057" t="str">
            <v>適</v>
          </cell>
          <cell r="P1057">
            <v>19</v>
          </cell>
          <cell r="Q1057">
            <v>8</v>
          </cell>
          <cell r="R1057">
            <v>45175</v>
          </cell>
          <cell r="U1057" t="str">
            <v>Ｒ４</v>
          </cell>
          <cell r="V1057">
            <v>7</v>
          </cell>
          <cell r="W1057">
            <v>0</v>
          </cell>
          <cell r="X1057" t="str">
            <v>○</v>
          </cell>
          <cell r="Y1057" t="str">
            <v/>
          </cell>
          <cell r="Z1057" t="str">
            <v/>
          </cell>
          <cell r="AA1057" t="str">
            <v/>
          </cell>
          <cell r="AB1057" t="str">
            <v/>
          </cell>
          <cell r="AC1057" t="str">
            <v>なし</v>
          </cell>
          <cell r="AD1057">
            <v>11</v>
          </cell>
          <cell r="AE1057" t="str">
            <v>11年以上</v>
          </cell>
          <cell r="AF1057">
            <v>12</v>
          </cell>
          <cell r="AG1057" t="str">
            <v>適</v>
          </cell>
          <cell r="AH1057">
            <v>7</v>
          </cell>
          <cell r="AI1057" t="str">
            <v>適</v>
          </cell>
          <cell r="AJ1057">
            <v>19</v>
          </cell>
          <cell r="AK1057" t="str">
            <v>Ｒ４</v>
          </cell>
        </row>
        <row r="1058">
          <cell r="A1058">
            <v>1410051025104</v>
          </cell>
          <cell r="C1058" t="str">
            <v>保育所</v>
          </cell>
          <cell r="D1058" t="str">
            <v>泉の郷保育園なかだ</v>
          </cell>
          <cell r="E1058">
            <v>88</v>
          </cell>
          <cell r="F1058" t="str">
            <v>泉区</v>
          </cell>
          <cell r="G1058" t="str">
            <v>2450014</v>
          </cell>
          <cell r="H1058" t="str">
            <v>神奈川県横浜市泉区中田南２－１５－３５</v>
          </cell>
          <cell r="I1058" t="str">
            <v>泉の郷保育園　なかだ</v>
          </cell>
          <cell r="J1058">
            <v>11</v>
          </cell>
          <cell r="K1058" t="str">
            <v>11年以上</v>
          </cell>
          <cell r="L1058">
            <v>12</v>
          </cell>
          <cell r="M1058" t="str">
            <v>適</v>
          </cell>
          <cell r="N1058">
            <v>7</v>
          </cell>
          <cell r="O1058" t="str">
            <v>適</v>
          </cell>
          <cell r="P1058">
            <v>19</v>
          </cell>
          <cell r="Q1058">
            <v>10</v>
          </cell>
          <cell r="R1058">
            <v>45100</v>
          </cell>
          <cell r="U1058" t="str">
            <v>Ｒ４</v>
          </cell>
          <cell r="V1058">
            <v>6</v>
          </cell>
          <cell r="W1058">
            <v>1</v>
          </cell>
          <cell r="X1058" t="str">
            <v>○</v>
          </cell>
          <cell r="Y1058" t="str">
            <v>○</v>
          </cell>
          <cell r="Z1058" t="str">
            <v/>
          </cell>
          <cell r="AA1058" t="str">
            <v/>
          </cell>
          <cell r="AB1058" t="str">
            <v/>
          </cell>
          <cell r="AC1058" t="str">
            <v>あり</v>
          </cell>
          <cell r="AD1058">
            <v>10</v>
          </cell>
          <cell r="AE1058" t="str">
            <v>10年以上</v>
          </cell>
          <cell r="AF1058">
            <v>12</v>
          </cell>
          <cell r="AG1058" t="str">
            <v>適</v>
          </cell>
          <cell r="AH1058">
            <v>6</v>
          </cell>
          <cell r="AI1058" t="str">
            <v>適</v>
          </cell>
          <cell r="AJ1058">
            <v>18</v>
          </cell>
          <cell r="AK1058" t="str">
            <v>Ｒ４</v>
          </cell>
        </row>
        <row r="1059">
          <cell r="A1059">
            <v>1410051023695</v>
          </cell>
          <cell r="C1059" t="str">
            <v>保育所</v>
          </cell>
          <cell r="D1059" t="str">
            <v>泉の郷保育園いずみ</v>
          </cell>
          <cell r="E1059">
            <v>88</v>
          </cell>
          <cell r="F1059" t="str">
            <v>泉区</v>
          </cell>
          <cell r="G1059" t="str">
            <v>2450016</v>
          </cell>
          <cell r="H1059" t="str">
            <v>横浜市泉区和泉町３８５４－１</v>
          </cell>
          <cell r="I1059" t="str">
            <v>泉の郷保育園</v>
          </cell>
          <cell r="J1059">
            <v>12</v>
          </cell>
          <cell r="K1059" t="str">
            <v>12年以上</v>
          </cell>
          <cell r="L1059">
            <v>12</v>
          </cell>
          <cell r="M1059" t="str">
            <v>適</v>
          </cell>
          <cell r="N1059">
            <v>7</v>
          </cell>
          <cell r="O1059" t="str">
            <v>適</v>
          </cell>
          <cell r="P1059">
            <v>19</v>
          </cell>
          <cell r="Q1059">
            <v>12</v>
          </cell>
          <cell r="R1059">
            <v>45072</v>
          </cell>
          <cell r="U1059" t="str">
            <v>Ｒ４</v>
          </cell>
          <cell r="V1059">
            <v>7</v>
          </cell>
          <cell r="W1059">
            <v>0</v>
          </cell>
          <cell r="X1059" t="str">
            <v>○</v>
          </cell>
          <cell r="Y1059" t="str">
            <v/>
          </cell>
          <cell r="Z1059" t="str">
            <v/>
          </cell>
          <cell r="AA1059" t="str">
            <v/>
          </cell>
          <cell r="AB1059" t="str">
            <v/>
          </cell>
          <cell r="AC1059" t="str">
            <v>なし</v>
          </cell>
          <cell r="AD1059">
            <v>12</v>
          </cell>
          <cell r="AE1059" t="str">
            <v>12年以上</v>
          </cell>
          <cell r="AF1059">
            <v>12</v>
          </cell>
          <cell r="AG1059" t="str">
            <v>適</v>
          </cell>
          <cell r="AH1059">
            <v>7</v>
          </cell>
          <cell r="AI1059" t="str">
            <v>適</v>
          </cell>
          <cell r="AJ1059">
            <v>19</v>
          </cell>
          <cell r="AK1059" t="str">
            <v>Ｒ４</v>
          </cell>
        </row>
        <row r="1060">
          <cell r="A1060">
            <v>1410051017754</v>
          </cell>
          <cell r="C1060" t="str">
            <v>保育所</v>
          </cell>
          <cell r="D1060" t="str">
            <v>いちょう保育園</v>
          </cell>
          <cell r="E1060">
            <v>88</v>
          </cell>
          <cell r="F1060" t="str">
            <v>泉区</v>
          </cell>
          <cell r="G1060" t="str">
            <v>2450018</v>
          </cell>
          <cell r="H1060" t="str">
            <v>横浜市泉区上飯田町３２２０－８</v>
          </cell>
          <cell r="I1060" t="str">
            <v>社会福祉法人横浜愛児会　いちょう保育園</v>
          </cell>
          <cell r="J1060">
            <v>17</v>
          </cell>
          <cell r="K1060" t="str">
            <v>16年以上</v>
          </cell>
          <cell r="L1060">
            <v>12</v>
          </cell>
          <cell r="M1060" t="str">
            <v>適</v>
          </cell>
          <cell r="N1060">
            <v>7</v>
          </cell>
          <cell r="O1060" t="str">
            <v>適</v>
          </cell>
          <cell r="P1060">
            <v>19</v>
          </cell>
          <cell r="Q1060">
            <v>4</v>
          </cell>
          <cell r="R1060">
            <v>45092</v>
          </cell>
          <cell r="U1060" t="str">
            <v>Ｒ４</v>
          </cell>
          <cell r="V1060">
            <v>7</v>
          </cell>
          <cell r="W1060">
            <v>0</v>
          </cell>
          <cell r="X1060" t="str">
            <v>○</v>
          </cell>
          <cell r="Y1060" t="str">
            <v/>
          </cell>
          <cell r="Z1060" t="str">
            <v/>
          </cell>
          <cell r="AA1060" t="str">
            <v/>
          </cell>
          <cell r="AB1060" t="str">
            <v/>
          </cell>
          <cell r="AC1060" t="str">
            <v>なし</v>
          </cell>
          <cell r="AD1060">
            <v>15</v>
          </cell>
          <cell r="AE1060" t="str">
            <v>15年以上</v>
          </cell>
          <cell r="AF1060">
            <v>12</v>
          </cell>
          <cell r="AG1060" t="str">
            <v>適</v>
          </cell>
          <cell r="AH1060">
            <v>7</v>
          </cell>
          <cell r="AI1060" t="str">
            <v>適</v>
          </cell>
          <cell r="AJ1060">
            <v>19</v>
          </cell>
          <cell r="AK1060" t="str">
            <v>Ｒ４</v>
          </cell>
        </row>
        <row r="1061">
          <cell r="A1061">
            <v>1410051017762</v>
          </cell>
          <cell r="C1061" t="str">
            <v>保育所</v>
          </cell>
          <cell r="D1061" t="str">
            <v>エンゼルおおぞら保育園</v>
          </cell>
          <cell r="E1061">
            <v>88</v>
          </cell>
          <cell r="F1061" t="str">
            <v>泉区</v>
          </cell>
          <cell r="G1061" t="str">
            <v>2450016</v>
          </cell>
          <cell r="H1061" t="str">
            <v>横浜市泉区和泉町４０５７－５</v>
          </cell>
          <cell r="I1061" t="str">
            <v>エンゼルおおぞら保育園</v>
          </cell>
          <cell r="J1061">
            <v>10</v>
          </cell>
          <cell r="K1061" t="str">
            <v>10年以上</v>
          </cell>
          <cell r="L1061">
            <v>12</v>
          </cell>
          <cell r="M1061" t="str">
            <v>適</v>
          </cell>
          <cell r="N1061">
            <v>6</v>
          </cell>
          <cell r="O1061" t="str">
            <v>適</v>
          </cell>
          <cell r="P1061">
            <v>18</v>
          </cell>
          <cell r="Q1061">
            <v>9</v>
          </cell>
          <cell r="R1061">
            <v>45113</v>
          </cell>
          <cell r="U1061" t="str">
            <v>Ｒ４</v>
          </cell>
          <cell r="V1061">
            <v>6</v>
          </cell>
          <cell r="W1061">
            <v>0</v>
          </cell>
          <cell r="X1061" t="str">
            <v>○</v>
          </cell>
          <cell r="Y1061" t="str">
            <v/>
          </cell>
          <cell r="Z1061" t="str">
            <v/>
          </cell>
          <cell r="AA1061" t="str">
            <v/>
          </cell>
          <cell r="AB1061" t="str">
            <v/>
          </cell>
          <cell r="AC1061" t="str">
            <v>なし</v>
          </cell>
          <cell r="AD1061">
            <v>9</v>
          </cell>
          <cell r="AE1061" t="str">
            <v>9年以上</v>
          </cell>
          <cell r="AF1061">
            <v>11</v>
          </cell>
          <cell r="AG1061" t="str">
            <v>適</v>
          </cell>
          <cell r="AH1061">
            <v>6</v>
          </cell>
          <cell r="AI1061" t="str">
            <v>適</v>
          </cell>
          <cell r="AJ1061">
            <v>17</v>
          </cell>
          <cell r="AK1061" t="str">
            <v>Ｒ４</v>
          </cell>
        </row>
        <row r="1062">
          <cell r="A1062">
            <v>1410051015089</v>
          </cell>
          <cell r="C1062" t="str">
            <v>保育所</v>
          </cell>
          <cell r="D1062" t="str">
            <v>くるみ保育園</v>
          </cell>
          <cell r="E1062">
            <v>88</v>
          </cell>
          <cell r="F1062" t="str">
            <v>泉区</v>
          </cell>
          <cell r="G1062" t="str">
            <v>2450021</v>
          </cell>
          <cell r="H1062" t="str">
            <v>横浜市泉区下和泉五丁目１８－１５</v>
          </cell>
          <cell r="I1062" t="str">
            <v>社会福祉法人　くるみ保育園</v>
          </cell>
          <cell r="J1062">
            <v>12</v>
          </cell>
          <cell r="K1062" t="str">
            <v>12年以上</v>
          </cell>
          <cell r="L1062">
            <v>12</v>
          </cell>
          <cell r="M1062" t="str">
            <v>適</v>
          </cell>
          <cell r="N1062">
            <v>7</v>
          </cell>
          <cell r="O1062" t="str">
            <v>適</v>
          </cell>
          <cell r="P1062">
            <v>19</v>
          </cell>
          <cell r="Q1062">
            <v>12</v>
          </cell>
          <cell r="R1062">
            <v>45163</v>
          </cell>
          <cell r="U1062" t="str">
            <v>Ｒ４</v>
          </cell>
          <cell r="V1062">
            <v>7</v>
          </cell>
          <cell r="W1062">
            <v>0</v>
          </cell>
          <cell r="X1062" t="str">
            <v>○</v>
          </cell>
          <cell r="Y1062" t="str">
            <v/>
          </cell>
          <cell r="Z1062" t="str">
            <v/>
          </cell>
          <cell r="AA1062" t="str">
            <v/>
          </cell>
          <cell r="AB1062" t="str">
            <v/>
          </cell>
          <cell r="AC1062" t="str">
            <v>なし</v>
          </cell>
          <cell r="AD1062">
            <v>11</v>
          </cell>
          <cell r="AE1062" t="str">
            <v>11年以上</v>
          </cell>
          <cell r="AF1062">
            <v>12</v>
          </cell>
          <cell r="AG1062" t="str">
            <v>適</v>
          </cell>
          <cell r="AH1062">
            <v>7</v>
          </cell>
          <cell r="AI1062" t="str">
            <v>適</v>
          </cell>
          <cell r="AJ1062">
            <v>19</v>
          </cell>
          <cell r="AK1062" t="str">
            <v>Ｒ４</v>
          </cell>
        </row>
        <row r="1063">
          <cell r="A1063">
            <v>1410051027431</v>
          </cell>
          <cell r="C1063" t="str">
            <v>保育所</v>
          </cell>
          <cell r="D1063" t="str">
            <v>GENKIDSいずみ中央保育園</v>
          </cell>
          <cell r="E1063">
            <v>88</v>
          </cell>
          <cell r="F1063" t="str">
            <v>泉区</v>
          </cell>
          <cell r="G1063" t="str">
            <v>1080075</v>
          </cell>
          <cell r="H1063" t="str">
            <v>東京都港区港南１丁目２番７０号　品川シーズンテラス５Ｆ</v>
          </cell>
          <cell r="I1063" t="str">
            <v>ＧＥＮＫＩＤＳいずみ中央保育園</v>
          </cell>
          <cell r="J1063">
            <v>11</v>
          </cell>
          <cell r="K1063" t="str">
            <v>11年以上</v>
          </cell>
          <cell r="L1063">
            <v>12</v>
          </cell>
          <cell r="M1063" t="str">
            <v>適</v>
          </cell>
          <cell r="N1063">
            <v>7</v>
          </cell>
          <cell r="O1063" t="str">
            <v>適</v>
          </cell>
          <cell r="P1063">
            <v>19</v>
          </cell>
          <cell r="Q1063">
            <v>9</v>
          </cell>
          <cell r="R1063">
            <v>45154</v>
          </cell>
          <cell r="U1063" t="str">
            <v>Ｒ４</v>
          </cell>
          <cell r="V1063">
            <v>7</v>
          </cell>
          <cell r="W1063">
            <v>0</v>
          </cell>
          <cell r="X1063" t="str">
            <v>○</v>
          </cell>
          <cell r="Y1063" t="str">
            <v/>
          </cell>
          <cell r="Z1063" t="str">
            <v/>
          </cell>
          <cell r="AA1063" t="str">
            <v/>
          </cell>
          <cell r="AB1063" t="str">
            <v/>
          </cell>
          <cell r="AC1063" t="str">
            <v>なし</v>
          </cell>
          <cell r="AD1063">
            <v>11</v>
          </cell>
          <cell r="AE1063" t="str">
            <v>11年以上</v>
          </cell>
          <cell r="AF1063">
            <v>12</v>
          </cell>
          <cell r="AG1063" t="str">
            <v>適</v>
          </cell>
          <cell r="AH1063">
            <v>7</v>
          </cell>
          <cell r="AI1063" t="str">
            <v>適</v>
          </cell>
          <cell r="AJ1063">
            <v>19</v>
          </cell>
          <cell r="AK1063" t="str">
            <v>Ｒ４</v>
          </cell>
        </row>
        <row r="1064">
          <cell r="A1064">
            <v>1410051027449</v>
          </cell>
          <cell r="C1064" t="str">
            <v>保育所</v>
          </cell>
          <cell r="D1064" t="str">
            <v>GENKIDS緑園都市保育園</v>
          </cell>
          <cell r="E1064">
            <v>88</v>
          </cell>
          <cell r="F1064" t="str">
            <v>泉区</v>
          </cell>
          <cell r="G1064" t="str">
            <v>1080075</v>
          </cell>
          <cell r="H1064" t="str">
            <v>東京都港区港南１丁目２番７０号　品川シーズンテラス５Ｆ</v>
          </cell>
          <cell r="I1064" t="str">
            <v>ＧＥＮＫＩＤＳ緑園都市保育園</v>
          </cell>
          <cell r="J1064">
            <v>10</v>
          </cell>
          <cell r="K1064" t="str">
            <v>10年以上</v>
          </cell>
          <cell r="L1064">
            <v>12</v>
          </cell>
          <cell r="M1064" t="str">
            <v>適</v>
          </cell>
          <cell r="N1064">
            <v>6</v>
          </cell>
          <cell r="O1064" t="str">
            <v>適</v>
          </cell>
          <cell r="P1064">
            <v>18</v>
          </cell>
          <cell r="Q1064">
            <v>9</v>
          </cell>
          <cell r="R1064">
            <v>45154</v>
          </cell>
          <cell r="U1064" t="str">
            <v>Ｒ４</v>
          </cell>
          <cell r="V1064">
            <v>6</v>
          </cell>
          <cell r="W1064">
            <v>0</v>
          </cell>
          <cell r="X1064" t="str">
            <v>○</v>
          </cell>
          <cell r="Y1064" t="str">
            <v/>
          </cell>
          <cell r="Z1064" t="str">
            <v/>
          </cell>
          <cell r="AA1064" t="str">
            <v/>
          </cell>
          <cell r="AB1064" t="str">
            <v/>
          </cell>
          <cell r="AC1064" t="str">
            <v>なし</v>
          </cell>
          <cell r="AD1064">
            <v>10</v>
          </cell>
          <cell r="AE1064" t="str">
            <v>10年以上</v>
          </cell>
          <cell r="AF1064">
            <v>12</v>
          </cell>
          <cell r="AG1064" t="str">
            <v>適</v>
          </cell>
          <cell r="AH1064">
            <v>6</v>
          </cell>
          <cell r="AI1064" t="str">
            <v>適</v>
          </cell>
          <cell r="AJ1064">
            <v>18</v>
          </cell>
          <cell r="AK1064" t="str">
            <v>Ｒ４</v>
          </cell>
        </row>
        <row r="1065">
          <cell r="A1065">
            <v>1410051017770</v>
          </cell>
          <cell r="C1065" t="str">
            <v>保育所</v>
          </cell>
          <cell r="D1065" t="str">
            <v>御霊神社保育園</v>
          </cell>
          <cell r="E1065">
            <v>88</v>
          </cell>
          <cell r="F1065" t="str">
            <v>泉区</v>
          </cell>
          <cell r="G1065" t="str">
            <v>2450012</v>
          </cell>
          <cell r="H1065" t="str">
            <v>横浜市泉区中田北三丁目４２－２</v>
          </cell>
          <cell r="I1065" t="str">
            <v>御霊神社保育園</v>
          </cell>
          <cell r="J1065">
            <v>15</v>
          </cell>
          <cell r="K1065" t="str">
            <v>15年以上</v>
          </cell>
          <cell r="L1065">
            <v>12</v>
          </cell>
          <cell r="M1065" t="str">
            <v>適</v>
          </cell>
          <cell r="N1065">
            <v>7</v>
          </cell>
          <cell r="O1065" t="str">
            <v>適</v>
          </cell>
          <cell r="P1065">
            <v>19</v>
          </cell>
          <cell r="Q1065">
            <v>12</v>
          </cell>
          <cell r="R1065">
            <v>45072</v>
          </cell>
          <cell r="U1065" t="str">
            <v>Ｒ４</v>
          </cell>
          <cell r="V1065">
            <v>7</v>
          </cell>
          <cell r="W1065">
            <v>0</v>
          </cell>
          <cell r="X1065" t="str">
            <v>○</v>
          </cell>
          <cell r="Y1065" t="str">
            <v/>
          </cell>
          <cell r="Z1065" t="str">
            <v/>
          </cell>
          <cell r="AA1065" t="str">
            <v/>
          </cell>
          <cell r="AB1065" t="str">
            <v/>
          </cell>
          <cell r="AC1065" t="str">
            <v>なし</v>
          </cell>
          <cell r="AD1065">
            <v>14</v>
          </cell>
          <cell r="AE1065" t="str">
            <v>14年以上</v>
          </cell>
          <cell r="AF1065">
            <v>12</v>
          </cell>
          <cell r="AG1065" t="str">
            <v>適</v>
          </cell>
          <cell r="AH1065">
            <v>7</v>
          </cell>
          <cell r="AI1065" t="str">
            <v>適</v>
          </cell>
          <cell r="AJ1065">
            <v>19</v>
          </cell>
          <cell r="AK1065" t="str">
            <v>Ｒ４</v>
          </cell>
        </row>
        <row r="1066">
          <cell r="A1066">
            <v>1410051027860</v>
          </cell>
          <cell r="C1066" t="str">
            <v>保育所</v>
          </cell>
          <cell r="D1066" t="str">
            <v>小学館アカデミーりょくえんとし保育園</v>
          </cell>
          <cell r="E1066">
            <v>88</v>
          </cell>
          <cell r="F1066" t="str">
            <v>泉区</v>
          </cell>
          <cell r="G1066" t="str">
            <v>2450002</v>
          </cell>
          <cell r="H1066" t="str">
            <v>横浜市泉区緑園二丁目２－３</v>
          </cell>
          <cell r="I1066" t="str">
            <v>小学館アカデミーりょくえんとし保育園</v>
          </cell>
          <cell r="J1066">
            <v>10</v>
          </cell>
          <cell r="K1066" t="str">
            <v>10年以上</v>
          </cell>
          <cell r="L1066">
            <v>12</v>
          </cell>
          <cell r="M1066" t="str">
            <v>適</v>
          </cell>
          <cell r="N1066">
            <v>6</v>
          </cell>
          <cell r="O1066" t="str">
            <v>適</v>
          </cell>
          <cell r="P1066">
            <v>18</v>
          </cell>
          <cell r="Q1066">
            <v>7</v>
          </cell>
          <cell r="R1066">
            <v>45120</v>
          </cell>
          <cell r="U1066" t="str">
            <v>履歴なし</v>
          </cell>
          <cell r="V1066">
            <v>0</v>
          </cell>
          <cell r="W1066">
            <v>6</v>
          </cell>
          <cell r="X1066" t="e">
            <v>#N/A</v>
          </cell>
          <cell r="Y1066" t="str">
            <v/>
          </cell>
          <cell r="Z1066" t="str">
            <v/>
          </cell>
          <cell r="AA1066" t="str">
            <v/>
          </cell>
          <cell r="AB1066" t="str">
            <v>○</v>
          </cell>
          <cell r="AC1066" t="str">
            <v>あり</v>
          </cell>
          <cell r="AD1066" t="str">
            <v/>
          </cell>
          <cell r="AE1066" t="str">
            <v/>
          </cell>
          <cell r="AF1066" t="str">
            <v/>
          </cell>
          <cell r="AG1066" t="str">
            <v/>
          </cell>
          <cell r="AH1066" t="str">
            <v/>
          </cell>
          <cell r="AI1066" t="str">
            <v/>
          </cell>
          <cell r="AJ1066" t="str">
            <v/>
          </cell>
          <cell r="AK1066" t="str">
            <v>Ｒ４</v>
          </cell>
        </row>
        <row r="1067">
          <cell r="A1067">
            <v>1410051017796</v>
          </cell>
          <cell r="C1067" t="str">
            <v>保育所</v>
          </cell>
          <cell r="D1067" t="str">
            <v>白梅いずみ保育園</v>
          </cell>
          <cell r="E1067">
            <v>88</v>
          </cell>
          <cell r="F1067" t="str">
            <v>泉区</v>
          </cell>
          <cell r="G1067" t="str">
            <v>2450018</v>
          </cell>
          <cell r="H1067" t="str">
            <v>横浜市泉区上飯田町８７４－１</v>
          </cell>
          <cell r="I1067" t="str">
            <v>社会福祉法人白梅福祉会　白梅いずみ保育園</v>
          </cell>
          <cell r="J1067">
            <v>12</v>
          </cell>
          <cell r="K1067" t="str">
            <v>12年以上</v>
          </cell>
          <cell r="L1067">
            <v>12</v>
          </cell>
          <cell r="M1067" t="str">
            <v>適</v>
          </cell>
          <cell r="N1067">
            <v>7</v>
          </cell>
          <cell r="O1067" t="str">
            <v>適</v>
          </cell>
          <cell r="P1067">
            <v>19</v>
          </cell>
          <cell r="Q1067">
            <v>9</v>
          </cell>
          <cell r="R1067">
            <v>45092</v>
          </cell>
          <cell r="U1067" t="str">
            <v>Ｒ４</v>
          </cell>
          <cell r="V1067">
            <v>7</v>
          </cell>
          <cell r="W1067">
            <v>0</v>
          </cell>
          <cell r="X1067" t="str">
            <v>○</v>
          </cell>
          <cell r="Y1067" t="str">
            <v/>
          </cell>
          <cell r="Z1067" t="str">
            <v/>
          </cell>
          <cell r="AA1067" t="str">
            <v/>
          </cell>
          <cell r="AB1067" t="str">
            <v/>
          </cell>
          <cell r="AC1067" t="str">
            <v>なし</v>
          </cell>
          <cell r="AD1067">
            <v>13</v>
          </cell>
          <cell r="AE1067" t="str">
            <v>13年以上</v>
          </cell>
          <cell r="AF1067">
            <v>12</v>
          </cell>
          <cell r="AG1067" t="str">
            <v>適</v>
          </cell>
          <cell r="AH1067">
            <v>7</v>
          </cell>
          <cell r="AI1067" t="str">
            <v>適</v>
          </cell>
          <cell r="AJ1067">
            <v>19</v>
          </cell>
          <cell r="AK1067" t="str">
            <v>Ｒ４</v>
          </cell>
        </row>
        <row r="1068">
          <cell r="A1068">
            <v>1410051017820</v>
          </cell>
          <cell r="C1068" t="str">
            <v>保育所</v>
          </cell>
          <cell r="D1068" t="str">
            <v>白梅保育園</v>
          </cell>
          <cell r="E1068">
            <v>88</v>
          </cell>
          <cell r="F1068" t="str">
            <v>泉区</v>
          </cell>
          <cell r="G1068" t="str">
            <v>2450014</v>
          </cell>
          <cell r="H1068" t="str">
            <v>横浜市泉区中田南５－６－２０</v>
          </cell>
          <cell r="I1068" t="str">
            <v>白梅保育園</v>
          </cell>
          <cell r="J1068">
            <v>13</v>
          </cell>
          <cell r="K1068" t="str">
            <v>13年以上</v>
          </cell>
          <cell r="L1068">
            <v>12</v>
          </cell>
          <cell r="M1068" t="str">
            <v>適</v>
          </cell>
          <cell r="N1068">
            <v>7</v>
          </cell>
          <cell r="O1068" t="str">
            <v>適</v>
          </cell>
          <cell r="P1068">
            <v>19</v>
          </cell>
          <cell r="Q1068">
            <v>13</v>
          </cell>
          <cell r="R1068">
            <v>45100</v>
          </cell>
          <cell r="U1068" t="str">
            <v>Ｒ４</v>
          </cell>
          <cell r="V1068">
            <v>7</v>
          </cell>
          <cell r="W1068">
            <v>0</v>
          </cell>
          <cell r="X1068" t="str">
            <v>○</v>
          </cell>
          <cell r="Y1068" t="str">
            <v/>
          </cell>
          <cell r="Z1068" t="str">
            <v/>
          </cell>
          <cell r="AA1068" t="str">
            <v/>
          </cell>
          <cell r="AB1068" t="str">
            <v/>
          </cell>
          <cell r="AC1068" t="str">
            <v>なし</v>
          </cell>
          <cell r="AD1068">
            <v>14</v>
          </cell>
          <cell r="AE1068" t="str">
            <v>14年以上</v>
          </cell>
          <cell r="AF1068">
            <v>12</v>
          </cell>
          <cell r="AG1068" t="str">
            <v>適</v>
          </cell>
          <cell r="AH1068">
            <v>7</v>
          </cell>
          <cell r="AI1068" t="str">
            <v>適</v>
          </cell>
          <cell r="AJ1068">
            <v>19</v>
          </cell>
          <cell r="AK1068" t="str">
            <v>Ｒ４</v>
          </cell>
        </row>
        <row r="1069">
          <cell r="A1069">
            <v>1410051017804</v>
          </cell>
          <cell r="C1069" t="str">
            <v>保育所</v>
          </cell>
          <cell r="D1069" t="str">
            <v>白百合愛児園</v>
          </cell>
          <cell r="E1069">
            <v>88</v>
          </cell>
          <cell r="F1069" t="str">
            <v>泉区</v>
          </cell>
          <cell r="G1069" t="str">
            <v>2450013</v>
          </cell>
          <cell r="H1069" t="str">
            <v>横浜市泉区中田東１－４１－２</v>
          </cell>
          <cell r="I1069" t="str">
            <v>社会福祉法人乳児保護協会　白百合愛児園</v>
          </cell>
          <cell r="J1069">
            <v>15</v>
          </cell>
          <cell r="K1069" t="str">
            <v>15年以上</v>
          </cell>
          <cell r="L1069">
            <v>12</v>
          </cell>
          <cell r="M1069" t="str">
            <v>適</v>
          </cell>
          <cell r="N1069">
            <v>7</v>
          </cell>
          <cell r="O1069" t="str">
            <v>適</v>
          </cell>
          <cell r="P1069">
            <v>19</v>
          </cell>
          <cell r="Q1069">
            <v>42</v>
          </cell>
          <cell r="R1069">
            <v>45163</v>
          </cell>
          <cell r="U1069" t="str">
            <v>Ｒ４</v>
          </cell>
          <cell r="V1069">
            <v>7</v>
          </cell>
          <cell r="W1069">
            <v>0</v>
          </cell>
          <cell r="X1069" t="str">
            <v>○</v>
          </cell>
          <cell r="Y1069" t="str">
            <v/>
          </cell>
          <cell r="Z1069" t="str">
            <v/>
          </cell>
          <cell r="AA1069" t="str">
            <v/>
          </cell>
          <cell r="AB1069" t="str">
            <v/>
          </cell>
          <cell r="AC1069" t="str">
            <v>なし</v>
          </cell>
          <cell r="AD1069">
            <v>14</v>
          </cell>
          <cell r="AE1069" t="str">
            <v>14年以上</v>
          </cell>
          <cell r="AF1069">
            <v>12</v>
          </cell>
          <cell r="AG1069" t="str">
            <v>適</v>
          </cell>
          <cell r="AH1069">
            <v>7</v>
          </cell>
          <cell r="AI1069" t="str">
            <v>適</v>
          </cell>
          <cell r="AJ1069">
            <v>19</v>
          </cell>
          <cell r="AK1069" t="str">
            <v>Ｒ４</v>
          </cell>
        </row>
        <row r="1070">
          <cell r="A1070">
            <v>1410051015303</v>
          </cell>
          <cell r="C1070" t="str">
            <v>保育所</v>
          </cell>
          <cell r="D1070" t="str">
            <v>立場エンゼル保育園</v>
          </cell>
          <cell r="E1070">
            <v>88</v>
          </cell>
          <cell r="F1070" t="str">
            <v>泉区</v>
          </cell>
          <cell r="G1070" t="str">
            <v>2450016</v>
          </cell>
          <cell r="H1070" t="str">
            <v>横浜市泉区和泉町４０８８－１</v>
          </cell>
          <cell r="I1070" t="str">
            <v>立場エンゼル保育園</v>
          </cell>
          <cell r="J1070">
            <v>11</v>
          </cell>
          <cell r="K1070" t="str">
            <v>11年以上</v>
          </cell>
          <cell r="L1070">
            <v>12</v>
          </cell>
          <cell r="M1070" t="str">
            <v>適</v>
          </cell>
          <cell r="N1070">
            <v>7</v>
          </cell>
          <cell r="O1070" t="str">
            <v>適</v>
          </cell>
          <cell r="P1070">
            <v>19</v>
          </cell>
          <cell r="Q1070">
            <v>8</v>
          </cell>
          <cell r="R1070">
            <v>45113</v>
          </cell>
          <cell r="U1070" t="str">
            <v>Ｒ４</v>
          </cell>
          <cell r="V1070">
            <v>6</v>
          </cell>
          <cell r="W1070">
            <v>1</v>
          </cell>
          <cell r="X1070" t="str">
            <v>○</v>
          </cell>
          <cell r="Y1070" t="str">
            <v>○</v>
          </cell>
          <cell r="Z1070" t="str">
            <v/>
          </cell>
          <cell r="AA1070" t="str">
            <v/>
          </cell>
          <cell r="AB1070" t="str">
            <v/>
          </cell>
          <cell r="AC1070" t="str">
            <v>あり</v>
          </cell>
          <cell r="AD1070">
            <v>10</v>
          </cell>
          <cell r="AE1070" t="str">
            <v>10年以上</v>
          </cell>
          <cell r="AF1070">
            <v>12</v>
          </cell>
          <cell r="AG1070" t="str">
            <v>適</v>
          </cell>
          <cell r="AH1070">
            <v>6</v>
          </cell>
          <cell r="AI1070" t="str">
            <v>適</v>
          </cell>
          <cell r="AJ1070">
            <v>18</v>
          </cell>
          <cell r="AK1070" t="str">
            <v>Ｒ４</v>
          </cell>
        </row>
        <row r="1071">
          <cell r="A1071">
            <v>1410051016079</v>
          </cell>
          <cell r="C1071" t="str">
            <v>保育所</v>
          </cell>
          <cell r="D1071" t="str">
            <v>苗場保育園</v>
          </cell>
          <cell r="E1071">
            <v>88</v>
          </cell>
          <cell r="F1071" t="str">
            <v>泉区</v>
          </cell>
          <cell r="G1071" t="str">
            <v>2450021</v>
          </cell>
          <cell r="H1071" t="str">
            <v>横浜市泉区下和泉１－１０－１０</v>
          </cell>
          <cell r="I1071" t="str">
            <v>（福）いずみ苗場の会　苗場保育園</v>
          </cell>
          <cell r="J1071">
            <v>10</v>
          </cell>
          <cell r="K1071" t="str">
            <v>10年以上</v>
          </cell>
          <cell r="L1071">
            <v>12</v>
          </cell>
          <cell r="M1071" t="str">
            <v>適</v>
          </cell>
          <cell r="N1071">
            <v>6</v>
          </cell>
          <cell r="O1071" t="str">
            <v>適</v>
          </cell>
          <cell r="P1071">
            <v>18</v>
          </cell>
          <cell r="Q1071">
            <v>11</v>
          </cell>
          <cell r="R1071">
            <v>45182</v>
          </cell>
          <cell r="U1071" t="str">
            <v>Ｒ４</v>
          </cell>
          <cell r="V1071">
            <v>7</v>
          </cell>
          <cell r="W1071">
            <v>0</v>
          </cell>
          <cell r="X1071" t="str">
            <v>○</v>
          </cell>
          <cell r="Y1071" t="str">
            <v/>
          </cell>
          <cell r="Z1071" t="str">
            <v/>
          </cell>
          <cell r="AA1071" t="str">
            <v/>
          </cell>
          <cell r="AB1071" t="str">
            <v/>
          </cell>
          <cell r="AC1071" t="str">
            <v>なし</v>
          </cell>
          <cell r="AD1071">
            <v>11</v>
          </cell>
          <cell r="AE1071" t="str">
            <v>11年以上</v>
          </cell>
          <cell r="AF1071">
            <v>12</v>
          </cell>
          <cell r="AG1071" t="str">
            <v>適</v>
          </cell>
          <cell r="AH1071">
            <v>7</v>
          </cell>
          <cell r="AI1071" t="str">
            <v>適</v>
          </cell>
          <cell r="AJ1071">
            <v>19</v>
          </cell>
          <cell r="AK1071" t="str">
            <v>Ｒ４</v>
          </cell>
        </row>
        <row r="1072">
          <cell r="A1072">
            <v>1410051017812</v>
          </cell>
          <cell r="C1072" t="str">
            <v>保育所</v>
          </cell>
          <cell r="D1072" t="str">
            <v>中田保育園</v>
          </cell>
          <cell r="E1072">
            <v>88</v>
          </cell>
          <cell r="F1072" t="str">
            <v>泉区</v>
          </cell>
          <cell r="G1072" t="str">
            <v>2450015</v>
          </cell>
          <cell r="H1072" t="str">
            <v>横浜市泉区中田西三丁目３３番６号</v>
          </cell>
          <cell r="I1072" t="str">
            <v>中田保育園</v>
          </cell>
          <cell r="J1072">
            <v>14</v>
          </cell>
          <cell r="K1072" t="str">
            <v>14年以上</v>
          </cell>
          <cell r="L1072">
            <v>12</v>
          </cell>
          <cell r="M1072" t="str">
            <v>適</v>
          </cell>
          <cell r="N1072">
            <v>7</v>
          </cell>
          <cell r="O1072" t="str">
            <v>適</v>
          </cell>
          <cell r="P1072">
            <v>19</v>
          </cell>
          <cell r="Q1072">
            <v>5</v>
          </cell>
          <cell r="R1072">
            <v>45154</v>
          </cell>
          <cell r="U1072" t="str">
            <v>Ｒ４</v>
          </cell>
          <cell r="V1072">
            <v>7</v>
          </cell>
          <cell r="W1072">
            <v>0</v>
          </cell>
          <cell r="X1072" t="str">
            <v>○</v>
          </cell>
          <cell r="Y1072" t="str">
            <v/>
          </cell>
          <cell r="Z1072" t="str">
            <v/>
          </cell>
          <cell r="AA1072" t="str">
            <v/>
          </cell>
          <cell r="AB1072" t="str">
            <v/>
          </cell>
          <cell r="AC1072" t="str">
            <v>なし</v>
          </cell>
          <cell r="AD1072">
            <v>11</v>
          </cell>
          <cell r="AE1072" t="str">
            <v>11年以上</v>
          </cell>
          <cell r="AF1072">
            <v>12</v>
          </cell>
          <cell r="AG1072" t="str">
            <v>適</v>
          </cell>
          <cell r="AH1072">
            <v>7</v>
          </cell>
          <cell r="AI1072" t="str">
            <v>適</v>
          </cell>
          <cell r="AJ1072">
            <v>19</v>
          </cell>
          <cell r="AK1072" t="str">
            <v>Ｒ４</v>
          </cell>
        </row>
        <row r="1073">
          <cell r="A1073">
            <v>1410051016087</v>
          </cell>
          <cell r="C1073" t="str">
            <v>保育所</v>
          </cell>
          <cell r="D1073" t="str">
            <v>にじいろ保育園いずみ中央</v>
          </cell>
          <cell r="E1073">
            <v>88</v>
          </cell>
          <cell r="F1073" t="str">
            <v>泉区</v>
          </cell>
          <cell r="G1073" t="str">
            <v>1500043</v>
          </cell>
          <cell r="H1073" t="str">
            <v>東京都渋谷区道玄坂１丁目１２－１　渋谷マークシティ　ウェスト１７階</v>
          </cell>
          <cell r="I1073" t="str">
            <v>ライクキッズ株式会社</v>
          </cell>
          <cell r="J1073">
            <v>8</v>
          </cell>
          <cell r="K1073" t="str">
            <v>8年以上</v>
          </cell>
          <cell r="L1073">
            <v>10</v>
          </cell>
          <cell r="M1073" t="str">
            <v>適</v>
          </cell>
          <cell r="N1073">
            <v>6</v>
          </cell>
          <cell r="O1073" t="str">
            <v>適</v>
          </cell>
          <cell r="P1073">
            <v>16</v>
          </cell>
          <cell r="Q1073">
            <v>6</v>
          </cell>
          <cell r="R1073">
            <v>45146</v>
          </cell>
          <cell r="U1073" t="str">
            <v>Ｒ４</v>
          </cell>
          <cell r="V1073">
            <v>6</v>
          </cell>
          <cell r="W1073">
            <v>0</v>
          </cell>
          <cell r="X1073" t="str">
            <v>○</v>
          </cell>
          <cell r="Y1073" t="str">
            <v/>
          </cell>
          <cell r="Z1073" t="str">
            <v/>
          </cell>
          <cell r="AA1073" t="str">
            <v/>
          </cell>
          <cell r="AB1073" t="str">
            <v/>
          </cell>
          <cell r="AC1073" t="str">
            <v>なし</v>
          </cell>
          <cell r="AD1073">
            <v>7</v>
          </cell>
          <cell r="AE1073" t="str">
            <v>7年以上</v>
          </cell>
          <cell r="AF1073">
            <v>9</v>
          </cell>
          <cell r="AG1073" t="str">
            <v>適</v>
          </cell>
          <cell r="AH1073">
            <v>6</v>
          </cell>
          <cell r="AI1073" t="str">
            <v>適</v>
          </cell>
          <cell r="AJ1073">
            <v>15</v>
          </cell>
          <cell r="AK1073" t="str">
            <v>Ｒ４</v>
          </cell>
        </row>
        <row r="1074">
          <cell r="A1074">
            <v>1410051016095</v>
          </cell>
          <cell r="C1074" t="str">
            <v>保育所</v>
          </cell>
          <cell r="D1074" t="str">
            <v>鳩の森愛の詩あすなろ保育園</v>
          </cell>
          <cell r="E1074">
            <v>88</v>
          </cell>
          <cell r="F1074" t="str">
            <v>泉区</v>
          </cell>
          <cell r="G1074" t="str">
            <v>2450009</v>
          </cell>
          <cell r="H1074" t="str">
            <v>横浜市泉区新橋町８１２－２</v>
          </cell>
          <cell r="I1074" t="str">
            <v>はとの会　鳩の森愛の詩あすなろ保育園</v>
          </cell>
          <cell r="J1074">
            <v>9</v>
          </cell>
          <cell r="K1074" t="str">
            <v>9年以上</v>
          </cell>
          <cell r="L1074">
            <v>11</v>
          </cell>
          <cell r="M1074" t="str">
            <v>適</v>
          </cell>
          <cell r="N1074">
            <v>6</v>
          </cell>
          <cell r="O1074" t="str">
            <v>適</v>
          </cell>
          <cell r="P1074">
            <v>17</v>
          </cell>
          <cell r="Q1074">
            <v>15</v>
          </cell>
          <cell r="R1074">
            <v>45113</v>
          </cell>
          <cell r="U1074" t="str">
            <v>Ｒ４</v>
          </cell>
          <cell r="V1074">
            <v>6</v>
          </cell>
          <cell r="W1074">
            <v>0</v>
          </cell>
          <cell r="X1074" t="str">
            <v>○</v>
          </cell>
          <cell r="Y1074" t="str">
            <v/>
          </cell>
          <cell r="Z1074" t="str">
            <v/>
          </cell>
          <cell r="AA1074" t="str">
            <v/>
          </cell>
          <cell r="AB1074" t="str">
            <v/>
          </cell>
          <cell r="AC1074" t="str">
            <v>なし</v>
          </cell>
          <cell r="AD1074">
            <v>10</v>
          </cell>
          <cell r="AE1074" t="str">
            <v>10年以上</v>
          </cell>
          <cell r="AF1074">
            <v>12</v>
          </cell>
          <cell r="AG1074" t="str">
            <v>適</v>
          </cell>
          <cell r="AH1074">
            <v>6</v>
          </cell>
          <cell r="AI1074" t="str">
            <v>適</v>
          </cell>
          <cell r="AJ1074">
            <v>18</v>
          </cell>
          <cell r="AK1074" t="str">
            <v>Ｒ４</v>
          </cell>
        </row>
        <row r="1075">
          <cell r="A1075">
            <v>1410051016103</v>
          </cell>
          <cell r="C1075" t="str">
            <v>保育所</v>
          </cell>
          <cell r="D1075" t="str">
            <v>鳩の森愛の詩保育園</v>
          </cell>
          <cell r="E1075">
            <v>88</v>
          </cell>
          <cell r="F1075" t="str">
            <v>泉区</v>
          </cell>
          <cell r="G1075" t="str">
            <v>2450009</v>
          </cell>
          <cell r="H1075" t="str">
            <v>横浜市泉区新橋町８１２－２</v>
          </cell>
          <cell r="I1075" t="str">
            <v>はとの会　鳩の森愛の詩あすなろ保育園</v>
          </cell>
          <cell r="J1075">
            <v>10</v>
          </cell>
          <cell r="K1075" t="str">
            <v>10年以上</v>
          </cell>
          <cell r="L1075">
            <v>12</v>
          </cell>
          <cell r="M1075" t="str">
            <v>適</v>
          </cell>
          <cell r="N1075">
            <v>6</v>
          </cell>
          <cell r="O1075" t="str">
            <v>適</v>
          </cell>
          <cell r="P1075">
            <v>18</v>
          </cell>
          <cell r="Q1075">
            <v>13</v>
          </cell>
          <cell r="R1075">
            <v>45113</v>
          </cell>
          <cell r="U1075" t="str">
            <v>Ｒ４</v>
          </cell>
          <cell r="V1075">
            <v>6</v>
          </cell>
          <cell r="W1075">
            <v>0</v>
          </cell>
          <cell r="X1075" t="str">
            <v>○</v>
          </cell>
          <cell r="Y1075" t="str">
            <v/>
          </cell>
          <cell r="Z1075" t="str">
            <v/>
          </cell>
          <cell r="AA1075" t="str">
            <v/>
          </cell>
          <cell r="AB1075" t="str">
            <v/>
          </cell>
          <cell r="AC1075" t="str">
            <v>なし</v>
          </cell>
          <cell r="AD1075">
            <v>9</v>
          </cell>
          <cell r="AE1075" t="str">
            <v>9年以上</v>
          </cell>
          <cell r="AF1075">
            <v>11</v>
          </cell>
          <cell r="AG1075" t="str">
            <v>適</v>
          </cell>
          <cell r="AH1075">
            <v>6</v>
          </cell>
          <cell r="AI1075" t="str">
            <v>適</v>
          </cell>
          <cell r="AJ1075">
            <v>17</v>
          </cell>
          <cell r="AK1075" t="str">
            <v>Ｒ４</v>
          </cell>
        </row>
        <row r="1076">
          <cell r="A1076">
            <v>1410051015311</v>
          </cell>
          <cell r="C1076" t="str">
            <v>保育所</v>
          </cell>
          <cell r="D1076" t="str">
            <v>ふたば保育園</v>
          </cell>
          <cell r="E1076">
            <v>88</v>
          </cell>
          <cell r="F1076" t="str">
            <v>泉区</v>
          </cell>
          <cell r="G1076" t="str">
            <v>2450016</v>
          </cell>
          <cell r="H1076" t="str">
            <v>横浜市泉区和泉町１３６８</v>
          </cell>
          <cell r="I1076" t="str">
            <v>社会福祉法人和泉福祉会　ふたば保育園</v>
          </cell>
          <cell r="J1076">
            <v>14</v>
          </cell>
          <cell r="K1076" t="str">
            <v>14年以上</v>
          </cell>
          <cell r="L1076">
            <v>12</v>
          </cell>
          <cell r="M1076" t="str">
            <v>適</v>
          </cell>
          <cell r="N1076">
            <v>7</v>
          </cell>
          <cell r="O1076" t="str">
            <v>適</v>
          </cell>
          <cell r="P1076">
            <v>19</v>
          </cell>
          <cell r="Q1076">
            <v>21</v>
          </cell>
          <cell r="R1076">
            <v>45113</v>
          </cell>
          <cell r="U1076" t="str">
            <v>Ｒ４</v>
          </cell>
          <cell r="V1076">
            <v>7</v>
          </cell>
          <cell r="W1076">
            <v>0</v>
          </cell>
          <cell r="X1076" t="str">
            <v>○</v>
          </cell>
          <cell r="Y1076" t="str">
            <v/>
          </cell>
          <cell r="Z1076" t="str">
            <v/>
          </cell>
          <cell r="AA1076" t="str">
            <v/>
          </cell>
          <cell r="AB1076" t="str">
            <v/>
          </cell>
          <cell r="AC1076" t="str">
            <v>なし</v>
          </cell>
          <cell r="AD1076">
            <v>13</v>
          </cell>
          <cell r="AE1076" t="str">
            <v>13年以上</v>
          </cell>
          <cell r="AF1076">
            <v>12</v>
          </cell>
          <cell r="AG1076" t="str">
            <v>適</v>
          </cell>
          <cell r="AH1076">
            <v>7</v>
          </cell>
          <cell r="AI1076" t="str">
            <v>適</v>
          </cell>
          <cell r="AJ1076">
            <v>19</v>
          </cell>
          <cell r="AK1076" t="str">
            <v>Ｒ４</v>
          </cell>
        </row>
        <row r="1077">
          <cell r="A1077">
            <v>1410051016111</v>
          </cell>
          <cell r="C1077" t="str">
            <v>保育所</v>
          </cell>
          <cell r="D1077" t="str">
            <v>もも保育園</v>
          </cell>
          <cell r="E1077">
            <v>88</v>
          </cell>
          <cell r="F1077" t="str">
            <v>泉区</v>
          </cell>
          <cell r="G1077" t="str">
            <v>2440003</v>
          </cell>
          <cell r="H1077" t="str">
            <v>横浜市戸塚区戸塚町２８１０－１２</v>
          </cell>
          <cell r="I1077" t="str">
            <v>社会福祉法人ももの会　</v>
          </cell>
          <cell r="J1077">
            <v>14</v>
          </cell>
          <cell r="K1077" t="str">
            <v>14年以上</v>
          </cell>
          <cell r="L1077">
            <v>12</v>
          </cell>
          <cell r="M1077" t="str">
            <v>適</v>
          </cell>
          <cell r="N1077">
            <v>7</v>
          </cell>
          <cell r="O1077" t="str">
            <v>適</v>
          </cell>
          <cell r="P1077">
            <v>19</v>
          </cell>
          <cell r="Q1077">
            <v>14</v>
          </cell>
          <cell r="R1077">
            <v>45113</v>
          </cell>
          <cell r="U1077" t="str">
            <v>Ｒ４</v>
          </cell>
          <cell r="V1077">
            <v>7</v>
          </cell>
          <cell r="W1077">
            <v>0</v>
          </cell>
          <cell r="X1077" t="str">
            <v>○</v>
          </cell>
          <cell r="Y1077" t="str">
            <v/>
          </cell>
          <cell r="Z1077" t="str">
            <v/>
          </cell>
          <cell r="AA1077" t="str">
            <v/>
          </cell>
          <cell r="AB1077" t="str">
            <v/>
          </cell>
          <cell r="AC1077" t="str">
            <v>なし</v>
          </cell>
          <cell r="AD1077">
            <v>13</v>
          </cell>
          <cell r="AE1077" t="str">
            <v>13年以上</v>
          </cell>
          <cell r="AF1077">
            <v>12</v>
          </cell>
          <cell r="AG1077" t="str">
            <v>適</v>
          </cell>
          <cell r="AH1077">
            <v>7</v>
          </cell>
          <cell r="AI1077" t="str">
            <v>適</v>
          </cell>
          <cell r="AJ1077">
            <v>19</v>
          </cell>
          <cell r="AK1077" t="str">
            <v>Ｒ４</v>
          </cell>
        </row>
        <row r="1078">
          <cell r="A1078">
            <v>1410051017838</v>
          </cell>
          <cell r="C1078" t="str">
            <v>保育所</v>
          </cell>
          <cell r="D1078" t="str">
            <v>横浜文化保育園</v>
          </cell>
          <cell r="E1078">
            <v>88</v>
          </cell>
          <cell r="F1078" t="str">
            <v>泉区</v>
          </cell>
          <cell r="G1078" t="str">
            <v>2450018</v>
          </cell>
          <cell r="H1078" t="str">
            <v>横浜市泉区上飯田町４６１３番地</v>
          </cell>
          <cell r="I1078" t="str">
            <v>社会福祉法人愛育会　横浜文化保育園</v>
          </cell>
          <cell r="J1078">
            <v>12</v>
          </cell>
          <cell r="K1078" t="str">
            <v>12年以上</v>
          </cell>
          <cell r="L1078">
            <v>12</v>
          </cell>
          <cell r="M1078" t="str">
            <v>適</v>
          </cell>
          <cell r="N1078">
            <v>7</v>
          </cell>
          <cell r="O1078" t="str">
            <v>適</v>
          </cell>
          <cell r="P1078">
            <v>19</v>
          </cell>
          <cell r="Q1078">
            <v>19</v>
          </cell>
          <cell r="R1078">
            <v>45092</v>
          </cell>
          <cell r="U1078" t="str">
            <v>Ｒ４</v>
          </cell>
          <cell r="V1078">
            <v>7</v>
          </cell>
          <cell r="W1078">
            <v>0</v>
          </cell>
          <cell r="X1078" t="str">
            <v>○</v>
          </cell>
          <cell r="Y1078" t="str">
            <v/>
          </cell>
          <cell r="Z1078" t="str">
            <v/>
          </cell>
          <cell r="AA1078" t="str">
            <v/>
          </cell>
          <cell r="AB1078" t="str">
            <v/>
          </cell>
          <cell r="AC1078" t="str">
            <v>なし</v>
          </cell>
          <cell r="AD1078">
            <v>12</v>
          </cell>
          <cell r="AE1078" t="str">
            <v>12年以上</v>
          </cell>
          <cell r="AF1078">
            <v>12</v>
          </cell>
          <cell r="AG1078" t="str">
            <v>適</v>
          </cell>
          <cell r="AH1078">
            <v>7</v>
          </cell>
          <cell r="AI1078" t="str">
            <v>適</v>
          </cell>
          <cell r="AJ1078">
            <v>19</v>
          </cell>
          <cell r="AK1078" t="str">
            <v>Ｒ４</v>
          </cell>
        </row>
        <row r="1079">
          <cell r="A1079">
            <v>1410051018497</v>
          </cell>
          <cell r="C1079" t="str">
            <v>保育所</v>
          </cell>
          <cell r="D1079" t="str">
            <v>横浜ルンビニー保育園</v>
          </cell>
          <cell r="E1079">
            <v>88</v>
          </cell>
          <cell r="F1079" t="str">
            <v>泉区</v>
          </cell>
          <cell r="G1079" t="str">
            <v>2450009</v>
          </cell>
          <cell r="H1079" t="str">
            <v>横浜市泉区新橋町１１５７－１</v>
          </cell>
          <cell r="I1079" t="str">
            <v>横浜ルンビニー保育園</v>
          </cell>
          <cell r="J1079">
            <v>12</v>
          </cell>
          <cell r="K1079" t="str">
            <v>12年以上</v>
          </cell>
          <cell r="L1079">
            <v>12</v>
          </cell>
          <cell r="M1079" t="str">
            <v>適</v>
          </cell>
          <cell r="N1079">
            <v>7</v>
          </cell>
          <cell r="O1079" t="str">
            <v>適</v>
          </cell>
          <cell r="P1079">
            <v>19</v>
          </cell>
          <cell r="Q1079">
            <v>11</v>
          </cell>
          <cell r="R1079">
            <v>45113</v>
          </cell>
          <cell r="U1079" t="str">
            <v>Ｒ４</v>
          </cell>
          <cell r="V1079">
            <v>7</v>
          </cell>
          <cell r="W1079">
            <v>0</v>
          </cell>
          <cell r="X1079" t="str">
            <v>○</v>
          </cell>
          <cell r="Y1079" t="str">
            <v/>
          </cell>
          <cell r="Z1079" t="str">
            <v/>
          </cell>
          <cell r="AA1079" t="str">
            <v/>
          </cell>
          <cell r="AB1079" t="str">
            <v/>
          </cell>
          <cell r="AC1079" t="str">
            <v>なし</v>
          </cell>
          <cell r="AD1079">
            <v>12</v>
          </cell>
          <cell r="AE1079" t="str">
            <v>12年以上</v>
          </cell>
          <cell r="AF1079">
            <v>12</v>
          </cell>
          <cell r="AG1079" t="str">
            <v>適</v>
          </cell>
          <cell r="AH1079">
            <v>7</v>
          </cell>
          <cell r="AI1079" t="str">
            <v>適</v>
          </cell>
          <cell r="AJ1079">
            <v>19</v>
          </cell>
          <cell r="AK1079" t="str">
            <v>Ｒ４</v>
          </cell>
        </row>
        <row r="1080">
          <cell r="A1080">
            <v>1410051014587</v>
          </cell>
          <cell r="C1080" t="str">
            <v>保育所</v>
          </cell>
          <cell r="D1080" t="str">
            <v>領家キッズ保育園</v>
          </cell>
          <cell r="E1080">
            <v>88</v>
          </cell>
          <cell r="F1080" t="str">
            <v>泉区</v>
          </cell>
          <cell r="G1080" t="str">
            <v>2450004</v>
          </cell>
          <cell r="H1080" t="str">
            <v>横浜市泉区領家一丁目１０</v>
          </cell>
          <cell r="I1080" t="str">
            <v>社会福祉法人ベルノホーム領家キッズ保育園</v>
          </cell>
          <cell r="J1080">
            <v>13</v>
          </cell>
          <cell r="K1080" t="str">
            <v>13年以上</v>
          </cell>
          <cell r="L1080">
            <v>12</v>
          </cell>
          <cell r="M1080" t="str">
            <v>適</v>
          </cell>
          <cell r="N1080">
            <v>7</v>
          </cell>
          <cell r="O1080" t="str">
            <v>適</v>
          </cell>
          <cell r="P1080">
            <v>19</v>
          </cell>
          <cell r="Q1080">
            <v>17</v>
          </cell>
          <cell r="R1080">
            <v>45146</v>
          </cell>
          <cell r="U1080" t="str">
            <v>Ｒ４</v>
          </cell>
          <cell r="V1080">
            <v>7</v>
          </cell>
          <cell r="W1080">
            <v>0</v>
          </cell>
          <cell r="X1080" t="str">
            <v>○</v>
          </cell>
          <cell r="Y1080" t="str">
            <v/>
          </cell>
          <cell r="Z1080" t="str">
            <v/>
          </cell>
          <cell r="AA1080" t="str">
            <v/>
          </cell>
          <cell r="AB1080" t="str">
            <v/>
          </cell>
          <cell r="AC1080" t="str">
            <v>なし</v>
          </cell>
          <cell r="AD1080">
            <v>15</v>
          </cell>
          <cell r="AE1080" t="str">
            <v>15年以上</v>
          </cell>
          <cell r="AF1080">
            <v>12</v>
          </cell>
          <cell r="AG1080" t="str">
            <v>適</v>
          </cell>
          <cell r="AH1080">
            <v>7</v>
          </cell>
          <cell r="AI1080" t="str">
            <v>適</v>
          </cell>
          <cell r="AJ1080">
            <v>19</v>
          </cell>
          <cell r="AK1080" t="str">
            <v>Ｒ４</v>
          </cell>
        </row>
        <row r="1081">
          <cell r="A1081">
            <v>1410051016129</v>
          </cell>
          <cell r="C1081" t="str">
            <v>保育所</v>
          </cell>
          <cell r="D1081" t="str">
            <v>緑園なえば保育園</v>
          </cell>
          <cell r="E1081">
            <v>88</v>
          </cell>
          <cell r="F1081" t="str">
            <v>泉区</v>
          </cell>
          <cell r="G1081" t="str">
            <v>2450002</v>
          </cell>
          <cell r="H1081" t="str">
            <v>横浜市泉区緑園四丁目４</v>
          </cell>
          <cell r="I1081" t="str">
            <v>（福）いずみ苗場の会　緑園なえば保育園</v>
          </cell>
          <cell r="J1081">
            <v>11</v>
          </cell>
          <cell r="K1081" t="str">
            <v>11年以上</v>
          </cell>
          <cell r="L1081">
            <v>12</v>
          </cell>
          <cell r="M1081" t="str">
            <v>適</v>
          </cell>
          <cell r="N1081">
            <v>7</v>
          </cell>
          <cell r="O1081" t="str">
            <v>適</v>
          </cell>
          <cell r="P1081">
            <v>19</v>
          </cell>
          <cell r="Q1081">
            <v>11</v>
          </cell>
          <cell r="R1081">
            <v>45128</v>
          </cell>
          <cell r="U1081" t="str">
            <v>Ｒ４</v>
          </cell>
          <cell r="V1081">
            <v>6</v>
          </cell>
          <cell r="W1081">
            <v>1</v>
          </cell>
          <cell r="X1081" t="str">
            <v>○</v>
          </cell>
          <cell r="Y1081" t="str">
            <v>○</v>
          </cell>
          <cell r="Z1081" t="str">
            <v/>
          </cell>
          <cell r="AA1081" t="str">
            <v/>
          </cell>
          <cell r="AB1081" t="str">
            <v/>
          </cell>
          <cell r="AC1081" t="str">
            <v>あり</v>
          </cell>
          <cell r="AD1081">
            <v>8</v>
          </cell>
          <cell r="AE1081" t="str">
            <v>8年以上</v>
          </cell>
          <cell r="AF1081">
            <v>10</v>
          </cell>
          <cell r="AG1081" t="str">
            <v>適</v>
          </cell>
          <cell r="AH1081">
            <v>6</v>
          </cell>
          <cell r="AI1081" t="str">
            <v>適</v>
          </cell>
          <cell r="AJ1081">
            <v>16</v>
          </cell>
          <cell r="AK1081" t="str">
            <v>Ｒ４</v>
          </cell>
        </row>
        <row r="1082">
          <cell r="A1082">
            <v>1410051018489</v>
          </cell>
          <cell r="C1082" t="str">
            <v>保育所</v>
          </cell>
          <cell r="D1082" t="str">
            <v>ＹＭＣＡ山手台保育園アルク</v>
          </cell>
          <cell r="E1082">
            <v>88</v>
          </cell>
          <cell r="F1082" t="str">
            <v>泉区</v>
          </cell>
          <cell r="G1082" t="str">
            <v>2450004</v>
          </cell>
          <cell r="H1082" t="str">
            <v>横浜市泉区領家二丁目１１－１</v>
          </cell>
          <cell r="I1082" t="str">
            <v>ＹＭＣＡ山手台保育園アルク</v>
          </cell>
          <cell r="J1082">
            <v>13</v>
          </cell>
          <cell r="K1082" t="str">
            <v>13年以上</v>
          </cell>
          <cell r="L1082">
            <v>12</v>
          </cell>
          <cell r="M1082" t="str">
            <v>適</v>
          </cell>
          <cell r="N1082">
            <v>7</v>
          </cell>
          <cell r="O1082" t="str">
            <v>適</v>
          </cell>
          <cell r="P1082">
            <v>19</v>
          </cell>
          <cell r="Q1082">
            <v>8</v>
          </cell>
          <cell r="R1082">
            <v>45154</v>
          </cell>
          <cell r="U1082" t="str">
            <v>Ｒ４</v>
          </cell>
          <cell r="V1082">
            <v>7</v>
          </cell>
          <cell r="W1082">
            <v>0</v>
          </cell>
          <cell r="X1082" t="str">
            <v>○</v>
          </cell>
          <cell r="Y1082" t="str">
            <v/>
          </cell>
          <cell r="Z1082" t="str">
            <v/>
          </cell>
          <cell r="AA1082" t="str">
            <v/>
          </cell>
          <cell r="AB1082" t="str">
            <v/>
          </cell>
          <cell r="AC1082" t="str">
            <v>なし</v>
          </cell>
          <cell r="AD1082">
            <v>13</v>
          </cell>
          <cell r="AE1082" t="str">
            <v>13年以上</v>
          </cell>
          <cell r="AF1082">
            <v>12</v>
          </cell>
          <cell r="AG1082" t="str">
            <v>適</v>
          </cell>
          <cell r="AH1082">
            <v>7</v>
          </cell>
          <cell r="AI1082" t="str">
            <v>適</v>
          </cell>
          <cell r="AJ1082">
            <v>19</v>
          </cell>
          <cell r="AK1082" t="str">
            <v>Ｒ４</v>
          </cell>
        </row>
        <row r="1083">
          <cell r="A1083">
            <v>1410052002938</v>
          </cell>
          <cell r="C1083" t="str">
            <v>小規模保育事業（A型）</v>
          </cell>
          <cell r="D1083" t="str">
            <v>えんがわ</v>
          </cell>
          <cell r="E1083">
            <v>88</v>
          </cell>
          <cell r="F1083" t="str">
            <v>泉区</v>
          </cell>
          <cell r="G1083" t="str">
            <v>2450021</v>
          </cell>
          <cell r="H1083" t="str">
            <v>横浜市泉区下和泉一丁目１０－２３</v>
          </cell>
          <cell r="I1083" t="str">
            <v>（福）いずみ苗場の会　えんがわ</v>
          </cell>
          <cell r="J1083">
            <v>10</v>
          </cell>
          <cell r="K1083" t="str">
            <v>10年以上</v>
          </cell>
          <cell r="L1083">
            <v>12</v>
          </cell>
          <cell r="M1083" t="str">
            <v>適</v>
          </cell>
          <cell r="N1083">
            <v>6</v>
          </cell>
          <cell r="O1083" t="str">
            <v>適</v>
          </cell>
          <cell r="P1083">
            <v>18</v>
          </cell>
          <cell r="Q1083">
            <v>2</v>
          </cell>
          <cell r="R1083">
            <v>45072</v>
          </cell>
          <cell r="U1083" t="str">
            <v>Ｒ４</v>
          </cell>
          <cell r="V1083">
            <v>7</v>
          </cell>
          <cell r="W1083">
            <v>0</v>
          </cell>
          <cell r="X1083" t="str">
            <v>○</v>
          </cell>
          <cell r="Y1083" t="str">
            <v/>
          </cell>
          <cell r="Z1083" t="str">
            <v/>
          </cell>
          <cell r="AA1083" t="str">
            <v/>
          </cell>
          <cell r="AB1083" t="str">
            <v/>
          </cell>
          <cell r="AC1083" t="str">
            <v>なし</v>
          </cell>
          <cell r="AD1083">
            <v>11</v>
          </cell>
          <cell r="AE1083" t="str">
            <v>11年以上</v>
          </cell>
          <cell r="AF1083">
            <v>12</v>
          </cell>
          <cell r="AG1083" t="str">
            <v>適</v>
          </cell>
          <cell r="AH1083">
            <v>7</v>
          </cell>
          <cell r="AI1083" t="str">
            <v>適</v>
          </cell>
          <cell r="AJ1083">
            <v>19</v>
          </cell>
          <cell r="AK1083" t="str">
            <v>Ｒ４</v>
          </cell>
        </row>
        <row r="1084">
          <cell r="A1084">
            <v>1410052005923</v>
          </cell>
          <cell r="C1084" t="str">
            <v>小規模保育事業（A型）</v>
          </cell>
          <cell r="D1084" t="str">
            <v>グロウアップ  モンテッソーリ子どもの家　立場園</v>
          </cell>
          <cell r="E1084">
            <v>88</v>
          </cell>
          <cell r="F1084" t="str">
            <v>泉区</v>
          </cell>
          <cell r="G1084" t="str">
            <v>2450015</v>
          </cell>
          <cell r="H1084" t="str">
            <v>横浜市泉区中田西一丁目８－４　ガーラレジデンス横浜立場１０５　グロウアップモンテッソーリ子どもの家（立場園）</v>
          </cell>
          <cell r="I1084" t="str">
            <v>大矢　守敬</v>
          </cell>
          <cell r="J1084">
            <v>11</v>
          </cell>
          <cell r="K1084" t="str">
            <v>11年以上</v>
          </cell>
          <cell r="L1084">
            <v>12</v>
          </cell>
          <cell r="M1084" t="str">
            <v>適</v>
          </cell>
          <cell r="N1084">
            <v>7</v>
          </cell>
          <cell r="O1084" t="str">
            <v>適</v>
          </cell>
          <cell r="P1084">
            <v>19</v>
          </cell>
          <cell r="Q1084">
            <v>2</v>
          </cell>
          <cell r="R1084">
            <v>45113</v>
          </cell>
          <cell r="U1084" t="str">
            <v>履歴なし</v>
          </cell>
          <cell r="V1084">
            <v>0</v>
          </cell>
          <cell r="W1084">
            <v>7</v>
          </cell>
          <cell r="X1084" t="e">
            <v>#N/A</v>
          </cell>
          <cell r="Y1084" t="str">
            <v/>
          </cell>
          <cell r="Z1084" t="str">
            <v/>
          </cell>
          <cell r="AA1084" t="str">
            <v/>
          </cell>
          <cell r="AB1084" t="str">
            <v>○</v>
          </cell>
          <cell r="AC1084" t="str">
            <v>あり</v>
          </cell>
          <cell r="AD1084" t="str">
            <v/>
          </cell>
          <cell r="AE1084" t="str">
            <v/>
          </cell>
          <cell r="AF1084" t="str">
            <v/>
          </cell>
          <cell r="AG1084" t="str">
            <v/>
          </cell>
          <cell r="AH1084" t="str">
            <v/>
          </cell>
          <cell r="AI1084" t="str">
            <v/>
          </cell>
          <cell r="AJ1084" t="str">
            <v/>
          </cell>
          <cell r="AK1084" t="str">
            <v>Ｒ４</v>
          </cell>
        </row>
        <row r="1085">
          <cell r="A1085">
            <v>1410052004280</v>
          </cell>
          <cell r="C1085" t="str">
            <v>小規模保育事業（A型）</v>
          </cell>
          <cell r="D1085" t="str">
            <v>サクラフェリーチェ保育園</v>
          </cell>
          <cell r="E1085">
            <v>88</v>
          </cell>
          <cell r="F1085" t="str">
            <v>泉区</v>
          </cell>
          <cell r="G1085" t="str">
            <v>2450012</v>
          </cell>
          <cell r="H1085" t="str">
            <v>横浜市泉区中田北１－１－２７</v>
          </cell>
          <cell r="I1085" t="str">
            <v>サクラフェリーチェ保育園</v>
          </cell>
          <cell r="J1085">
            <v>11</v>
          </cell>
          <cell r="K1085" t="str">
            <v>11年以上</v>
          </cell>
          <cell r="L1085">
            <v>12</v>
          </cell>
          <cell r="M1085" t="str">
            <v>適</v>
          </cell>
          <cell r="N1085">
            <v>7</v>
          </cell>
          <cell r="O1085" t="str">
            <v>適</v>
          </cell>
          <cell r="P1085">
            <v>19</v>
          </cell>
          <cell r="Q1085">
            <v>6</v>
          </cell>
          <cell r="R1085">
            <v>45120</v>
          </cell>
          <cell r="U1085" t="str">
            <v>Ｒ４</v>
          </cell>
          <cell r="V1085">
            <v>6</v>
          </cell>
          <cell r="W1085">
            <v>1</v>
          </cell>
          <cell r="X1085" t="str">
            <v>○</v>
          </cell>
          <cell r="Y1085" t="str">
            <v>○</v>
          </cell>
          <cell r="Z1085" t="str">
            <v/>
          </cell>
          <cell r="AA1085" t="str">
            <v/>
          </cell>
          <cell r="AB1085" t="str">
            <v/>
          </cell>
          <cell r="AC1085" t="str">
            <v>あり</v>
          </cell>
          <cell r="AD1085">
            <v>10</v>
          </cell>
          <cell r="AE1085" t="str">
            <v>10年以上</v>
          </cell>
          <cell r="AF1085">
            <v>12</v>
          </cell>
          <cell r="AG1085" t="str">
            <v>適</v>
          </cell>
          <cell r="AH1085">
            <v>6</v>
          </cell>
          <cell r="AI1085" t="str">
            <v>適</v>
          </cell>
          <cell r="AJ1085">
            <v>18</v>
          </cell>
          <cell r="AK1085" t="str">
            <v>Ｒ４</v>
          </cell>
        </row>
        <row r="1086">
          <cell r="A1086">
            <v>1410052004124</v>
          </cell>
          <cell r="C1086" t="str">
            <v>小規模保育事業（A型）</v>
          </cell>
          <cell r="D1086" t="str">
            <v>立場らびっと保育園</v>
          </cell>
          <cell r="E1086">
            <v>88</v>
          </cell>
          <cell r="F1086" t="str">
            <v>泉区</v>
          </cell>
          <cell r="G1086" t="str">
            <v>2450016</v>
          </cell>
          <cell r="H1086" t="str">
            <v>横浜市泉区中田北１－８－５　コスモＡｏｉ中田１Ｆ</v>
          </cell>
          <cell r="I1086" t="str">
            <v>株式会社ライフらび</v>
          </cell>
          <cell r="J1086">
            <v>9</v>
          </cell>
          <cell r="K1086" t="str">
            <v>9年以上</v>
          </cell>
          <cell r="L1086">
            <v>11</v>
          </cell>
          <cell r="M1086" t="str">
            <v>適</v>
          </cell>
          <cell r="N1086">
            <v>6</v>
          </cell>
          <cell r="O1086" t="str">
            <v>適</v>
          </cell>
          <cell r="P1086">
            <v>17</v>
          </cell>
          <cell r="Q1086">
            <v>2</v>
          </cell>
          <cell r="R1086">
            <v>45120</v>
          </cell>
          <cell r="U1086" t="str">
            <v>Ｒ４</v>
          </cell>
          <cell r="V1086">
            <v>6</v>
          </cell>
          <cell r="W1086">
            <v>0</v>
          </cell>
          <cell r="X1086" t="str">
            <v>○</v>
          </cell>
          <cell r="Y1086" t="str">
            <v/>
          </cell>
          <cell r="Z1086" t="str">
            <v/>
          </cell>
          <cell r="AA1086" t="str">
            <v/>
          </cell>
          <cell r="AB1086" t="str">
            <v/>
          </cell>
          <cell r="AC1086" t="str">
            <v>なし</v>
          </cell>
          <cell r="AD1086">
            <v>9</v>
          </cell>
          <cell r="AE1086" t="str">
            <v>9年以上</v>
          </cell>
          <cell r="AF1086">
            <v>11</v>
          </cell>
          <cell r="AG1086" t="str">
            <v>適</v>
          </cell>
          <cell r="AH1086">
            <v>6</v>
          </cell>
          <cell r="AI1086" t="str">
            <v>適</v>
          </cell>
          <cell r="AJ1086">
            <v>17</v>
          </cell>
          <cell r="AK1086" t="str">
            <v>Ｒ４</v>
          </cell>
        </row>
        <row r="1087">
          <cell r="A1087">
            <v>1410052003118</v>
          </cell>
          <cell r="C1087" t="str">
            <v>小規模保育事業（A型）</v>
          </cell>
          <cell r="D1087" t="str">
            <v>中田いちご保育園</v>
          </cell>
          <cell r="E1087">
            <v>88</v>
          </cell>
          <cell r="F1087" t="str">
            <v>泉区</v>
          </cell>
          <cell r="G1087" t="str">
            <v>2450015</v>
          </cell>
          <cell r="H1087" t="str">
            <v>横浜市泉区中田西三丁目３３－６</v>
          </cell>
          <cell r="I1087" t="str">
            <v>社会福祉法人のびのび愛児会</v>
          </cell>
          <cell r="J1087">
            <v>20</v>
          </cell>
          <cell r="K1087" t="str">
            <v>16年以上</v>
          </cell>
          <cell r="L1087">
            <v>12</v>
          </cell>
          <cell r="M1087" t="str">
            <v>適</v>
          </cell>
          <cell r="N1087">
            <v>7</v>
          </cell>
          <cell r="O1087" t="str">
            <v>適</v>
          </cell>
          <cell r="P1087">
            <v>19</v>
          </cell>
          <cell r="Q1087">
            <v>3</v>
          </cell>
          <cell r="R1087">
            <v>45154</v>
          </cell>
          <cell r="U1087" t="str">
            <v>Ｒ４</v>
          </cell>
          <cell r="V1087">
            <v>7</v>
          </cell>
          <cell r="W1087">
            <v>0</v>
          </cell>
          <cell r="X1087" t="str">
            <v>○</v>
          </cell>
          <cell r="Y1087" t="str">
            <v/>
          </cell>
          <cell r="Z1087" t="str">
            <v/>
          </cell>
          <cell r="AA1087" t="str">
            <v/>
          </cell>
          <cell r="AB1087" t="str">
            <v/>
          </cell>
          <cell r="AC1087" t="str">
            <v>なし</v>
          </cell>
          <cell r="AD1087">
            <v>19</v>
          </cell>
          <cell r="AE1087" t="str">
            <v>16年以上</v>
          </cell>
          <cell r="AF1087">
            <v>12</v>
          </cell>
          <cell r="AG1087" t="str">
            <v>適</v>
          </cell>
          <cell r="AH1087">
            <v>7</v>
          </cell>
          <cell r="AI1087" t="str">
            <v>適</v>
          </cell>
          <cell r="AJ1087">
            <v>19</v>
          </cell>
          <cell r="AK1087" t="str">
            <v>Ｒ４</v>
          </cell>
        </row>
        <row r="1088">
          <cell r="A1088">
            <v>1410052004223</v>
          </cell>
          <cell r="C1088" t="str">
            <v>小規模保育事業（A型）</v>
          </cell>
          <cell r="D1088" t="str">
            <v>中田駅前　はまっこ保育園</v>
          </cell>
          <cell r="E1088">
            <v>88</v>
          </cell>
          <cell r="F1088" t="str">
            <v>泉区</v>
          </cell>
          <cell r="G1088" t="str">
            <v>2440002</v>
          </cell>
          <cell r="H1088" t="str">
            <v>横浜市戸塚区矢部町２０７１</v>
          </cell>
          <cell r="I1088" t="str">
            <v>特定非営利活動法人　子育て支援はまっこ</v>
          </cell>
          <cell r="J1088">
            <v>13</v>
          </cell>
          <cell r="K1088" t="str">
            <v>13年以上</v>
          </cell>
          <cell r="L1088">
            <v>12</v>
          </cell>
          <cell r="M1088" t="str">
            <v>適</v>
          </cell>
          <cell r="N1088">
            <v>7</v>
          </cell>
          <cell r="O1088" t="str">
            <v>適</v>
          </cell>
          <cell r="P1088">
            <v>19</v>
          </cell>
          <cell r="Q1088">
            <v>4</v>
          </cell>
          <cell r="R1088">
            <v>45092</v>
          </cell>
          <cell r="U1088" t="str">
            <v>Ｒ４</v>
          </cell>
          <cell r="V1088">
            <v>7</v>
          </cell>
          <cell r="W1088">
            <v>0</v>
          </cell>
          <cell r="X1088" t="str">
            <v>○</v>
          </cell>
          <cell r="Y1088" t="str">
            <v/>
          </cell>
          <cell r="Z1088" t="str">
            <v/>
          </cell>
          <cell r="AA1088" t="str">
            <v/>
          </cell>
          <cell r="AB1088" t="str">
            <v/>
          </cell>
          <cell r="AC1088" t="str">
            <v>なし</v>
          </cell>
          <cell r="AD1088">
            <v>12</v>
          </cell>
          <cell r="AE1088" t="str">
            <v>12年以上</v>
          </cell>
          <cell r="AF1088">
            <v>12</v>
          </cell>
          <cell r="AG1088" t="str">
            <v>適</v>
          </cell>
          <cell r="AH1088">
            <v>7</v>
          </cell>
          <cell r="AI1088" t="str">
            <v>適</v>
          </cell>
          <cell r="AJ1088">
            <v>19</v>
          </cell>
          <cell r="AK1088" t="str">
            <v>Ｒ４</v>
          </cell>
        </row>
        <row r="1089">
          <cell r="A1089">
            <v>1410052004611</v>
          </cell>
          <cell r="C1089" t="str">
            <v>小規模保育事業（A型）</v>
          </cell>
          <cell r="D1089" t="str">
            <v>中田ひまわり保育室</v>
          </cell>
          <cell r="E1089">
            <v>88</v>
          </cell>
          <cell r="F1089" t="str">
            <v>泉区</v>
          </cell>
          <cell r="G1089" t="str">
            <v>2450013</v>
          </cell>
          <cell r="H1089" t="str">
            <v>横浜市泉区中田東４‐５１‐７</v>
          </cell>
          <cell r="I1089" t="str">
            <v>小規模保育事業　中田ひまわり保育室</v>
          </cell>
          <cell r="J1089">
            <v>10</v>
          </cell>
          <cell r="K1089" t="str">
            <v>10年以上</v>
          </cell>
          <cell r="L1089">
            <v>12</v>
          </cell>
          <cell r="M1089" t="str">
            <v>適</v>
          </cell>
          <cell r="N1089">
            <v>6</v>
          </cell>
          <cell r="O1089" t="str">
            <v>適</v>
          </cell>
          <cell r="P1089">
            <v>18</v>
          </cell>
          <cell r="Q1089">
            <v>7</v>
          </cell>
          <cell r="R1089">
            <v>45146</v>
          </cell>
          <cell r="U1089" t="str">
            <v>Ｒ４</v>
          </cell>
          <cell r="V1089">
            <v>6</v>
          </cell>
          <cell r="W1089">
            <v>0</v>
          </cell>
          <cell r="X1089" t="str">
            <v>○</v>
          </cell>
          <cell r="Y1089" t="str">
            <v/>
          </cell>
          <cell r="Z1089" t="str">
            <v/>
          </cell>
          <cell r="AA1089" t="str">
            <v/>
          </cell>
          <cell r="AB1089" t="str">
            <v/>
          </cell>
          <cell r="AC1089" t="str">
            <v>なし</v>
          </cell>
          <cell r="AD1089">
            <v>9</v>
          </cell>
          <cell r="AE1089" t="str">
            <v>9年以上</v>
          </cell>
          <cell r="AF1089">
            <v>11</v>
          </cell>
          <cell r="AG1089" t="str">
            <v>適</v>
          </cell>
          <cell r="AH1089">
            <v>6</v>
          </cell>
          <cell r="AI1089" t="str">
            <v>適</v>
          </cell>
          <cell r="AJ1089">
            <v>17</v>
          </cell>
          <cell r="AK1089" t="str">
            <v>Ｒ４</v>
          </cell>
        </row>
        <row r="1090">
          <cell r="A1090">
            <v>1410052003142</v>
          </cell>
          <cell r="C1090" t="str">
            <v>小規模保育事業（A型）</v>
          </cell>
          <cell r="D1090" t="str">
            <v>ベイキッズおひさま保育園</v>
          </cell>
          <cell r="E1090">
            <v>88</v>
          </cell>
          <cell r="F1090" t="str">
            <v>泉区</v>
          </cell>
          <cell r="G1090" t="str">
            <v>2310012</v>
          </cell>
          <cell r="H1090" t="str">
            <v>横浜市中区相生町１－１７－１　パークビュー横浜８０１号</v>
          </cell>
          <cell r="I1090" t="str">
            <v>特定非営利活動法人　ベイキッズ</v>
          </cell>
          <cell r="J1090">
            <v>14</v>
          </cell>
          <cell r="K1090" t="str">
            <v>14年以上</v>
          </cell>
          <cell r="L1090">
            <v>12</v>
          </cell>
          <cell r="M1090" t="str">
            <v>適</v>
          </cell>
          <cell r="N1090">
            <v>7</v>
          </cell>
          <cell r="O1090" t="str">
            <v>適</v>
          </cell>
          <cell r="P1090">
            <v>19</v>
          </cell>
          <cell r="Q1090">
            <v>2</v>
          </cell>
          <cell r="R1090">
            <v>45154</v>
          </cell>
          <cell r="U1090" t="str">
            <v>Ｒ４</v>
          </cell>
          <cell r="V1090">
            <v>7</v>
          </cell>
          <cell r="W1090">
            <v>0</v>
          </cell>
          <cell r="X1090" t="str">
            <v>○</v>
          </cell>
          <cell r="Y1090" t="str">
            <v/>
          </cell>
          <cell r="Z1090" t="str">
            <v/>
          </cell>
          <cell r="AA1090" t="str">
            <v/>
          </cell>
          <cell r="AB1090" t="str">
            <v/>
          </cell>
          <cell r="AC1090" t="str">
            <v>なし</v>
          </cell>
          <cell r="AD1090">
            <v>12</v>
          </cell>
          <cell r="AE1090" t="str">
            <v>12年以上</v>
          </cell>
          <cell r="AF1090">
            <v>12</v>
          </cell>
          <cell r="AG1090" t="str">
            <v>適</v>
          </cell>
          <cell r="AH1090">
            <v>7</v>
          </cell>
          <cell r="AI1090" t="str">
            <v>適</v>
          </cell>
          <cell r="AJ1090">
            <v>19</v>
          </cell>
          <cell r="AK1090" t="str">
            <v>Ｒ４</v>
          </cell>
        </row>
        <row r="1091">
          <cell r="A1091">
            <v>1410052002920</v>
          </cell>
          <cell r="C1091" t="str">
            <v>小規模保育事業（A型）</v>
          </cell>
          <cell r="D1091" t="str">
            <v>マーヤ保育園</v>
          </cell>
          <cell r="E1091">
            <v>88</v>
          </cell>
          <cell r="F1091" t="str">
            <v>泉区</v>
          </cell>
          <cell r="G1091" t="str">
            <v>2450018</v>
          </cell>
          <cell r="H1091" t="str">
            <v>横浜市泉区上飯田町２１９８－１</v>
          </cell>
          <cell r="I1091" t="str">
            <v>特定非営利活動法人　ともにあゆむ</v>
          </cell>
          <cell r="J1091">
            <v>14</v>
          </cell>
          <cell r="K1091" t="str">
            <v>14年以上</v>
          </cell>
          <cell r="L1091">
            <v>12</v>
          </cell>
          <cell r="M1091" t="str">
            <v>適</v>
          </cell>
          <cell r="N1091">
            <v>7</v>
          </cell>
          <cell r="O1091" t="str">
            <v>適</v>
          </cell>
          <cell r="P1091">
            <v>19</v>
          </cell>
          <cell r="Q1091">
            <v>3</v>
          </cell>
          <cell r="R1091">
            <v>45072</v>
          </cell>
          <cell r="U1091" t="str">
            <v>Ｒ４</v>
          </cell>
          <cell r="V1091">
            <v>7</v>
          </cell>
          <cell r="W1091">
            <v>0</v>
          </cell>
          <cell r="X1091" t="str">
            <v>○</v>
          </cell>
          <cell r="Y1091" t="str">
            <v/>
          </cell>
          <cell r="Z1091" t="str">
            <v/>
          </cell>
          <cell r="AA1091" t="str">
            <v/>
          </cell>
          <cell r="AB1091" t="str">
            <v/>
          </cell>
          <cell r="AC1091" t="str">
            <v>なし</v>
          </cell>
          <cell r="AD1091">
            <v>15</v>
          </cell>
          <cell r="AE1091" t="str">
            <v>15年以上</v>
          </cell>
          <cell r="AF1091">
            <v>12</v>
          </cell>
          <cell r="AG1091" t="str">
            <v>適</v>
          </cell>
          <cell r="AH1091">
            <v>7</v>
          </cell>
          <cell r="AI1091" t="str">
            <v>適</v>
          </cell>
          <cell r="AJ1091">
            <v>19</v>
          </cell>
          <cell r="AK1091" t="str">
            <v>Ｒ４</v>
          </cell>
        </row>
        <row r="1092">
          <cell r="A1092">
            <v>1410052005337</v>
          </cell>
          <cell r="C1092" t="str">
            <v>小規模保育事業（B型）</v>
          </cell>
          <cell r="D1092" t="str">
            <v>鳩の森愛の詩とことこ保育園</v>
          </cell>
          <cell r="E1092">
            <v>88</v>
          </cell>
          <cell r="F1092" t="str">
            <v>泉区</v>
          </cell>
          <cell r="G1092" t="str">
            <v>2450009</v>
          </cell>
          <cell r="H1092" t="str">
            <v>横浜市泉区新橋町７６５－３</v>
          </cell>
          <cell r="I1092" t="str">
            <v>社会福祉法人はとの会</v>
          </cell>
          <cell r="J1092">
            <v>8</v>
          </cell>
          <cell r="K1092" t="str">
            <v>8年以上</v>
          </cell>
          <cell r="L1092">
            <v>10</v>
          </cell>
          <cell r="M1092" t="str">
            <v>適</v>
          </cell>
          <cell r="N1092">
            <v>6</v>
          </cell>
          <cell r="O1092" t="str">
            <v>適</v>
          </cell>
          <cell r="P1092">
            <v>16</v>
          </cell>
          <cell r="Q1092">
            <v>2</v>
          </cell>
          <cell r="R1092">
            <v>45092</v>
          </cell>
          <cell r="U1092" t="str">
            <v>Ｒ４</v>
          </cell>
          <cell r="V1092">
            <v>7</v>
          </cell>
          <cell r="W1092">
            <v>0</v>
          </cell>
          <cell r="X1092" t="str">
            <v>○</v>
          </cell>
          <cell r="Y1092" t="str">
            <v/>
          </cell>
          <cell r="Z1092" t="str">
            <v/>
          </cell>
          <cell r="AA1092" t="str">
            <v/>
          </cell>
          <cell r="AB1092" t="str">
            <v/>
          </cell>
          <cell r="AC1092" t="str">
            <v>なし</v>
          </cell>
          <cell r="AD1092">
            <v>11</v>
          </cell>
          <cell r="AE1092" t="str">
            <v>11年以上</v>
          </cell>
          <cell r="AF1092">
            <v>12</v>
          </cell>
          <cell r="AG1092" t="str">
            <v>適</v>
          </cell>
          <cell r="AH1092">
            <v>7</v>
          </cell>
          <cell r="AI1092" t="str">
            <v>適</v>
          </cell>
          <cell r="AJ1092">
            <v>19</v>
          </cell>
          <cell r="AK1092" t="str">
            <v>Ｒ４</v>
          </cell>
        </row>
        <row r="1093">
          <cell r="A1093">
            <v>1410051023802</v>
          </cell>
          <cell r="C1093" t="str">
            <v>認定こども園（幼保連携型）</v>
          </cell>
          <cell r="D1093" t="str">
            <v>いいじまひがしこども園　飯島東幼稚園（略</v>
          </cell>
          <cell r="E1093">
            <v>89</v>
          </cell>
          <cell r="F1093" t="str">
            <v>栄区</v>
          </cell>
          <cell r="G1093" t="str">
            <v>2440842</v>
          </cell>
          <cell r="H1093" t="str">
            <v>横浜市栄区飯島町２１５８番地</v>
          </cell>
          <cell r="I1093" t="str">
            <v>いいじまひがしこども園</v>
          </cell>
          <cell r="J1093">
            <v>13</v>
          </cell>
          <cell r="K1093" t="str">
            <v>13年以上</v>
          </cell>
          <cell r="L1093">
            <v>12</v>
          </cell>
          <cell r="M1093" t="str">
            <v>適</v>
          </cell>
          <cell r="N1093">
            <v>7</v>
          </cell>
          <cell r="O1093" t="str">
            <v>適</v>
          </cell>
          <cell r="P1093">
            <v>19</v>
          </cell>
          <cell r="Q1093">
            <v>18</v>
          </cell>
          <cell r="R1093">
            <v>45113</v>
          </cell>
          <cell r="U1093" t="str">
            <v>Ｒ４</v>
          </cell>
          <cell r="V1093">
            <v>7</v>
          </cell>
          <cell r="W1093">
            <v>0</v>
          </cell>
          <cell r="X1093" t="str">
            <v>○</v>
          </cell>
          <cell r="Y1093" t="str">
            <v/>
          </cell>
          <cell r="Z1093" t="str">
            <v/>
          </cell>
          <cell r="AA1093" t="str">
            <v/>
          </cell>
          <cell r="AB1093" t="str">
            <v/>
          </cell>
          <cell r="AC1093" t="str">
            <v>なし</v>
          </cell>
          <cell r="AD1093">
            <v>14</v>
          </cell>
          <cell r="AE1093" t="str">
            <v>14年以上</v>
          </cell>
          <cell r="AF1093">
            <v>12</v>
          </cell>
          <cell r="AG1093" t="str">
            <v>適</v>
          </cell>
          <cell r="AH1093">
            <v>7</v>
          </cell>
          <cell r="AI1093" t="str">
            <v>適</v>
          </cell>
          <cell r="AJ1093">
            <v>19</v>
          </cell>
          <cell r="AK1093" t="str">
            <v>Ｒ４</v>
          </cell>
        </row>
        <row r="1094">
          <cell r="A1094">
            <v>1410051020493</v>
          </cell>
          <cell r="C1094" t="str">
            <v>認定こども園（幼保連携型）</v>
          </cell>
          <cell r="D1094" t="str">
            <v>認定こども園いのやま　いのやま幼稚園（略</v>
          </cell>
          <cell r="E1094">
            <v>89</v>
          </cell>
          <cell r="F1094" t="str">
            <v>栄区</v>
          </cell>
          <cell r="G1094" t="str">
            <v>2470025</v>
          </cell>
          <cell r="H1094" t="str">
            <v>横浜市栄区上之町２９番１号</v>
          </cell>
          <cell r="I1094" t="str">
            <v>いのやま幼稚園・保育園</v>
          </cell>
          <cell r="J1094">
            <v>6</v>
          </cell>
          <cell r="K1094" t="str">
            <v>6年以上</v>
          </cell>
          <cell r="L1094">
            <v>8</v>
          </cell>
          <cell r="M1094" t="str">
            <v>適</v>
          </cell>
          <cell r="N1094">
            <v>6</v>
          </cell>
          <cell r="O1094" t="str">
            <v>適</v>
          </cell>
          <cell r="P1094">
            <v>14</v>
          </cell>
          <cell r="Q1094">
            <v>12</v>
          </cell>
          <cell r="R1094">
            <v>45113</v>
          </cell>
          <cell r="U1094" t="str">
            <v>Ｒ４</v>
          </cell>
          <cell r="V1094">
            <v>6</v>
          </cell>
          <cell r="W1094">
            <v>0</v>
          </cell>
          <cell r="X1094" t="str">
            <v>○</v>
          </cell>
          <cell r="Y1094" t="str">
            <v/>
          </cell>
          <cell r="Z1094" t="str">
            <v/>
          </cell>
          <cell r="AA1094" t="str">
            <v/>
          </cell>
          <cell r="AB1094" t="str">
            <v/>
          </cell>
          <cell r="AC1094" t="str">
            <v>なし</v>
          </cell>
          <cell r="AD1094">
            <v>6</v>
          </cell>
          <cell r="AE1094" t="str">
            <v>6年以上</v>
          </cell>
          <cell r="AF1094">
            <v>8</v>
          </cell>
          <cell r="AG1094" t="str">
            <v>適</v>
          </cell>
          <cell r="AH1094">
            <v>6</v>
          </cell>
          <cell r="AI1094" t="str">
            <v>適</v>
          </cell>
          <cell r="AJ1094">
            <v>14</v>
          </cell>
          <cell r="AK1094" t="str">
            <v>Ｒ４</v>
          </cell>
        </row>
        <row r="1095">
          <cell r="A1095">
            <v>1410051020501</v>
          </cell>
          <cell r="C1095" t="str">
            <v>認定こども園（幼保連携型）</v>
          </cell>
          <cell r="D1095" t="str">
            <v>認定こども園中野幼稚園中野どんぐり保育園</v>
          </cell>
          <cell r="E1095">
            <v>89</v>
          </cell>
          <cell r="F1095" t="str">
            <v>栄区</v>
          </cell>
          <cell r="G1095" t="str">
            <v>2470011</v>
          </cell>
          <cell r="H1095" t="str">
            <v>横浜市栄区元大橋二丁目３２－３</v>
          </cell>
          <cell r="I1095" t="str">
            <v>認定こども園中野幼稚園中野どんぐり保育園</v>
          </cell>
          <cell r="J1095">
            <v>10</v>
          </cell>
          <cell r="K1095" t="str">
            <v>10年以上</v>
          </cell>
          <cell r="L1095">
            <v>12</v>
          </cell>
          <cell r="M1095" t="str">
            <v>適</v>
          </cell>
          <cell r="N1095">
            <v>6</v>
          </cell>
          <cell r="O1095" t="str">
            <v>適</v>
          </cell>
          <cell r="P1095">
            <v>18</v>
          </cell>
          <cell r="Q1095">
            <v>18</v>
          </cell>
          <cell r="R1095">
            <v>45100</v>
          </cell>
          <cell r="U1095" t="str">
            <v>Ｒ４</v>
          </cell>
          <cell r="V1095">
            <v>7</v>
          </cell>
          <cell r="W1095">
            <v>0</v>
          </cell>
          <cell r="X1095" t="str">
            <v>○</v>
          </cell>
          <cell r="Y1095" t="str">
            <v/>
          </cell>
          <cell r="Z1095" t="str">
            <v/>
          </cell>
          <cell r="AA1095" t="str">
            <v/>
          </cell>
          <cell r="AB1095" t="str">
            <v/>
          </cell>
          <cell r="AC1095" t="str">
            <v>なし</v>
          </cell>
          <cell r="AD1095">
            <v>11</v>
          </cell>
          <cell r="AE1095" t="str">
            <v>11年以上</v>
          </cell>
          <cell r="AF1095">
            <v>12</v>
          </cell>
          <cell r="AG1095" t="str">
            <v>適</v>
          </cell>
          <cell r="AH1095">
            <v>7</v>
          </cell>
          <cell r="AI1095" t="str">
            <v>適</v>
          </cell>
          <cell r="AJ1095">
            <v>19</v>
          </cell>
          <cell r="AK1095" t="str">
            <v>Ｒ４</v>
          </cell>
        </row>
        <row r="1096">
          <cell r="A1096">
            <v>1410051022853</v>
          </cell>
          <cell r="C1096" t="str">
            <v>幼稚園</v>
          </cell>
          <cell r="D1096" t="str">
            <v>飯島幼稚園</v>
          </cell>
          <cell r="E1096">
            <v>89</v>
          </cell>
          <cell r="F1096" t="str">
            <v>栄区</v>
          </cell>
          <cell r="G1096" t="str">
            <v>2440842</v>
          </cell>
          <cell r="H1096" t="str">
            <v>横浜市栄区飯島町１０５０－３</v>
          </cell>
          <cell r="I1096" t="str">
            <v>三橋　由香</v>
          </cell>
          <cell r="J1096">
            <v>15</v>
          </cell>
          <cell r="K1096" t="str">
            <v>15年以上</v>
          </cell>
          <cell r="L1096">
            <v>12</v>
          </cell>
          <cell r="M1096" t="str">
            <v>適</v>
          </cell>
          <cell r="N1096">
            <v>7</v>
          </cell>
          <cell r="O1096" t="str">
            <v>適</v>
          </cell>
          <cell r="P1096">
            <v>19</v>
          </cell>
          <cell r="Q1096">
            <v>16</v>
          </cell>
          <cell r="R1096">
            <v>45113</v>
          </cell>
          <cell r="U1096" t="str">
            <v>Ｒ４</v>
          </cell>
          <cell r="V1096">
            <v>7</v>
          </cell>
          <cell r="W1096">
            <v>0</v>
          </cell>
          <cell r="X1096" t="str">
            <v>○</v>
          </cell>
          <cell r="Y1096" t="str">
            <v/>
          </cell>
          <cell r="Z1096" t="str">
            <v/>
          </cell>
          <cell r="AA1096" t="str">
            <v/>
          </cell>
          <cell r="AB1096" t="str">
            <v/>
          </cell>
          <cell r="AC1096" t="str">
            <v>なし</v>
          </cell>
          <cell r="AD1096">
            <v>14</v>
          </cell>
          <cell r="AE1096" t="str">
            <v>14年以上</v>
          </cell>
          <cell r="AF1096">
            <v>12</v>
          </cell>
          <cell r="AG1096" t="str">
            <v>適</v>
          </cell>
          <cell r="AH1096">
            <v>7</v>
          </cell>
          <cell r="AI1096" t="str">
            <v>適</v>
          </cell>
          <cell r="AJ1096">
            <v>19</v>
          </cell>
          <cell r="AK1096" t="str">
            <v>Ｒ４</v>
          </cell>
        </row>
        <row r="1097">
          <cell r="A1097">
            <v>1410051026433</v>
          </cell>
          <cell r="C1097" t="str">
            <v>幼稚園</v>
          </cell>
          <cell r="D1097" t="str">
            <v>鍛冶ケ谷カトリック幼稚園</v>
          </cell>
          <cell r="E1097">
            <v>89</v>
          </cell>
          <cell r="F1097" t="str">
            <v>栄区</v>
          </cell>
          <cell r="G1097" t="str">
            <v>2470004</v>
          </cell>
          <cell r="H1097" t="str">
            <v>横浜市栄区柏陽１６番２号</v>
          </cell>
          <cell r="I1097" t="str">
            <v>学校法人聖トマ学園　鍛冶ヶ谷カトリック幼</v>
          </cell>
          <cell r="J1097">
            <v>14</v>
          </cell>
          <cell r="K1097" t="str">
            <v>14年以上</v>
          </cell>
          <cell r="L1097">
            <v>12</v>
          </cell>
          <cell r="M1097" t="str">
            <v>適</v>
          </cell>
          <cell r="N1097">
            <v>7</v>
          </cell>
          <cell r="O1097" t="str">
            <v>適</v>
          </cell>
          <cell r="P1097">
            <v>19</v>
          </cell>
          <cell r="Q1097">
            <v>6</v>
          </cell>
          <cell r="R1097">
            <v>45072</v>
          </cell>
          <cell r="U1097" t="str">
            <v>Ｒ４</v>
          </cell>
          <cell r="V1097">
            <v>7</v>
          </cell>
          <cell r="W1097">
            <v>0</v>
          </cell>
          <cell r="X1097" t="str">
            <v>○</v>
          </cell>
          <cell r="Y1097" t="str">
            <v/>
          </cell>
          <cell r="Z1097" t="str">
            <v/>
          </cell>
          <cell r="AA1097" t="str">
            <v/>
          </cell>
          <cell r="AB1097" t="str">
            <v/>
          </cell>
          <cell r="AC1097" t="str">
            <v>なし</v>
          </cell>
          <cell r="AD1097">
            <v>15</v>
          </cell>
          <cell r="AE1097" t="str">
            <v>15年以上</v>
          </cell>
          <cell r="AF1097">
            <v>12</v>
          </cell>
          <cell r="AG1097" t="str">
            <v>適</v>
          </cell>
          <cell r="AH1097">
            <v>7</v>
          </cell>
          <cell r="AI1097" t="str">
            <v>適</v>
          </cell>
          <cell r="AJ1097">
            <v>19</v>
          </cell>
          <cell r="AK1097" t="str">
            <v>Ｒ４</v>
          </cell>
        </row>
        <row r="1098">
          <cell r="A1098">
            <v>1410051022903</v>
          </cell>
          <cell r="C1098" t="str">
            <v>幼稚園</v>
          </cell>
          <cell r="D1098" t="str">
            <v>小菅ケ谷幼稚園</v>
          </cell>
          <cell r="E1098">
            <v>89</v>
          </cell>
          <cell r="F1098" t="str">
            <v>栄区</v>
          </cell>
          <cell r="G1098" t="str">
            <v>2470002</v>
          </cell>
          <cell r="H1098" t="str">
            <v>横浜市栄区小山台２－３１－２２</v>
          </cell>
          <cell r="I1098" t="str">
            <v>安藤　宗博</v>
          </cell>
          <cell r="J1098">
            <v>13</v>
          </cell>
          <cell r="K1098" t="str">
            <v>13年以上</v>
          </cell>
          <cell r="L1098">
            <v>12</v>
          </cell>
          <cell r="M1098" t="str">
            <v>適</v>
          </cell>
          <cell r="N1098">
            <v>7</v>
          </cell>
          <cell r="O1098" t="str">
            <v>適</v>
          </cell>
          <cell r="P1098">
            <v>19</v>
          </cell>
          <cell r="Q1098">
            <v>2</v>
          </cell>
          <cell r="R1098">
            <v>45113</v>
          </cell>
          <cell r="U1098" t="str">
            <v>Ｒ４</v>
          </cell>
          <cell r="V1098">
            <v>7</v>
          </cell>
          <cell r="W1098">
            <v>0</v>
          </cell>
          <cell r="X1098" t="str">
            <v>○</v>
          </cell>
          <cell r="Y1098" t="str">
            <v/>
          </cell>
          <cell r="Z1098" t="str">
            <v/>
          </cell>
          <cell r="AA1098" t="str">
            <v/>
          </cell>
          <cell r="AB1098" t="str">
            <v/>
          </cell>
          <cell r="AC1098" t="str">
            <v>なし</v>
          </cell>
          <cell r="AD1098">
            <v>14</v>
          </cell>
          <cell r="AE1098" t="str">
            <v>14年以上</v>
          </cell>
          <cell r="AF1098">
            <v>12</v>
          </cell>
          <cell r="AG1098" t="str">
            <v>適</v>
          </cell>
          <cell r="AH1098">
            <v>7</v>
          </cell>
          <cell r="AI1098" t="str">
            <v>適</v>
          </cell>
          <cell r="AJ1098">
            <v>19</v>
          </cell>
          <cell r="AK1098" t="str">
            <v>Ｒ４</v>
          </cell>
        </row>
        <row r="1099">
          <cell r="A1099">
            <v>1410051022911</v>
          </cell>
          <cell r="C1099" t="str">
            <v>幼稚園</v>
          </cell>
          <cell r="D1099" t="str">
            <v>新大船幼稚園</v>
          </cell>
          <cell r="E1099">
            <v>89</v>
          </cell>
          <cell r="F1099" t="str">
            <v>栄区</v>
          </cell>
          <cell r="G1099" t="str">
            <v>2470007</v>
          </cell>
          <cell r="H1099" t="str">
            <v>横浜市栄区小菅ケ谷三丁目４５－３８</v>
          </cell>
          <cell r="I1099" t="str">
            <v>学校法人　みのる学園　新大船幼稚園</v>
          </cell>
          <cell r="J1099">
            <v>10</v>
          </cell>
          <cell r="K1099" t="str">
            <v>10年以上</v>
          </cell>
          <cell r="L1099">
            <v>12</v>
          </cell>
          <cell r="M1099" t="str">
            <v>適</v>
          </cell>
          <cell r="N1099">
            <v>6</v>
          </cell>
          <cell r="O1099" t="str">
            <v>適</v>
          </cell>
          <cell r="P1099">
            <v>18</v>
          </cell>
          <cell r="Q1099">
            <v>5</v>
          </cell>
          <cell r="R1099">
            <v>45120</v>
          </cell>
          <cell r="U1099" t="str">
            <v>Ｒ４</v>
          </cell>
          <cell r="V1099">
            <v>6</v>
          </cell>
          <cell r="W1099">
            <v>0</v>
          </cell>
          <cell r="X1099" t="str">
            <v>○</v>
          </cell>
          <cell r="Y1099" t="str">
            <v/>
          </cell>
          <cell r="Z1099" t="str">
            <v/>
          </cell>
          <cell r="AA1099" t="str">
            <v/>
          </cell>
          <cell r="AB1099" t="str">
            <v/>
          </cell>
          <cell r="AC1099" t="str">
            <v>なし</v>
          </cell>
          <cell r="AD1099">
            <v>10</v>
          </cell>
          <cell r="AE1099" t="str">
            <v>10年以上</v>
          </cell>
          <cell r="AF1099">
            <v>12</v>
          </cell>
          <cell r="AG1099" t="str">
            <v>適</v>
          </cell>
          <cell r="AH1099">
            <v>6</v>
          </cell>
          <cell r="AI1099" t="str">
            <v>適</v>
          </cell>
          <cell r="AJ1099">
            <v>18</v>
          </cell>
          <cell r="AK1099" t="str">
            <v>Ｒ４</v>
          </cell>
        </row>
        <row r="1100">
          <cell r="A1100">
            <v>1410051022929</v>
          </cell>
          <cell r="C1100" t="str">
            <v>幼稚園</v>
          </cell>
          <cell r="D1100" t="str">
            <v>静心幼稚園</v>
          </cell>
          <cell r="E1100">
            <v>89</v>
          </cell>
          <cell r="F1100" t="str">
            <v>栄区</v>
          </cell>
          <cell r="G1100" t="str">
            <v>2470015</v>
          </cell>
          <cell r="H1100" t="str">
            <v>横浜市栄区中野町１０７９－１</v>
          </cell>
          <cell r="I1100" t="str">
            <v>静心幼稚園</v>
          </cell>
          <cell r="J1100">
            <v>12</v>
          </cell>
          <cell r="K1100" t="str">
            <v>12年以上</v>
          </cell>
          <cell r="L1100">
            <v>12</v>
          </cell>
          <cell r="M1100" t="str">
            <v>適</v>
          </cell>
          <cell r="N1100">
            <v>7</v>
          </cell>
          <cell r="O1100" t="str">
            <v>適</v>
          </cell>
          <cell r="P1100">
            <v>19</v>
          </cell>
          <cell r="Q1100">
            <v>11</v>
          </cell>
          <cell r="R1100">
            <v>45113</v>
          </cell>
          <cell r="U1100" t="str">
            <v>Ｒ４</v>
          </cell>
          <cell r="V1100">
            <v>7</v>
          </cell>
          <cell r="W1100">
            <v>0</v>
          </cell>
          <cell r="X1100" t="str">
            <v>○</v>
          </cell>
          <cell r="Y1100" t="str">
            <v/>
          </cell>
          <cell r="Z1100" t="str">
            <v/>
          </cell>
          <cell r="AA1100" t="str">
            <v/>
          </cell>
          <cell r="AB1100" t="str">
            <v/>
          </cell>
          <cell r="AC1100" t="str">
            <v>なし</v>
          </cell>
          <cell r="AD1100">
            <v>14</v>
          </cell>
          <cell r="AE1100" t="str">
            <v>14年以上</v>
          </cell>
          <cell r="AF1100">
            <v>12</v>
          </cell>
          <cell r="AG1100" t="str">
            <v>適</v>
          </cell>
          <cell r="AH1100">
            <v>7</v>
          </cell>
          <cell r="AI1100" t="str">
            <v>適</v>
          </cell>
          <cell r="AJ1100">
            <v>19</v>
          </cell>
          <cell r="AK1100" t="str">
            <v>Ｒ４</v>
          </cell>
        </row>
        <row r="1101">
          <cell r="A1101">
            <v>1410051014553</v>
          </cell>
          <cell r="C1101" t="str">
            <v>保育所</v>
          </cell>
          <cell r="D1101" t="str">
            <v>アスク大船保育園</v>
          </cell>
          <cell r="E1101">
            <v>89</v>
          </cell>
          <cell r="F1101" t="str">
            <v>栄区</v>
          </cell>
          <cell r="G1101" t="str">
            <v>1080075</v>
          </cell>
          <cell r="H1101" t="str">
            <v>東京都港区港南１－２－７０　品川シーズンテラス５Ｆ</v>
          </cell>
          <cell r="I1101" t="str">
            <v>株式会社　日本保育総合研究所</v>
          </cell>
          <cell r="J1101">
            <v>8</v>
          </cell>
          <cell r="K1101" t="str">
            <v>8年以上</v>
          </cell>
          <cell r="L1101">
            <v>10</v>
          </cell>
          <cell r="M1101" t="str">
            <v>適</v>
          </cell>
          <cell r="N1101">
            <v>6</v>
          </cell>
          <cell r="O1101" t="str">
            <v>適</v>
          </cell>
          <cell r="P1101">
            <v>16</v>
          </cell>
          <cell r="Q1101">
            <v>9</v>
          </cell>
          <cell r="R1101">
            <v>45154</v>
          </cell>
          <cell r="U1101" t="str">
            <v>Ｒ４</v>
          </cell>
          <cell r="V1101">
            <v>6</v>
          </cell>
          <cell r="W1101">
            <v>0</v>
          </cell>
          <cell r="X1101" t="str">
            <v>○</v>
          </cell>
          <cell r="Y1101" t="str">
            <v/>
          </cell>
          <cell r="Z1101" t="str">
            <v/>
          </cell>
          <cell r="AA1101" t="str">
            <v/>
          </cell>
          <cell r="AB1101" t="str">
            <v/>
          </cell>
          <cell r="AC1101" t="str">
            <v>なし</v>
          </cell>
          <cell r="AD1101">
            <v>7</v>
          </cell>
          <cell r="AE1101" t="str">
            <v>7年以上</v>
          </cell>
          <cell r="AF1101">
            <v>9</v>
          </cell>
          <cell r="AG1101" t="str">
            <v>適</v>
          </cell>
          <cell r="AH1101">
            <v>6</v>
          </cell>
          <cell r="AI1101" t="str">
            <v>適</v>
          </cell>
          <cell r="AJ1101">
            <v>15</v>
          </cell>
          <cell r="AK1101" t="str">
            <v>Ｒ４</v>
          </cell>
        </row>
        <row r="1102">
          <cell r="A1102">
            <v>1410051014561</v>
          </cell>
          <cell r="C1102" t="str">
            <v>保育所</v>
          </cell>
          <cell r="D1102" t="str">
            <v>いいじまルーテル保育園</v>
          </cell>
          <cell r="E1102">
            <v>89</v>
          </cell>
          <cell r="F1102" t="str">
            <v>栄区</v>
          </cell>
          <cell r="G1102" t="str">
            <v>2440842</v>
          </cell>
          <cell r="H1102" t="str">
            <v>横浜市栄区飯島町４８－１</v>
          </cell>
          <cell r="I1102" t="str">
            <v>社会福祉法人イクソス会いいじまルーテル保</v>
          </cell>
          <cell r="J1102">
            <v>14</v>
          </cell>
          <cell r="K1102" t="str">
            <v>14年以上</v>
          </cell>
          <cell r="L1102">
            <v>12</v>
          </cell>
          <cell r="M1102" t="str">
            <v>適</v>
          </cell>
          <cell r="N1102">
            <v>7</v>
          </cell>
          <cell r="O1102" t="str">
            <v>適</v>
          </cell>
          <cell r="P1102">
            <v>19</v>
          </cell>
          <cell r="Q1102">
            <v>7</v>
          </cell>
          <cell r="R1102">
            <v>45092</v>
          </cell>
          <cell r="U1102" t="str">
            <v>Ｒ４</v>
          </cell>
          <cell r="V1102">
            <v>7</v>
          </cell>
          <cell r="W1102">
            <v>0</v>
          </cell>
          <cell r="X1102" t="str">
            <v>○</v>
          </cell>
          <cell r="Y1102" t="str">
            <v/>
          </cell>
          <cell r="Z1102" t="str">
            <v/>
          </cell>
          <cell r="AA1102" t="str">
            <v/>
          </cell>
          <cell r="AB1102" t="str">
            <v/>
          </cell>
          <cell r="AC1102" t="str">
            <v>なし</v>
          </cell>
          <cell r="AD1102">
            <v>13</v>
          </cell>
          <cell r="AE1102" t="str">
            <v>13年以上</v>
          </cell>
          <cell r="AF1102">
            <v>12</v>
          </cell>
          <cell r="AG1102" t="str">
            <v>適</v>
          </cell>
          <cell r="AH1102">
            <v>7</v>
          </cell>
          <cell r="AI1102" t="str">
            <v>適</v>
          </cell>
          <cell r="AJ1102">
            <v>19</v>
          </cell>
          <cell r="AK1102" t="str">
            <v>Ｒ４</v>
          </cell>
        </row>
        <row r="1103">
          <cell r="A1103">
            <v>1410051020428</v>
          </cell>
          <cell r="C1103" t="str">
            <v>保育所</v>
          </cell>
          <cell r="D1103" t="str">
            <v>エミールの森ひよこ保育園</v>
          </cell>
          <cell r="E1103">
            <v>89</v>
          </cell>
          <cell r="F1103" t="str">
            <v>栄区</v>
          </cell>
          <cell r="G1103" t="str">
            <v>2470002</v>
          </cell>
          <cell r="H1103" t="str">
            <v>横浜市栄区小山台一丁目３３－１０</v>
          </cell>
          <cell r="I1103" t="str">
            <v>社会福祉法人ひよこの会</v>
          </cell>
          <cell r="J1103">
            <v>9</v>
          </cell>
          <cell r="K1103" t="str">
            <v>9年以上</v>
          </cell>
          <cell r="L1103">
            <v>11</v>
          </cell>
          <cell r="M1103" t="str">
            <v>適</v>
          </cell>
          <cell r="N1103">
            <v>6</v>
          </cell>
          <cell r="O1103" t="str">
            <v>適</v>
          </cell>
          <cell r="P1103">
            <v>17</v>
          </cell>
          <cell r="Q1103">
            <v>3</v>
          </cell>
          <cell r="R1103">
            <v>45072</v>
          </cell>
          <cell r="U1103" t="str">
            <v>Ｒ４</v>
          </cell>
          <cell r="V1103">
            <v>6</v>
          </cell>
          <cell r="W1103">
            <v>0</v>
          </cell>
          <cell r="X1103" t="str">
            <v>○</v>
          </cell>
          <cell r="Y1103" t="str">
            <v/>
          </cell>
          <cell r="Z1103" t="str">
            <v/>
          </cell>
          <cell r="AA1103" t="str">
            <v/>
          </cell>
          <cell r="AB1103" t="str">
            <v/>
          </cell>
          <cell r="AC1103" t="str">
            <v>なし</v>
          </cell>
          <cell r="AD1103">
            <v>8</v>
          </cell>
          <cell r="AE1103" t="str">
            <v>8年以上</v>
          </cell>
          <cell r="AF1103">
            <v>10</v>
          </cell>
          <cell r="AG1103" t="str">
            <v>適</v>
          </cell>
          <cell r="AH1103">
            <v>6</v>
          </cell>
          <cell r="AI1103" t="str">
            <v>適</v>
          </cell>
          <cell r="AJ1103">
            <v>16</v>
          </cell>
          <cell r="AK1103" t="str">
            <v>Ｒ４</v>
          </cell>
        </row>
        <row r="1104">
          <cell r="A1104">
            <v>1410051017721</v>
          </cell>
          <cell r="C1104" t="str">
            <v>保育所</v>
          </cell>
          <cell r="D1104" t="str">
            <v>大船ルーテル保育園</v>
          </cell>
          <cell r="E1104">
            <v>89</v>
          </cell>
          <cell r="F1104" t="str">
            <v>栄区</v>
          </cell>
          <cell r="G1104" t="str">
            <v>2470007</v>
          </cell>
          <cell r="H1104" t="str">
            <v>横浜市栄区小菅ケ谷二丁目２６－３</v>
          </cell>
          <cell r="I1104" t="str">
            <v>大船ルーテル保育園</v>
          </cell>
          <cell r="J1104">
            <v>16</v>
          </cell>
          <cell r="K1104" t="str">
            <v>16年以上</v>
          </cell>
          <cell r="L1104">
            <v>12</v>
          </cell>
          <cell r="M1104" t="str">
            <v>適</v>
          </cell>
          <cell r="N1104">
            <v>7</v>
          </cell>
          <cell r="O1104" t="str">
            <v>適</v>
          </cell>
          <cell r="P1104">
            <v>19</v>
          </cell>
          <cell r="Q1104">
            <v>25</v>
          </cell>
          <cell r="R1104">
            <v>45113</v>
          </cell>
          <cell r="U1104" t="str">
            <v>Ｒ４</v>
          </cell>
          <cell r="V1104">
            <v>7</v>
          </cell>
          <cell r="W1104">
            <v>0</v>
          </cell>
          <cell r="X1104" t="str">
            <v>○</v>
          </cell>
          <cell r="Y1104" t="str">
            <v/>
          </cell>
          <cell r="Z1104" t="str">
            <v/>
          </cell>
          <cell r="AA1104" t="str">
            <v/>
          </cell>
          <cell r="AB1104" t="str">
            <v/>
          </cell>
          <cell r="AC1104" t="str">
            <v>なし</v>
          </cell>
          <cell r="AD1104">
            <v>16</v>
          </cell>
          <cell r="AE1104" t="str">
            <v>16年以上</v>
          </cell>
          <cell r="AF1104">
            <v>12</v>
          </cell>
          <cell r="AG1104" t="str">
            <v>適</v>
          </cell>
          <cell r="AH1104">
            <v>7</v>
          </cell>
          <cell r="AI1104" t="str">
            <v>適</v>
          </cell>
          <cell r="AJ1104">
            <v>19</v>
          </cell>
          <cell r="AK1104" t="str">
            <v>Ｒ４</v>
          </cell>
        </row>
        <row r="1105">
          <cell r="A1105">
            <v>1410051018471</v>
          </cell>
          <cell r="C1105" t="str">
            <v>保育所</v>
          </cell>
          <cell r="D1105" t="str">
            <v>かさまの杜保育園</v>
          </cell>
          <cell r="E1105">
            <v>89</v>
          </cell>
          <cell r="F1105" t="str">
            <v>栄区</v>
          </cell>
          <cell r="G1105" t="str">
            <v>2470006</v>
          </cell>
          <cell r="H1105" t="str">
            <v>横浜市栄区笠間三丁目１１－８</v>
          </cell>
          <cell r="I1105" t="str">
            <v>社会福祉法人ル・プリ　かさまの杜保育園</v>
          </cell>
          <cell r="J1105">
            <v>8</v>
          </cell>
          <cell r="K1105" t="str">
            <v>8年以上</v>
          </cell>
          <cell r="L1105">
            <v>10</v>
          </cell>
          <cell r="M1105" t="str">
            <v>適</v>
          </cell>
          <cell r="N1105">
            <v>6</v>
          </cell>
          <cell r="O1105" t="str">
            <v>適</v>
          </cell>
          <cell r="P1105">
            <v>16</v>
          </cell>
          <cell r="Q1105">
            <v>12</v>
          </cell>
          <cell r="R1105">
            <v>45072</v>
          </cell>
          <cell r="U1105" t="str">
            <v>Ｒ４</v>
          </cell>
          <cell r="V1105">
            <v>6</v>
          </cell>
          <cell r="W1105">
            <v>0</v>
          </cell>
          <cell r="X1105" t="str">
            <v>○</v>
          </cell>
          <cell r="Y1105" t="str">
            <v/>
          </cell>
          <cell r="Z1105" t="str">
            <v/>
          </cell>
          <cell r="AA1105" t="str">
            <v/>
          </cell>
          <cell r="AB1105" t="str">
            <v/>
          </cell>
          <cell r="AC1105" t="str">
            <v>なし</v>
          </cell>
          <cell r="AD1105">
            <v>8</v>
          </cell>
          <cell r="AE1105" t="str">
            <v>8年以上</v>
          </cell>
          <cell r="AF1105">
            <v>10</v>
          </cell>
          <cell r="AG1105" t="str">
            <v>適</v>
          </cell>
          <cell r="AH1105">
            <v>6</v>
          </cell>
          <cell r="AI1105" t="str">
            <v>適</v>
          </cell>
          <cell r="AJ1105">
            <v>16</v>
          </cell>
          <cell r="AK1105" t="str">
            <v>Ｒ４</v>
          </cell>
        </row>
        <row r="1106">
          <cell r="A1106">
            <v>1410051017739</v>
          </cell>
          <cell r="C1106" t="str">
            <v>保育所</v>
          </cell>
          <cell r="D1106" t="str">
            <v>かつら愛児園</v>
          </cell>
          <cell r="E1106">
            <v>89</v>
          </cell>
          <cell r="F1106" t="str">
            <v>栄区</v>
          </cell>
          <cell r="G1106" t="str">
            <v>2470014</v>
          </cell>
          <cell r="H1106" t="str">
            <v>横浜市栄区公田町４８４</v>
          </cell>
          <cell r="I1106" t="str">
            <v>宗教法人永林寺　かつら愛児園</v>
          </cell>
          <cell r="J1106">
            <v>12</v>
          </cell>
          <cell r="K1106" t="str">
            <v>12年以上</v>
          </cell>
          <cell r="L1106">
            <v>12</v>
          </cell>
          <cell r="M1106" t="str">
            <v>適</v>
          </cell>
          <cell r="N1106">
            <v>7</v>
          </cell>
          <cell r="O1106" t="str">
            <v>適</v>
          </cell>
          <cell r="P1106">
            <v>19</v>
          </cell>
          <cell r="Q1106">
            <v>19</v>
          </cell>
          <cell r="R1106">
            <v>45100</v>
          </cell>
          <cell r="U1106" t="str">
            <v>Ｒ４</v>
          </cell>
          <cell r="V1106">
            <v>7</v>
          </cell>
          <cell r="W1106">
            <v>0</v>
          </cell>
          <cell r="X1106" t="str">
            <v>○</v>
          </cell>
          <cell r="Y1106" t="str">
            <v/>
          </cell>
          <cell r="Z1106" t="str">
            <v/>
          </cell>
          <cell r="AA1106" t="str">
            <v/>
          </cell>
          <cell r="AB1106" t="str">
            <v/>
          </cell>
          <cell r="AC1106" t="str">
            <v>なし</v>
          </cell>
          <cell r="AD1106">
            <v>14</v>
          </cell>
          <cell r="AE1106" t="str">
            <v>14年以上</v>
          </cell>
          <cell r="AF1106">
            <v>12</v>
          </cell>
          <cell r="AG1106" t="str">
            <v>適</v>
          </cell>
          <cell r="AH1106">
            <v>7</v>
          </cell>
          <cell r="AI1106" t="str">
            <v>適</v>
          </cell>
          <cell r="AJ1106">
            <v>19</v>
          </cell>
          <cell r="AK1106" t="str">
            <v>Ｒ４</v>
          </cell>
        </row>
        <row r="1107">
          <cell r="A1107">
            <v>1410051027787</v>
          </cell>
          <cell r="C1107" t="str">
            <v>保育所</v>
          </cell>
          <cell r="D1107" t="str">
            <v>上郷いちい保育園</v>
          </cell>
          <cell r="E1107">
            <v>89</v>
          </cell>
          <cell r="F1107" t="str">
            <v>栄区</v>
          </cell>
          <cell r="G1107" t="str">
            <v>0600063</v>
          </cell>
          <cell r="H1107" t="str">
            <v>北海道札幌市中央区南三条西１丁目１番１号南３西１ビル５階</v>
          </cell>
          <cell r="I1107" t="str">
            <v>社会福祉法人水の会　本部</v>
          </cell>
          <cell r="J1107">
            <v>12</v>
          </cell>
          <cell r="K1107" t="str">
            <v>12年以上</v>
          </cell>
          <cell r="L1107">
            <v>12</v>
          </cell>
          <cell r="M1107" t="str">
            <v>適</v>
          </cell>
          <cell r="N1107">
            <v>7</v>
          </cell>
          <cell r="O1107" t="str">
            <v>適</v>
          </cell>
          <cell r="P1107">
            <v>19</v>
          </cell>
          <cell r="Q1107">
            <v>10</v>
          </cell>
          <cell r="R1107">
            <v>45128</v>
          </cell>
          <cell r="U1107" t="str">
            <v>履歴なし</v>
          </cell>
          <cell r="V1107">
            <v>0</v>
          </cell>
          <cell r="W1107">
            <v>7</v>
          </cell>
          <cell r="X1107" t="e">
            <v>#N/A</v>
          </cell>
          <cell r="Y1107" t="str">
            <v/>
          </cell>
          <cell r="Z1107" t="str">
            <v/>
          </cell>
          <cell r="AA1107" t="str">
            <v/>
          </cell>
          <cell r="AB1107" t="str">
            <v>○</v>
          </cell>
          <cell r="AC1107" t="str">
            <v>あり</v>
          </cell>
          <cell r="AD1107" t="str">
            <v/>
          </cell>
          <cell r="AE1107" t="str">
            <v/>
          </cell>
          <cell r="AF1107" t="str">
            <v/>
          </cell>
          <cell r="AG1107" t="str">
            <v/>
          </cell>
          <cell r="AH1107" t="str">
            <v/>
          </cell>
          <cell r="AI1107" t="str">
            <v/>
          </cell>
          <cell r="AJ1107" t="str">
            <v/>
          </cell>
          <cell r="AK1107" t="str">
            <v>Ｒ４</v>
          </cell>
        </row>
        <row r="1108">
          <cell r="A1108">
            <v>1410051024214</v>
          </cell>
          <cell r="C1108" t="str">
            <v>保育所</v>
          </cell>
          <cell r="D1108" t="str">
            <v>すずかけ保育園</v>
          </cell>
          <cell r="E1108">
            <v>89</v>
          </cell>
          <cell r="F1108" t="str">
            <v>栄区</v>
          </cell>
          <cell r="G1108" t="str">
            <v>2470008</v>
          </cell>
          <cell r="H1108" t="str">
            <v>横浜市栄区本郷台　１－１４－３</v>
          </cell>
          <cell r="I1108" t="str">
            <v>すずかけ保育園</v>
          </cell>
          <cell r="J1108">
            <v>9</v>
          </cell>
          <cell r="K1108" t="str">
            <v>9年以上</v>
          </cell>
          <cell r="L1108">
            <v>11</v>
          </cell>
          <cell r="M1108" t="str">
            <v>適</v>
          </cell>
          <cell r="N1108">
            <v>6</v>
          </cell>
          <cell r="O1108" t="str">
            <v>適</v>
          </cell>
          <cell r="P1108">
            <v>17</v>
          </cell>
          <cell r="Q1108">
            <v>10</v>
          </cell>
          <cell r="R1108">
            <v>45084</v>
          </cell>
          <cell r="U1108" t="str">
            <v>Ｒ４</v>
          </cell>
          <cell r="V1108">
            <v>6</v>
          </cell>
          <cell r="W1108">
            <v>0</v>
          </cell>
          <cell r="X1108" t="str">
            <v>○</v>
          </cell>
          <cell r="Y1108" t="str">
            <v/>
          </cell>
          <cell r="Z1108" t="str">
            <v/>
          </cell>
          <cell r="AA1108" t="str">
            <v/>
          </cell>
          <cell r="AB1108" t="str">
            <v/>
          </cell>
          <cell r="AC1108" t="str">
            <v>なし</v>
          </cell>
          <cell r="AD1108">
            <v>8</v>
          </cell>
          <cell r="AE1108" t="str">
            <v>8年以上</v>
          </cell>
          <cell r="AF1108">
            <v>10</v>
          </cell>
          <cell r="AG1108" t="str">
            <v>適</v>
          </cell>
          <cell r="AH1108">
            <v>6</v>
          </cell>
          <cell r="AI1108" t="str">
            <v>適</v>
          </cell>
          <cell r="AJ1108">
            <v>16</v>
          </cell>
          <cell r="AK1108" t="str">
            <v>Ｒ４</v>
          </cell>
        </row>
        <row r="1109">
          <cell r="A1109">
            <v>1410051026698</v>
          </cell>
          <cell r="C1109" t="str">
            <v>保育所</v>
          </cell>
          <cell r="D1109" t="str">
            <v>ニチイキッズさくら本郷台保育園</v>
          </cell>
          <cell r="E1109">
            <v>89</v>
          </cell>
          <cell r="F1109" t="str">
            <v>栄区</v>
          </cell>
          <cell r="G1109" t="str">
            <v>2470007</v>
          </cell>
          <cell r="H1109" t="str">
            <v>横浜市栄区小菅ケ谷一丁目５－４</v>
          </cell>
          <cell r="I1109" t="str">
            <v>ニチイキッズさくら本郷台保育園</v>
          </cell>
          <cell r="J1109">
            <v>7</v>
          </cell>
          <cell r="K1109" t="str">
            <v>7年以上</v>
          </cell>
          <cell r="L1109">
            <v>9</v>
          </cell>
          <cell r="M1109" t="str">
            <v>適</v>
          </cell>
          <cell r="N1109">
            <v>6</v>
          </cell>
          <cell r="O1109" t="str">
            <v>適</v>
          </cell>
          <cell r="P1109">
            <v>15</v>
          </cell>
          <cell r="Q1109">
            <v>3</v>
          </cell>
          <cell r="R1109">
            <v>45128</v>
          </cell>
          <cell r="U1109" t="str">
            <v>Ｒ４</v>
          </cell>
          <cell r="V1109">
            <v>6</v>
          </cell>
          <cell r="W1109">
            <v>0</v>
          </cell>
          <cell r="X1109" t="str">
            <v>○</v>
          </cell>
          <cell r="Y1109" t="str">
            <v/>
          </cell>
          <cell r="Z1109" t="str">
            <v/>
          </cell>
          <cell r="AA1109" t="str">
            <v/>
          </cell>
          <cell r="AB1109" t="str">
            <v/>
          </cell>
          <cell r="AC1109" t="str">
            <v>なし</v>
          </cell>
          <cell r="AD1109">
            <v>6</v>
          </cell>
          <cell r="AE1109" t="str">
            <v>6年以上</v>
          </cell>
          <cell r="AF1109">
            <v>8</v>
          </cell>
          <cell r="AG1109" t="str">
            <v>適</v>
          </cell>
          <cell r="AH1109">
            <v>6</v>
          </cell>
          <cell r="AI1109" t="str">
            <v>適</v>
          </cell>
          <cell r="AJ1109">
            <v>14</v>
          </cell>
          <cell r="AK1109" t="str">
            <v>Ｒ４</v>
          </cell>
        </row>
        <row r="1110">
          <cell r="A1110">
            <v>1410051024495</v>
          </cell>
          <cell r="C1110" t="str">
            <v>保育所</v>
          </cell>
          <cell r="D1110" t="str">
            <v>ふぁみりーさぽーと　のあ</v>
          </cell>
          <cell r="E1110">
            <v>89</v>
          </cell>
          <cell r="F1110" t="str">
            <v>栄区</v>
          </cell>
          <cell r="G1110" t="str">
            <v>2470024</v>
          </cell>
          <cell r="H1110" t="str">
            <v>横浜市栄区野七里一丁目３７－１０</v>
          </cell>
          <cell r="I1110" t="str">
            <v>社会福祉法人真愛　ふぁみりーさぽーとのあ</v>
          </cell>
          <cell r="J1110">
            <v>15</v>
          </cell>
          <cell r="K1110" t="str">
            <v>15年以上</v>
          </cell>
          <cell r="L1110">
            <v>12</v>
          </cell>
          <cell r="M1110" t="str">
            <v>適</v>
          </cell>
          <cell r="N1110">
            <v>7</v>
          </cell>
          <cell r="O1110" t="str">
            <v>適</v>
          </cell>
          <cell r="P1110">
            <v>19</v>
          </cell>
          <cell r="Q1110">
            <v>9</v>
          </cell>
          <cell r="R1110">
            <v>45100</v>
          </cell>
          <cell r="U1110" t="str">
            <v>Ｒ４</v>
          </cell>
          <cell r="V1110">
            <v>7</v>
          </cell>
          <cell r="W1110">
            <v>0</v>
          </cell>
          <cell r="X1110" t="str">
            <v>○</v>
          </cell>
          <cell r="Y1110" t="str">
            <v/>
          </cell>
          <cell r="Z1110" t="str">
            <v/>
          </cell>
          <cell r="AA1110" t="str">
            <v/>
          </cell>
          <cell r="AB1110" t="str">
            <v/>
          </cell>
          <cell r="AC1110" t="str">
            <v>なし</v>
          </cell>
          <cell r="AD1110">
            <v>14</v>
          </cell>
          <cell r="AE1110" t="str">
            <v>14年以上</v>
          </cell>
          <cell r="AF1110">
            <v>12</v>
          </cell>
          <cell r="AG1110" t="str">
            <v>適</v>
          </cell>
          <cell r="AH1110">
            <v>7</v>
          </cell>
          <cell r="AI1110" t="str">
            <v>適</v>
          </cell>
          <cell r="AJ1110">
            <v>19</v>
          </cell>
          <cell r="AK1110" t="str">
            <v>Ｒ４</v>
          </cell>
        </row>
        <row r="1111">
          <cell r="A1111">
            <v>1410051015295</v>
          </cell>
          <cell r="C1111" t="str">
            <v>保育所</v>
          </cell>
          <cell r="D1111" t="str">
            <v>ベネッセ　本郷台保育園</v>
          </cell>
          <cell r="E1111">
            <v>89</v>
          </cell>
          <cell r="F1111" t="str">
            <v>栄区</v>
          </cell>
          <cell r="G1111" t="str">
            <v>1630905</v>
          </cell>
          <cell r="H1111" t="str">
            <v>東京都新宿区西新宿２丁目３－１新宿モノリスビル５Ｆ</v>
          </cell>
          <cell r="I1111" t="str">
            <v>株式会社ベネッセスタイルケア</v>
          </cell>
          <cell r="J1111">
            <v>12</v>
          </cell>
          <cell r="K1111" t="str">
            <v>12年以上</v>
          </cell>
          <cell r="L1111">
            <v>12</v>
          </cell>
          <cell r="M1111" t="str">
            <v>適</v>
          </cell>
          <cell r="N1111">
            <v>7</v>
          </cell>
          <cell r="O1111" t="str">
            <v>適</v>
          </cell>
          <cell r="P1111">
            <v>19</v>
          </cell>
          <cell r="Q1111">
            <v>9</v>
          </cell>
          <cell r="R1111">
            <v>45100</v>
          </cell>
          <cell r="U1111" t="str">
            <v>Ｒ４</v>
          </cell>
          <cell r="V1111">
            <v>7</v>
          </cell>
          <cell r="W1111">
            <v>0</v>
          </cell>
          <cell r="X1111" t="str">
            <v>○</v>
          </cell>
          <cell r="Y1111" t="str">
            <v/>
          </cell>
          <cell r="Z1111" t="str">
            <v/>
          </cell>
          <cell r="AA1111" t="str">
            <v/>
          </cell>
          <cell r="AB1111" t="str">
            <v/>
          </cell>
          <cell r="AC1111" t="str">
            <v>なし</v>
          </cell>
          <cell r="AD1111">
            <v>13</v>
          </cell>
          <cell r="AE1111" t="str">
            <v>13年以上</v>
          </cell>
          <cell r="AF1111">
            <v>12</v>
          </cell>
          <cell r="AG1111" t="str">
            <v>適</v>
          </cell>
          <cell r="AH1111">
            <v>7</v>
          </cell>
          <cell r="AI1111" t="str">
            <v>適</v>
          </cell>
          <cell r="AJ1111">
            <v>19</v>
          </cell>
          <cell r="AK1111" t="str">
            <v>Ｒ４</v>
          </cell>
        </row>
        <row r="1112">
          <cell r="A1112">
            <v>1410051019784</v>
          </cell>
          <cell r="C1112" t="str">
            <v>保育所</v>
          </cell>
          <cell r="D1112" t="str">
            <v>杜ちゃいるど園</v>
          </cell>
          <cell r="E1112">
            <v>89</v>
          </cell>
          <cell r="F1112" t="str">
            <v>栄区</v>
          </cell>
          <cell r="G1112" t="str">
            <v>2470006</v>
          </cell>
          <cell r="H1112" t="str">
            <v>横浜市栄区笠間一丁目２‐２</v>
          </cell>
          <cell r="I1112" t="str">
            <v>社会福祉法人杜の会　杜ちゃいるど園</v>
          </cell>
          <cell r="J1112">
            <v>9</v>
          </cell>
          <cell r="K1112" t="str">
            <v>9年以上</v>
          </cell>
          <cell r="L1112">
            <v>11</v>
          </cell>
          <cell r="M1112" t="str">
            <v>適</v>
          </cell>
          <cell r="N1112">
            <v>6</v>
          </cell>
          <cell r="O1112" t="str">
            <v>適</v>
          </cell>
          <cell r="P1112">
            <v>17</v>
          </cell>
          <cell r="Q1112">
            <v>9</v>
          </cell>
          <cell r="R1112">
            <v>45084</v>
          </cell>
          <cell r="U1112" t="str">
            <v>Ｒ４</v>
          </cell>
          <cell r="V1112">
            <v>6</v>
          </cell>
          <cell r="W1112">
            <v>0</v>
          </cell>
          <cell r="X1112" t="str">
            <v>○</v>
          </cell>
          <cell r="Y1112" t="str">
            <v/>
          </cell>
          <cell r="Z1112" t="str">
            <v/>
          </cell>
          <cell r="AA1112" t="str">
            <v/>
          </cell>
          <cell r="AB1112" t="str">
            <v/>
          </cell>
          <cell r="AC1112" t="str">
            <v>なし</v>
          </cell>
          <cell r="AD1112">
            <v>9</v>
          </cell>
          <cell r="AE1112" t="str">
            <v>9年以上</v>
          </cell>
          <cell r="AF1112">
            <v>11</v>
          </cell>
          <cell r="AG1112" t="str">
            <v>適</v>
          </cell>
          <cell r="AH1112">
            <v>6</v>
          </cell>
          <cell r="AI1112" t="str">
            <v>適</v>
          </cell>
          <cell r="AJ1112">
            <v>17</v>
          </cell>
          <cell r="AK1112" t="str">
            <v>Ｒ４</v>
          </cell>
        </row>
        <row r="1113">
          <cell r="A1113">
            <v>1410051017747</v>
          </cell>
          <cell r="C1113" t="str">
            <v>保育所</v>
          </cell>
          <cell r="D1113" t="str">
            <v>やまゆり保育園</v>
          </cell>
          <cell r="E1113">
            <v>89</v>
          </cell>
          <cell r="F1113" t="str">
            <v>栄区</v>
          </cell>
          <cell r="G1113" t="str">
            <v>2470003</v>
          </cell>
          <cell r="H1113" t="str">
            <v>横浜市栄区鍛冶ケ谷町３２３</v>
          </cell>
          <cell r="I1113" t="str">
            <v>（福）柳下福祉会　やまゆり保育園</v>
          </cell>
          <cell r="J1113">
            <v>12</v>
          </cell>
          <cell r="K1113" t="str">
            <v>12年以上</v>
          </cell>
          <cell r="L1113">
            <v>12</v>
          </cell>
          <cell r="M1113" t="str">
            <v>適</v>
          </cell>
          <cell r="N1113">
            <v>7</v>
          </cell>
          <cell r="O1113" t="str">
            <v>適</v>
          </cell>
          <cell r="P1113">
            <v>19</v>
          </cell>
          <cell r="Q1113">
            <v>16</v>
          </cell>
          <cell r="R1113">
            <v>45113</v>
          </cell>
          <cell r="U1113" t="str">
            <v>Ｒ４</v>
          </cell>
          <cell r="V1113">
            <v>7</v>
          </cell>
          <cell r="W1113">
            <v>0</v>
          </cell>
          <cell r="X1113" t="str">
            <v>○</v>
          </cell>
          <cell r="Y1113" t="str">
            <v/>
          </cell>
          <cell r="Z1113" t="str">
            <v/>
          </cell>
          <cell r="AA1113" t="str">
            <v/>
          </cell>
          <cell r="AB1113" t="str">
            <v/>
          </cell>
          <cell r="AC1113" t="str">
            <v>なし</v>
          </cell>
          <cell r="AD1113">
            <v>12</v>
          </cell>
          <cell r="AE1113" t="str">
            <v>12年以上</v>
          </cell>
          <cell r="AF1113">
            <v>12</v>
          </cell>
          <cell r="AG1113" t="str">
            <v>適</v>
          </cell>
          <cell r="AH1113">
            <v>7</v>
          </cell>
          <cell r="AI1113" t="str">
            <v>適</v>
          </cell>
          <cell r="AJ1113">
            <v>19</v>
          </cell>
          <cell r="AK1113" t="str">
            <v>Ｒ４</v>
          </cell>
        </row>
        <row r="1114">
          <cell r="A1114">
            <v>1410052003191</v>
          </cell>
          <cell r="C1114" t="str">
            <v>小規模保育事業（A型）</v>
          </cell>
          <cell r="D1114" t="str">
            <v>芸術の森保育園</v>
          </cell>
          <cell r="E1114">
            <v>89</v>
          </cell>
          <cell r="F1114" t="str">
            <v>栄区</v>
          </cell>
          <cell r="G1114" t="str">
            <v>2470006</v>
          </cell>
          <cell r="H1114" t="str">
            <v>横浜市栄区笠間３－４５　ガーデンアソシエ　Ｉ棟　芸術の森保育園</v>
          </cell>
          <cell r="I1114" t="str">
            <v>池水　大気</v>
          </cell>
          <cell r="J1114">
            <v>9</v>
          </cell>
          <cell r="K1114" t="str">
            <v>9年以上</v>
          </cell>
          <cell r="L1114">
            <v>11</v>
          </cell>
          <cell r="M1114" t="str">
            <v>適</v>
          </cell>
          <cell r="N1114">
            <v>6</v>
          </cell>
          <cell r="O1114" t="str">
            <v>適</v>
          </cell>
          <cell r="P1114">
            <v>17</v>
          </cell>
          <cell r="Q1114">
            <v>4</v>
          </cell>
          <cell r="R1114">
            <v>45100</v>
          </cell>
          <cell r="U1114" t="str">
            <v>Ｒ４</v>
          </cell>
          <cell r="V1114">
            <v>6</v>
          </cell>
          <cell r="W1114">
            <v>0</v>
          </cell>
          <cell r="X1114" t="str">
            <v>○</v>
          </cell>
          <cell r="Y1114" t="str">
            <v/>
          </cell>
          <cell r="Z1114" t="str">
            <v/>
          </cell>
          <cell r="AA1114" t="str">
            <v/>
          </cell>
          <cell r="AB1114" t="str">
            <v/>
          </cell>
          <cell r="AC1114" t="str">
            <v>なし</v>
          </cell>
          <cell r="AD1114">
            <v>7</v>
          </cell>
          <cell r="AE1114" t="str">
            <v>7年以上</v>
          </cell>
          <cell r="AF1114">
            <v>9</v>
          </cell>
          <cell r="AG1114" t="str">
            <v>適</v>
          </cell>
          <cell r="AH1114">
            <v>6</v>
          </cell>
          <cell r="AI1114" t="str">
            <v>適</v>
          </cell>
          <cell r="AJ1114">
            <v>15</v>
          </cell>
          <cell r="AK1114" t="str">
            <v>Ｒ４</v>
          </cell>
        </row>
        <row r="1115">
          <cell r="A1115">
            <v>1410052005568</v>
          </cell>
          <cell r="C1115" t="str">
            <v>小規模保育事業（A型）</v>
          </cell>
          <cell r="D1115" t="str">
            <v>すまいるおおふな保育園</v>
          </cell>
          <cell r="E1115">
            <v>89</v>
          </cell>
          <cell r="F1115" t="str">
            <v>栄区</v>
          </cell>
          <cell r="G1115" t="str">
            <v>2200023</v>
          </cell>
          <cell r="H1115" t="str">
            <v>横浜市西区平沼一丁目１３番１４号</v>
          </cell>
          <cell r="I1115" t="str">
            <v>株式会社スマイルクルー</v>
          </cell>
          <cell r="J1115">
            <v>12</v>
          </cell>
          <cell r="K1115" t="str">
            <v>12年以上</v>
          </cell>
          <cell r="L1115">
            <v>12</v>
          </cell>
          <cell r="M1115" t="str">
            <v>適</v>
          </cell>
          <cell r="N1115">
            <v>7</v>
          </cell>
          <cell r="O1115" t="str">
            <v>適</v>
          </cell>
          <cell r="P1115">
            <v>19</v>
          </cell>
          <cell r="Q1115">
            <v>5</v>
          </cell>
          <cell r="R1115">
            <v>45100</v>
          </cell>
          <cell r="U1115" t="str">
            <v>Ｒ４</v>
          </cell>
          <cell r="V1115">
            <v>6</v>
          </cell>
          <cell r="W1115">
            <v>1</v>
          </cell>
          <cell r="X1115" t="str">
            <v>○</v>
          </cell>
          <cell r="Y1115" t="str">
            <v>○</v>
          </cell>
          <cell r="Z1115" t="str">
            <v/>
          </cell>
          <cell r="AA1115" t="str">
            <v/>
          </cell>
          <cell r="AB1115" t="str">
            <v/>
          </cell>
          <cell r="AC1115" t="str">
            <v>あり</v>
          </cell>
          <cell r="AD1115">
            <v>9</v>
          </cell>
          <cell r="AE1115" t="str">
            <v>9年以上</v>
          </cell>
          <cell r="AF1115">
            <v>11</v>
          </cell>
          <cell r="AG1115" t="str">
            <v>適</v>
          </cell>
          <cell r="AH1115">
            <v>6</v>
          </cell>
          <cell r="AI1115" t="str">
            <v>適</v>
          </cell>
          <cell r="AJ1115">
            <v>17</v>
          </cell>
          <cell r="AK1115" t="str">
            <v>Ｒ４</v>
          </cell>
        </row>
        <row r="1116">
          <cell r="A1116">
            <v>1410052004090</v>
          </cell>
          <cell r="C1116" t="str">
            <v>小規模保育事業（A型）</v>
          </cell>
          <cell r="D1116" t="str">
            <v>チューリップ保育室</v>
          </cell>
          <cell r="E1116">
            <v>89</v>
          </cell>
          <cell r="F1116" t="str">
            <v>栄区</v>
          </cell>
          <cell r="G1116" t="str">
            <v>2470005</v>
          </cell>
          <cell r="H1116" t="str">
            <v>横浜市栄区桂町２７５－２１</v>
          </cell>
          <cell r="I1116" t="str">
            <v>小規模保育事業　チューリップ保育室</v>
          </cell>
          <cell r="J1116">
            <v>10</v>
          </cell>
          <cell r="K1116" t="str">
            <v>10年以上</v>
          </cell>
          <cell r="L1116">
            <v>12</v>
          </cell>
          <cell r="M1116" t="str">
            <v>適</v>
          </cell>
          <cell r="N1116">
            <v>6</v>
          </cell>
          <cell r="O1116" t="str">
            <v>適</v>
          </cell>
          <cell r="P1116">
            <v>18</v>
          </cell>
          <cell r="Q1116">
            <v>1</v>
          </cell>
          <cell r="R1116">
            <v>45100</v>
          </cell>
          <cell r="U1116" t="str">
            <v>Ｒ４</v>
          </cell>
          <cell r="V1116">
            <v>6</v>
          </cell>
          <cell r="W1116">
            <v>0</v>
          </cell>
          <cell r="X1116" t="str">
            <v>○</v>
          </cell>
          <cell r="Y1116" t="str">
            <v/>
          </cell>
          <cell r="Z1116" t="str">
            <v/>
          </cell>
          <cell r="AA1116" t="str">
            <v/>
          </cell>
          <cell r="AB1116" t="str">
            <v/>
          </cell>
          <cell r="AC1116" t="str">
            <v>なし</v>
          </cell>
          <cell r="AD1116">
            <v>10</v>
          </cell>
          <cell r="AE1116" t="str">
            <v>10年以上</v>
          </cell>
          <cell r="AF1116">
            <v>12</v>
          </cell>
          <cell r="AG1116" t="str">
            <v>適</v>
          </cell>
          <cell r="AH1116">
            <v>6</v>
          </cell>
          <cell r="AI1116" t="str">
            <v>適</v>
          </cell>
          <cell r="AJ1116">
            <v>18</v>
          </cell>
          <cell r="AK1116" t="str">
            <v>Ｒ４</v>
          </cell>
        </row>
        <row r="1117">
          <cell r="A1117">
            <v>1410052004462</v>
          </cell>
          <cell r="C1117" t="str">
            <v>小規模保育事業（A型）</v>
          </cell>
          <cell r="D1117" t="str">
            <v>ふれあいの家　にこにこ保育園</v>
          </cell>
          <cell r="E1117">
            <v>89</v>
          </cell>
          <cell r="F1117" t="str">
            <v>栄区</v>
          </cell>
          <cell r="G1117" t="str">
            <v>2470013</v>
          </cell>
          <cell r="H1117" t="str">
            <v>横浜市栄区上郷町７０３‐１</v>
          </cell>
          <cell r="I1117" t="str">
            <v>ふれあいの家にこにこ保育園</v>
          </cell>
          <cell r="J1117">
            <v>11</v>
          </cell>
          <cell r="K1117" t="str">
            <v>11年以上</v>
          </cell>
          <cell r="L1117">
            <v>12</v>
          </cell>
          <cell r="M1117" t="str">
            <v>適</v>
          </cell>
          <cell r="N1117">
            <v>7</v>
          </cell>
          <cell r="O1117" t="str">
            <v>適</v>
          </cell>
          <cell r="P1117">
            <v>19</v>
          </cell>
          <cell r="Q1117">
            <v>4</v>
          </cell>
          <cell r="R1117">
            <v>45120</v>
          </cell>
          <cell r="U1117" t="str">
            <v>Ｒ４</v>
          </cell>
          <cell r="V1117">
            <v>6</v>
          </cell>
          <cell r="W1117">
            <v>1</v>
          </cell>
          <cell r="X1117" t="str">
            <v>○</v>
          </cell>
          <cell r="Y1117" t="str">
            <v>○</v>
          </cell>
          <cell r="Z1117" t="str">
            <v/>
          </cell>
          <cell r="AA1117" t="str">
            <v/>
          </cell>
          <cell r="AB1117" t="str">
            <v/>
          </cell>
          <cell r="AC1117" t="str">
            <v>あり</v>
          </cell>
          <cell r="AD1117">
            <v>8</v>
          </cell>
          <cell r="AE1117" t="str">
            <v>8年以上</v>
          </cell>
          <cell r="AF1117">
            <v>10</v>
          </cell>
          <cell r="AG1117" t="str">
            <v>適</v>
          </cell>
          <cell r="AH1117">
            <v>6</v>
          </cell>
          <cell r="AI1117" t="str">
            <v>適</v>
          </cell>
          <cell r="AJ1117">
            <v>16</v>
          </cell>
          <cell r="AK1117" t="str">
            <v>Ｒ４</v>
          </cell>
        </row>
        <row r="1118">
          <cell r="A1118">
            <v>1410052005022</v>
          </cell>
          <cell r="C1118" t="str">
            <v>小規模保育事業（A型）</v>
          </cell>
          <cell r="D1118" t="str">
            <v>マームゆりかご　おおふな</v>
          </cell>
          <cell r="E1118">
            <v>89</v>
          </cell>
          <cell r="F1118" t="str">
            <v>栄区</v>
          </cell>
          <cell r="G1118" t="str">
            <v>2510875</v>
          </cell>
          <cell r="H1118" t="str">
            <v>神奈川県藤沢市本藤沢７－７－１４～１</v>
          </cell>
          <cell r="I1118" t="str">
            <v>合同会社グローアップ</v>
          </cell>
          <cell r="J1118">
            <v>12</v>
          </cell>
          <cell r="K1118" t="str">
            <v>12年以上</v>
          </cell>
          <cell r="L1118">
            <v>12</v>
          </cell>
          <cell r="M1118" t="str">
            <v>適</v>
          </cell>
          <cell r="N1118">
            <v>7</v>
          </cell>
          <cell r="O1118" t="str">
            <v>適</v>
          </cell>
          <cell r="P1118">
            <v>19</v>
          </cell>
          <cell r="Q1118">
            <v>1</v>
          </cell>
          <cell r="R1118">
            <v>45120</v>
          </cell>
          <cell r="U1118" t="str">
            <v>Ｒ４</v>
          </cell>
          <cell r="V1118">
            <v>7</v>
          </cell>
          <cell r="W1118">
            <v>0</v>
          </cell>
          <cell r="X1118" t="str">
            <v>○</v>
          </cell>
          <cell r="Y1118" t="str">
            <v/>
          </cell>
          <cell r="Z1118" t="str">
            <v/>
          </cell>
          <cell r="AA1118" t="str">
            <v/>
          </cell>
          <cell r="AB1118" t="str">
            <v/>
          </cell>
          <cell r="AC1118" t="str">
            <v>なし</v>
          </cell>
          <cell r="AD1118">
            <v>11</v>
          </cell>
          <cell r="AE1118" t="str">
            <v>11年以上</v>
          </cell>
          <cell r="AF1118">
            <v>12</v>
          </cell>
          <cell r="AG1118" t="str">
            <v>適</v>
          </cell>
          <cell r="AH1118">
            <v>7</v>
          </cell>
          <cell r="AI1118" t="str">
            <v>適</v>
          </cell>
          <cell r="AJ1118">
            <v>19</v>
          </cell>
          <cell r="AK1118" t="str">
            <v>Ｒ４</v>
          </cell>
        </row>
        <row r="1119">
          <cell r="A1119">
            <v>1410052005915</v>
          </cell>
          <cell r="C1119" t="str">
            <v>小規模保育事業（B型）</v>
          </cell>
          <cell r="D1119" t="str">
            <v>アップルミントおおふな保育園</v>
          </cell>
          <cell r="E1119">
            <v>89</v>
          </cell>
          <cell r="F1119" t="str">
            <v>栄区</v>
          </cell>
          <cell r="G1119" t="str">
            <v>2510875</v>
          </cell>
          <cell r="H1119" t="str">
            <v>神奈川県藤沢市本藤沢７－７－１４～１</v>
          </cell>
          <cell r="I1119" t="str">
            <v>合同会社グローアップ</v>
          </cell>
          <cell r="J1119">
            <v>24</v>
          </cell>
          <cell r="K1119" t="str">
            <v>16年以上</v>
          </cell>
          <cell r="L1119">
            <v>12</v>
          </cell>
          <cell r="M1119" t="str">
            <v>適</v>
          </cell>
          <cell r="N1119">
            <v>7</v>
          </cell>
          <cell r="O1119" t="str">
            <v>適</v>
          </cell>
          <cell r="P1119">
            <v>19</v>
          </cell>
          <cell r="Q1119">
            <v>0</v>
          </cell>
          <cell r="R1119">
            <v>45120</v>
          </cell>
          <cell r="U1119" t="str">
            <v>履歴なし</v>
          </cell>
          <cell r="V1119">
            <v>0</v>
          </cell>
          <cell r="W1119">
            <v>7</v>
          </cell>
          <cell r="X1119" t="e">
            <v>#N/A</v>
          </cell>
          <cell r="Y1119" t="str">
            <v/>
          </cell>
          <cell r="Z1119" t="str">
            <v/>
          </cell>
          <cell r="AA1119" t="str">
            <v/>
          </cell>
          <cell r="AB1119" t="str">
            <v>○</v>
          </cell>
          <cell r="AC1119" t="str">
            <v>あり</v>
          </cell>
          <cell r="AD1119" t="str">
            <v/>
          </cell>
          <cell r="AE1119" t="str">
            <v/>
          </cell>
          <cell r="AF1119" t="str">
            <v/>
          </cell>
          <cell r="AG1119" t="str">
            <v/>
          </cell>
          <cell r="AH1119" t="str">
            <v/>
          </cell>
          <cell r="AI1119" t="str">
            <v/>
          </cell>
          <cell r="AJ1119" t="str">
            <v/>
          </cell>
          <cell r="AK1119" t="str">
            <v>Ｒ４</v>
          </cell>
        </row>
        <row r="1120">
          <cell r="A1120">
            <v>1410052005774</v>
          </cell>
          <cell r="C1120" t="str">
            <v>小規模保育事業（B型）</v>
          </cell>
          <cell r="D1120" t="str">
            <v>なないろ保育室　</v>
          </cell>
          <cell r="E1120">
            <v>89</v>
          </cell>
          <cell r="F1120" t="str">
            <v>栄区</v>
          </cell>
          <cell r="G1120" t="str">
            <v>2470007</v>
          </cell>
          <cell r="H1120" t="str">
            <v>横浜市栄区小菅ケ谷一丁目２２－２　ブランズシティ本郷台リバーサイドテラス１階</v>
          </cell>
          <cell r="I1120" t="str">
            <v>なないろ保育室</v>
          </cell>
          <cell r="J1120">
            <v>7</v>
          </cell>
          <cell r="K1120" t="str">
            <v>7年以上</v>
          </cell>
          <cell r="L1120">
            <v>9</v>
          </cell>
          <cell r="M1120" t="str">
            <v>適</v>
          </cell>
          <cell r="N1120">
            <v>6</v>
          </cell>
          <cell r="O1120" t="str">
            <v>適</v>
          </cell>
          <cell r="P1120">
            <v>15</v>
          </cell>
          <cell r="Q1120">
            <v>0</v>
          </cell>
          <cell r="R1120">
            <v>45084</v>
          </cell>
          <cell r="U1120" t="str">
            <v>Ｒ４</v>
          </cell>
          <cell r="V1120">
            <v>6</v>
          </cell>
          <cell r="W1120">
            <v>0</v>
          </cell>
          <cell r="X1120" t="str">
            <v>○</v>
          </cell>
          <cell r="Y1120" t="str">
            <v/>
          </cell>
          <cell r="Z1120" t="str">
            <v/>
          </cell>
          <cell r="AA1120" t="str">
            <v/>
          </cell>
          <cell r="AB1120" t="str">
            <v/>
          </cell>
          <cell r="AC1120" t="str">
            <v>なし</v>
          </cell>
          <cell r="AD1120">
            <v>7</v>
          </cell>
          <cell r="AE1120" t="str">
            <v>7年以上</v>
          </cell>
          <cell r="AF1120">
            <v>9</v>
          </cell>
          <cell r="AG1120" t="str">
            <v>適</v>
          </cell>
          <cell r="AH1120">
            <v>6</v>
          </cell>
          <cell r="AI1120" t="str">
            <v>適</v>
          </cell>
          <cell r="AJ1120">
            <v>15</v>
          </cell>
          <cell r="AK1120" t="str">
            <v>Ｒ４</v>
          </cell>
        </row>
        <row r="1121">
          <cell r="A1121">
            <v>1410051025294</v>
          </cell>
          <cell r="C1121" t="str">
            <v>認定こども園（幼保連携型）</v>
          </cell>
          <cell r="D1121" t="str">
            <v>あきば幼保連携型認定こども園</v>
          </cell>
          <cell r="E1121">
            <v>90</v>
          </cell>
          <cell r="F1121" t="str">
            <v>戸塚区</v>
          </cell>
          <cell r="G1121" t="str">
            <v>2450052</v>
          </cell>
          <cell r="H1121" t="str">
            <v>横浜市戸塚区秋葉町５２０－８８</v>
          </cell>
          <cell r="I1121" t="str">
            <v>あきば幼保連携型認定こども園</v>
          </cell>
          <cell r="J1121">
            <v>7</v>
          </cell>
          <cell r="K1121" t="str">
            <v>7年以上</v>
          </cell>
          <cell r="L1121">
            <v>9</v>
          </cell>
          <cell r="M1121" t="str">
            <v>適</v>
          </cell>
          <cell r="N1121">
            <v>6</v>
          </cell>
          <cell r="O1121" t="str">
            <v>適</v>
          </cell>
          <cell r="P1121">
            <v>15</v>
          </cell>
          <cell r="Q1121">
            <v>11</v>
          </cell>
          <cell r="R1121">
            <v>45128</v>
          </cell>
          <cell r="U1121" t="str">
            <v>Ｒ４</v>
          </cell>
          <cell r="V1121">
            <v>6</v>
          </cell>
          <cell r="W1121">
            <v>0</v>
          </cell>
          <cell r="X1121" t="str">
            <v>○</v>
          </cell>
          <cell r="Y1121" t="str">
            <v/>
          </cell>
          <cell r="Z1121" t="str">
            <v/>
          </cell>
          <cell r="AA1121" t="str">
            <v/>
          </cell>
          <cell r="AB1121" t="str">
            <v/>
          </cell>
          <cell r="AC1121" t="str">
            <v>なし</v>
          </cell>
          <cell r="AD1121">
            <v>7</v>
          </cell>
          <cell r="AE1121" t="str">
            <v>7年以上</v>
          </cell>
          <cell r="AF1121">
            <v>9</v>
          </cell>
          <cell r="AG1121" t="str">
            <v>適</v>
          </cell>
          <cell r="AH1121">
            <v>6</v>
          </cell>
          <cell r="AI1121" t="str">
            <v>適</v>
          </cell>
          <cell r="AJ1121">
            <v>15</v>
          </cell>
          <cell r="AK1121" t="str">
            <v>Ｒ４</v>
          </cell>
        </row>
        <row r="1122">
          <cell r="A1122">
            <v>1410051027654</v>
          </cell>
          <cell r="C1122" t="str">
            <v>認定こども園（幼保連携型）</v>
          </cell>
          <cell r="D1122" t="str">
            <v>幼保連携型認定こども園　YMCA東とつか保育園</v>
          </cell>
          <cell r="E1122">
            <v>90</v>
          </cell>
          <cell r="F1122" t="str">
            <v>戸塚区</v>
          </cell>
          <cell r="G1122" t="str">
            <v>2440806</v>
          </cell>
          <cell r="H1122" t="str">
            <v>横浜市戸塚区上品濃１－１５　幼保連携型認定こども園　ＹＭＣＡひがし戸塚保育園</v>
          </cell>
          <cell r="I1122" t="str">
            <v>前田　桂子</v>
          </cell>
          <cell r="J1122">
            <v>10</v>
          </cell>
          <cell r="K1122" t="str">
            <v>10年以上</v>
          </cell>
          <cell r="L1122">
            <v>12</v>
          </cell>
          <cell r="M1122" t="str">
            <v>適</v>
          </cell>
          <cell r="N1122">
            <v>6</v>
          </cell>
          <cell r="O1122" t="str">
            <v>適</v>
          </cell>
          <cell r="P1122">
            <v>18</v>
          </cell>
          <cell r="Q1122">
            <v>14</v>
          </cell>
          <cell r="R1122">
            <v>45146</v>
          </cell>
          <cell r="U1122" t="str">
            <v>履歴なし</v>
          </cell>
          <cell r="V1122">
            <v>0</v>
          </cell>
          <cell r="W1122">
            <v>6</v>
          </cell>
          <cell r="X1122" t="e">
            <v>#N/A</v>
          </cell>
          <cell r="Y1122" t="str">
            <v/>
          </cell>
          <cell r="Z1122" t="str">
            <v/>
          </cell>
          <cell r="AA1122" t="str">
            <v/>
          </cell>
          <cell r="AB1122" t="str">
            <v>○</v>
          </cell>
          <cell r="AC1122" t="str">
            <v>あり</v>
          </cell>
          <cell r="AD1122" t="str">
            <v/>
          </cell>
          <cell r="AE1122" t="str">
            <v/>
          </cell>
          <cell r="AF1122" t="str">
            <v/>
          </cell>
          <cell r="AG1122" t="str">
            <v/>
          </cell>
          <cell r="AH1122" t="str">
            <v/>
          </cell>
          <cell r="AI1122" t="str">
            <v/>
          </cell>
          <cell r="AJ1122" t="str">
            <v/>
          </cell>
          <cell r="AK1122" t="str">
            <v>Ｒ４</v>
          </cell>
        </row>
        <row r="1123">
          <cell r="A1123">
            <v>1410051025757</v>
          </cell>
          <cell r="C1123" t="str">
            <v>認定こども園（幼保連携型）</v>
          </cell>
          <cell r="D1123" t="str">
            <v>幼保連携型認定こども園　ＹＭＣＡとつか保育園</v>
          </cell>
          <cell r="E1123">
            <v>90</v>
          </cell>
          <cell r="F1123" t="str">
            <v>戸塚区</v>
          </cell>
          <cell r="G1123" t="str">
            <v>2440816</v>
          </cell>
          <cell r="H1123" t="str">
            <v>横浜市戸塚区上倉田町８６５－７１</v>
          </cell>
          <cell r="I1123" t="str">
            <v>ＹＭＣＡとつか保育園</v>
          </cell>
          <cell r="J1123">
            <v>13</v>
          </cell>
          <cell r="K1123" t="str">
            <v>13年以上</v>
          </cell>
          <cell r="L1123">
            <v>12</v>
          </cell>
          <cell r="M1123" t="str">
            <v>適</v>
          </cell>
          <cell r="N1123">
            <v>7</v>
          </cell>
          <cell r="O1123" t="str">
            <v>適</v>
          </cell>
          <cell r="P1123">
            <v>19</v>
          </cell>
          <cell r="Q1123">
            <v>18</v>
          </cell>
          <cell r="R1123">
            <v>45146</v>
          </cell>
          <cell r="U1123" t="str">
            <v>Ｒ４</v>
          </cell>
          <cell r="V1123">
            <v>7</v>
          </cell>
          <cell r="W1123">
            <v>0</v>
          </cell>
          <cell r="X1123" t="str">
            <v>○</v>
          </cell>
          <cell r="Y1123" t="str">
            <v/>
          </cell>
          <cell r="Z1123" t="str">
            <v/>
          </cell>
          <cell r="AA1123" t="str">
            <v/>
          </cell>
          <cell r="AB1123" t="str">
            <v/>
          </cell>
          <cell r="AC1123" t="str">
            <v>なし</v>
          </cell>
          <cell r="AD1123">
            <v>12</v>
          </cell>
          <cell r="AE1123" t="str">
            <v>12年以上</v>
          </cell>
          <cell r="AF1123">
            <v>12</v>
          </cell>
          <cell r="AG1123" t="str">
            <v>適</v>
          </cell>
          <cell r="AH1123">
            <v>7</v>
          </cell>
          <cell r="AI1123" t="str">
            <v>適</v>
          </cell>
          <cell r="AJ1123">
            <v>19</v>
          </cell>
          <cell r="AK1123" t="str">
            <v>Ｒ４</v>
          </cell>
        </row>
        <row r="1124">
          <cell r="A1124">
            <v>1410051025112</v>
          </cell>
          <cell r="C1124" t="str">
            <v>認定こども園（幼保連携型）</v>
          </cell>
          <cell r="D1124" t="str">
            <v>幼保連携型認定こども園　ひまわり幼稚園</v>
          </cell>
          <cell r="E1124">
            <v>90</v>
          </cell>
          <cell r="F1124" t="str">
            <v>戸塚区</v>
          </cell>
          <cell r="G1124" t="str">
            <v>2440003</v>
          </cell>
          <cell r="H1124" t="str">
            <v>横浜市戸塚区戸塚町５１１８</v>
          </cell>
          <cell r="I1124" t="str">
            <v>幼保連携型認定こども園　ひまわり幼稚園</v>
          </cell>
          <cell r="J1124">
            <v>17</v>
          </cell>
          <cell r="K1124" t="str">
            <v>16年以上</v>
          </cell>
          <cell r="L1124">
            <v>12</v>
          </cell>
          <cell r="M1124" t="str">
            <v>適</v>
          </cell>
          <cell r="N1124">
            <v>7</v>
          </cell>
          <cell r="O1124" t="str">
            <v>適</v>
          </cell>
          <cell r="P1124">
            <v>19</v>
          </cell>
          <cell r="Q1124">
            <v>11</v>
          </cell>
          <cell r="R1124">
            <v>45146</v>
          </cell>
          <cell r="U1124" t="str">
            <v>Ｒ４</v>
          </cell>
          <cell r="V1124">
            <v>7</v>
          </cell>
          <cell r="W1124">
            <v>0</v>
          </cell>
          <cell r="X1124" t="str">
            <v>○</v>
          </cell>
          <cell r="Y1124" t="str">
            <v/>
          </cell>
          <cell r="Z1124" t="str">
            <v/>
          </cell>
          <cell r="AA1124" t="str">
            <v/>
          </cell>
          <cell r="AB1124" t="str">
            <v/>
          </cell>
          <cell r="AC1124" t="str">
            <v>なし</v>
          </cell>
          <cell r="AD1124">
            <v>16</v>
          </cell>
          <cell r="AE1124" t="str">
            <v>16年以上</v>
          </cell>
          <cell r="AF1124">
            <v>12</v>
          </cell>
          <cell r="AG1124" t="str">
            <v>適</v>
          </cell>
          <cell r="AH1124">
            <v>7</v>
          </cell>
          <cell r="AI1124" t="str">
            <v>適</v>
          </cell>
          <cell r="AJ1124">
            <v>19</v>
          </cell>
          <cell r="AK1124" t="str">
            <v>Ｒ４</v>
          </cell>
        </row>
        <row r="1125">
          <cell r="A1125">
            <v>1410051024115</v>
          </cell>
          <cell r="C1125" t="str">
            <v>認定こども園（幼保連携型）</v>
          </cell>
          <cell r="D1125" t="str">
            <v>幼保連携型認定こども園みどり幼稚園</v>
          </cell>
          <cell r="E1125">
            <v>90</v>
          </cell>
          <cell r="F1125" t="str">
            <v>戸塚区</v>
          </cell>
          <cell r="G1125" t="str">
            <v>2450061</v>
          </cell>
          <cell r="H1125" t="str">
            <v>横浜市戸塚区汲沢２－２６－１４</v>
          </cell>
          <cell r="I1125" t="str">
            <v>みどり幼稚園</v>
          </cell>
          <cell r="J1125">
            <v>10</v>
          </cell>
          <cell r="K1125" t="str">
            <v>10年以上</v>
          </cell>
          <cell r="L1125">
            <v>12</v>
          </cell>
          <cell r="M1125" t="str">
            <v>適</v>
          </cell>
          <cell r="N1125">
            <v>4</v>
          </cell>
          <cell r="O1125" t="str">
            <v>否</v>
          </cell>
          <cell r="P1125">
            <v>16</v>
          </cell>
          <cell r="Q1125">
            <v>11</v>
          </cell>
          <cell r="R1125">
            <v>45128</v>
          </cell>
          <cell r="U1125" t="str">
            <v>Ｒ４</v>
          </cell>
          <cell r="V1125">
            <v>4</v>
          </cell>
          <cell r="W1125">
            <v>0</v>
          </cell>
          <cell r="X1125" t="str">
            <v>○</v>
          </cell>
          <cell r="Y1125" t="str">
            <v/>
          </cell>
          <cell r="Z1125" t="str">
            <v/>
          </cell>
          <cell r="AA1125" t="str">
            <v/>
          </cell>
          <cell r="AB1125" t="str">
            <v/>
          </cell>
          <cell r="AC1125" t="str">
            <v>なし</v>
          </cell>
          <cell r="AD1125">
            <v>10</v>
          </cell>
          <cell r="AE1125" t="str">
            <v>10年以上</v>
          </cell>
          <cell r="AF1125">
            <v>12</v>
          </cell>
          <cell r="AG1125" t="str">
            <v>適</v>
          </cell>
          <cell r="AH1125">
            <v>4</v>
          </cell>
          <cell r="AI1125" t="str">
            <v>否</v>
          </cell>
          <cell r="AJ1125">
            <v>16</v>
          </cell>
          <cell r="AK1125" t="str">
            <v>Ｒ４</v>
          </cell>
        </row>
        <row r="1126">
          <cell r="A1126">
            <v>1410051022101</v>
          </cell>
          <cell r="C1126" t="str">
            <v>認定こども園（幼保連携型）</v>
          </cell>
          <cell r="D1126" t="str">
            <v>幼保連携型認定こども園　南幼稚園</v>
          </cell>
          <cell r="E1126">
            <v>90</v>
          </cell>
          <cell r="F1126" t="str">
            <v>戸塚区</v>
          </cell>
          <cell r="G1126" t="str">
            <v>2450067</v>
          </cell>
          <cell r="H1126" t="str">
            <v>横浜市戸塚区深谷町４５６－６</v>
          </cell>
          <cell r="I1126" t="str">
            <v>幼保連携型認定こども園　南幼稚園</v>
          </cell>
          <cell r="J1126">
            <v>10</v>
          </cell>
          <cell r="K1126" t="str">
            <v>10年以上</v>
          </cell>
          <cell r="L1126">
            <v>12</v>
          </cell>
          <cell r="M1126" t="str">
            <v>適</v>
          </cell>
          <cell r="N1126">
            <v>6</v>
          </cell>
          <cell r="O1126" t="str">
            <v>適</v>
          </cell>
          <cell r="P1126">
            <v>18</v>
          </cell>
          <cell r="Q1126">
            <v>12</v>
          </cell>
          <cell r="R1126">
            <v>45146</v>
          </cell>
          <cell r="U1126" t="str">
            <v>Ｒ４</v>
          </cell>
          <cell r="V1126">
            <v>6</v>
          </cell>
          <cell r="W1126">
            <v>0</v>
          </cell>
          <cell r="X1126" t="str">
            <v>○</v>
          </cell>
          <cell r="Y1126" t="str">
            <v/>
          </cell>
          <cell r="Z1126" t="str">
            <v/>
          </cell>
          <cell r="AA1126" t="str">
            <v/>
          </cell>
          <cell r="AB1126" t="str">
            <v/>
          </cell>
          <cell r="AC1126" t="str">
            <v>なし</v>
          </cell>
          <cell r="AD1126">
            <v>10</v>
          </cell>
          <cell r="AE1126" t="str">
            <v>10年以上</v>
          </cell>
          <cell r="AF1126">
            <v>12</v>
          </cell>
          <cell r="AG1126" t="str">
            <v>適</v>
          </cell>
          <cell r="AH1126">
            <v>6</v>
          </cell>
          <cell r="AI1126" t="str">
            <v>適</v>
          </cell>
          <cell r="AJ1126">
            <v>18</v>
          </cell>
          <cell r="AK1126" t="str">
            <v>Ｒ４</v>
          </cell>
        </row>
        <row r="1127">
          <cell r="A1127">
            <v>1410051021921</v>
          </cell>
          <cell r="C1127" t="str">
            <v>認定こども園（幼稚園型）</v>
          </cell>
          <cell r="D1127" t="str">
            <v>認定こども園　しらかば幼稚園</v>
          </cell>
          <cell r="E1127">
            <v>90</v>
          </cell>
          <cell r="F1127" t="str">
            <v>戸塚区</v>
          </cell>
          <cell r="G1127" t="str">
            <v>2440002</v>
          </cell>
          <cell r="H1127" t="str">
            <v>横浜市戸塚区矢部町１１６９</v>
          </cell>
          <cell r="I1127" t="str">
            <v>認定こども園しらかば幼稚園</v>
          </cell>
          <cell r="J1127">
            <v>13</v>
          </cell>
          <cell r="K1127" t="str">
            <v>13年以上</v>
          </cell>
          <cell r="L1127">
            <v>12</v>
          </cell>
          <cell r="M1127" t="str">
            <v>否</v>
          </cell>
          <cell r="N1127">
            <v>0</v>
          </cell>
          <cell r="O1127" t="str">
            <v>否</v>
          </cell>
          <cell r="P1127">
            <v>12</v>
          </cell>
          <cell r="Q1127">
            <v>13</v>
          </cell>
          <cell r="R1127">
            <v>45072</v>
          </cell>
          <cell r="U1127" t="str">
            <v>履歴なし</v>
          </cell>
          <cell r="V1127">
            <v>0</v>
          </cell>
          <cell r="W1127">
            <v>0</v>
          </cell>
          <cell r="X1127" t="str">
            <v>○</v>
          </cell>
          <cell r="Y1127" t="str">
            <v/>
          </cell>
          <cell r="Z1127" t="str">
            <v/>
          </cell>
          <cell r="AA1127" t="str">
            <v/>
          </cell>
          <cell r="AB1127" t="str">
            <v/>
          </cell>
          <cell r="AC1127" t="str">
            <v>なし</v>
          </cell>
          <cell r="AD1127">
            <v>14</v>
          </cell>
          <cell r="AE1127" t="str">
            <v>14年以上</v>
          </cell>
          <cell r="AF1127">
            <v>12</v>
          </cell>
          <cell r="AG1127" t="str">
            <v>否</v>
          </cell>
          <cell r="AH1127">
            <v>0</v>
          </cell>
          <cell r="AI1127" t="str">
            <v>否</v>
          </cell>
          <cell r="AJ1127">
            <v>12</v>
          </cell>
          <cell r="AK1127" t="str">
            <v/>
          </cell>
        </row>
        <row r="1128">
          <cell r="A1128">
            <v>1410051021996</v>
          </cell>
          <cell r="C1128" t="str">
            <v>幼稚園</v>
          </cell>
          <cell r="D1128" t="str">
            <v>戸塚第二幼稚園</v>
          </cell>
          <cell r="E1128">
            <v>90</v>
          </cell>
          <cell r="F1128" t="str">
            <v>戸塚区</v>
          </cell>
          <cell r="G1128" t="str">
            <v>2440003</v>
          </cell>
          <cell r="H1128" t="str">
            <v>横浜市戸塚区戸塚町３９６７</v>
          </cell>
          <cell r="I1128" t="str">
            <v>戸塚第二幼稚園</v>
          </cell>
          <cell r="J1128">
            <v>13</v>
          </cell>
          <cell r="K1128" t="str">
            <v>13年以上</v>
          </cell>
          <cell r="L1128">
            <v>12</v>
          </cell>
          <cell r="M1128" t="str">
            <v>適</v>
          </cell>
          <cell r="N1128">
            <v>7</v>
          </cell>
          <cell r="O1128" t="str">
            <v>適</v>
          </cell>
          <cell r="P1128">
            <v>19</v>
          </cell>
          <cell r="Q1128">
            <v>4</v>
          </cell>
          <cell r="R1128">
            <v>45146</v>
          </cell>
          <cell r="U1128" t="str">
            <v>Ｒ４</v>
          </cell>
          <cell r="V1128">
            <v>7</v>
          </cell>
          <cell r="W1128">
            <v>0</v>
          </cell>
          <cell r="X1128" t="str">
            <v>○</v>
          </cell>
          <cell r="Y1128" t="str">
            <v/>
          </cell>
          <cell r="Z1128" t="str">
            <v/>
          </cell>
          <cell r="AA1128" t="str">
            <v/>
          </cell>
          <cell r="AB1128" t="str">
            <v/>
          </cell>
          <cell r="AC1128" t="str">
            <v>なし</v>
          </cell>
          <cell r="AD1128">
            <v>15</v>
          </cell>
          <cell r="AE1128" t="str">
            <v>15年以上</v>
          </cell>
          <cell r="AF1128">
            <v>12</v>
          </cell>
          <cell r="AG1128" t="str">
            <v>適</v>
          </cell>
          <cell r="AH1128">
            <v>7</v>
          </cell>
          <cell r="AI1128" t="str">
            <v>適</v>
          </cell>
          <cell r="AJ1128">
            <v>19</v>
          </cell>
          <cell r="AK1128" t="str">
            <v>Ｒ４</v>
          </cell>
        </row>
        <row r="1129">
          <cell r="A1129">
            <v>1410051021962</v>
          </cell>
          <cell r="C1129" t="str">
            <v>幼稚園</v>
          </cell>
          <cell r="D1129" t="str">
            <v>戸塚幼稚園</v>
          </cell>
          <cell r="E1129">
            <v>90</v>
          </cell>
          <cell r="F1129" t="str">
            <v>戸塚区</v>
          </cell>
          <cell r="G1129" t="str">
            <v>2440003</v>
          </cell>
          <cell r="H1129" t="str">
            <v>横浜市戸塚区戸塚町３９６７</v>
          </cell>
          <cell r="I1129" t="str">
            <v>戸塚幼稚園</v>
          </cell>
          <cell r="J1129">
            <v>9</v>
          </cell>
          <cell r="K1129" t="str">
            <v>9年以上</v>
          </cell>
          <cell r="L1129">
            <v>11</v>
          </cell>
          <cell r="M1129" t="str">
            <v>適</v>
          </cell>
          <cell r="N1129">
            <v>6</v>
          </cell>
          <cell r="O1129" t="str">
            <v>適</v>
          </cell>
          <cell r="P1129">
            <v>17</v>
          </cell>
          <cell r="Q1129">
            <v>6</v>
          </cell>
          <cell r="R1129">
            <v>45146</v>
          </cell>
          <cell r="U1129" t="str">
            <v>Ｒ４</v>
          </cell>
          <cell r="V1129">
            <v>6</v>
          </cell>
          <cell r="W1129">
            <v>0</v>
          </cell>
          <cell r="X1129" t="str">
            <v>○</v>
          </cell>
          <cell r="Y1129" t="str">
            <v/>
          </cell>
          <cell r="Z1129" t="str">
            <v/>
          </cell>
          <cell r="AA1129" t="str">
            <v/>
          </cell>
          <cell r="AB1129" t="str">
            <v/>
          </cell>
          <cell r="AC1129" t="str">
            <v>なし</v>
          </cell>
          <cell r="AD1129">
            <v>9</v>
          </cell>
          <cell r="AE1129" t="str">
            <v>9年以上</v>
          </cell>
          <cell r="AF1129">
            <v>11</v>
          </cell>
          <cell r="AG1129" t="str">
            <v>適</v>
          </cell>
          <cell r="AH1129">
            <v>6</v>
          </cell>
          <cell r="AI1129" t="str">
            <v>適</v>
          </cell>
          <cell r="AJ1129">
            <v>17</v>
          </cell>
          <cell r="AK1129" t="str">
            <v>Ｒ４</v>
          </cell>
        </row>
        <row r="1130">
          <cell r="A1130">
            <v>1410051022010</v>
          </cell>
          <cell r="C1130" t="str">
            <v>幼稚園</v>
          </cell>
          <cell r="D1130" t="str">
            <v>戸塚ルーテル教会附属幼稚園</v>
          </cell>
          <cell r="E1130">
            <v>90</v>
          </cell>
          <cell r="F1130" t="str">
            <v>戸塚区</v>
          </cell>
          <cell r="G1130" t="str">
            <v>2440003</v>
          </cell>
          <cell r="H1130" t="str">
            <v>横浜市戸塚区戸塚町１５７</v>
          </cell>
          <cell r="I1130" t="str">
            <v>清水　臣</v>
          </cell>
          <cell r="J1130">
            <v>12</v>
          </cell>
          <cell r="K1130" t="str">
            <v>12年以上</v>
          </cell>
          <cell r="L1130">
            <v>12</v>
          </cell>
          <cell r="M1130" t="str">
            <v>適</v>
          </cell>
          <cell r="N1130">
            <v>7</v>
          </cell>
          <cell r="O1130" t="str">
            <v>適</v>
          </cell>
          <cell r="P1130">
            <v>19</v>
          </cell>
          <cell r="Q1130">
            <v>4</v>
          </cell>
          <cell r="R1130">
            <v>45084</v>
          </cell>
          <cell r="U1130" t="str">
            <v>Ｒ４</v>
          </cell>
          <cell r="V1130">
            <v>6</v>
          </cell>
          <cell r="W1130">
            <v>1</v>
          </cell>
          <cell r="X1130" t="str">
            <v>○</v>
          </cell>
          <cell r="Y1130" t="str">
            <v>○</v>
          </cell>
          <cell r="Z1130" t="str">
            <v/>
          </cell>
          <cell r="AA1130" t="str">
            <v/>
          </cell>
          <cell r="AB1130" t="str">
            <v/>
          </cell>
          <cell r="AC1130" t="str">
            <v>あり</v>
          </cell>
          <cell r="AD1130">
            <v>10</v>
          </cell>
          <cell r="AE1130" t="str">
            <v>10年以上</v>
          </cell>
          <cell r="AF1130">
            <v>12</v>
          </cell>
          <cell r="AG1130" t="str">
            <v>適</v>
          </cell>
          <cell r="AH1130">
            <v>6</v>
          </cell>
          <cell r="AI1130" t="str">
            <v>適</v>
          </cell>
          <cell r="AJ1130">
            <v>18</v>
          </cell>
          <cell r="AK1130" t="str">
            <v>Ｒ４</v>
          </cell>
        </row>
        <row r="1131">
          <cell r="A1131">
            <v>1410051022077</v>
          </cell>
          <cell r="C1131" t="str">
            <v>幼稚園</v>
          </cell>
          <cell r="D1131" t="str">
            <v>舞岡幼稚園</v>
          </cell>
          <cell r="E1131">
            <v>90</v>
          </cell>
          <cell r="F1131" t="str">
            <v>戸塚区</v>
          </cell>
          <cell r="G1131" t="str">
            <v>2440813</v>
          </cell>
          <cell r="H1131" t="str">
            <v>横浜市戸塚区舞岡町３５５７‐４</v>
          </cell>
          <cell r="I1131" t="str">
            <v>舞岡幼稚園</v>
          </cell>
          <cell r="J1131">
            <v>10</v>
          </cell>
          <cell r="K1131" t="str">
            <v>10年以上</v>
          </cell>
          <cell r="L1131">
            <v>12</v>
          </cell>
          <cell r="M1131" t="str">
            <v>適</v>
          </cell>
          <cell r="N1131">
            <v>6</v>
          </cell>
          <cell r="O1131" t="str">
            <v>適</v>
          </cell>
          <cell r="P1131">
            <v>18</v>
          </cell>
          <cell r="Q1131">
            <v>5</v>
          </cell>
          <cell r="R1131">
            <v>45113</v>
          </cell>
          <cell r="U1131" t="str">
            <v>Ｒ４</v>
          </cell>
          <cell r="V1131">
            <v>7</v>
          </cell>
          <cell r="W1131">
            <v>0</v>
          </cell>
          <cell r="X1131" t="str">
            <v>○</v>
          </cell>
          <cell r="Y1131" t="str">
            <v/>
          </cell>
          <cell r="Z1131" t="str">
            <v/>
          </cell>
          <cell r="AA1131" t="str">
            <v/>
          </cell>
          <cell r="AB1131" t="str">
            <v/>
          </cell>
          <cell r="AC1131" t="str">
            <v>なし</v>
          </cell>
          <cell r="AD1131">
            <v>12</v>
          </cell>
          <cell r="AE1131" t="str">
            <v>12年以上</v>
          </cell>
          <cell r="AF1131">
            <v>12</v>
          </cell>
          <cell r="AG1131" t="str">
            <v>適</v>
          </cell>
          <cell r="AH1131">
            <v>7</v>
          </cell>
          <cell r="AI1131" t="str">
            <v>適</v>
          </cell>
          <cell r="AJ1131">
            <v>19</v>
          </cell>
          <cell r="AK1131" t="str">
            <v>Ｒ４</v>
          </cell>
        </row>
        <row r="1132">
          <cell r="A1132">
            <v>1410051027522</v>
          </cell>
          <cell r="C1132" t="str">
            <v>保育所</v>
          </cell>
          <cell r="D1132" t="str">
            <v>あーす保育園　横濱戸塚</v>
          </cell>
          <cell r="E1132">
            <v>90</v>
          </cell>
          <cell r="F1132" t="str">
            <v>戸塚区</v>
          </cell>
          <cell r="G1132" t="str">
            <v>2440002</v>
          </cell>
          <cell r="H1132" t="str">
            <v>横浜市戸塚区矢部町１４－５</v>
          </cell>
          <cell r="I1132" t="str">
            <v>あーす保育園横濱戸塚</v>
          </cell>
          <cell r="J1132">
            <v>9</v>
          </cell>
          <cell r="K1132" t="str">
            <v>9年以上</v>
          </cell>
          <cell r="L1132">
            <v>11</v>
          </cell>
          <cell r="M1132" t="str">
            <v>適</v>
          </cell>
          <cell r="N1132">
            <v>6</v>
          </cell>
          <cell r="O1132" t="str">
            <v>適</v>
          </cell>
          <cell r="P1132">
            <v>17</v>
          </cell>
          <cell r="Q1132">
            <v>4</v>
          </cell>
          <cell r="R1132">
            <v>45146</v>
          </cell>
          <cell r="U1132" t="str">
            <v>履歴なし</v>
          </cell>
          <cell r="V1132">
            <v>0</v>
          </cell>
          <cell r="W1132">
            <v>6</v>
          </cell>
          <cell r="X1132" t="e">
            <v>#N/A</v>
          </cell>
          <cell r="Y1132" t="str">
            <v/>
          </cell>
          <cell r="Z1132" t="str">
            <v/>
          </cell>
          <cell r="AA1132" t="str">
            <v/>
          </cell>
          <cell r="AB1132" t="str">
            <v>○</v>
          </cell>
          <cell r="AC1132" t="str">
            <v>あり</v>
          </cell>
          <cell r="AD1132" t="str">
            <v/>
          </cell>
          <cell r="AE1132" t="str">
            <v/>
          </cell>
          <cell r="AF1132" t="str">
            <v/>
          </cell>
          <cell r="AG1132" t="str">
            <v/>
          </cell>
          <cell r="AH1132" t="str">
            <v/>
          </cell>
          <cell r="AI1132" t="str">
            <v/>
          </cell>
          <cell r="AJ1132" t="str">
            <v/>
          </cell>
          <cell r="AK1132" t="str">
            <v>Ｒ４</v>
          </cell>
        </row>
        <row r="1133">
          <cell r="A1133">
            <v>1410051015931</v>
          </cell>
          <cell r="B1133" t="str">
            <v>施設事由</v>
          </cell>
          <cell r="C1133" t="str">
            <v>保育所</v>
          </cell>
          <cell r="D1133" t="str">
            <v>アートチャイルドケア東戸塚</v>
          </cell>
          <cell r="E1133">
            <v>90</v>
          </cell>
          <cell r="F1133" t="str">
            <v>戸塚区</v>
          </cell>
          <cell r="G1133" t="str">
            <v>1400002</v>
          </cell>
          <cell r="H1133" t="str">
            <v>東京都品川区東品川１－３－１０アートコーポレーション東京オフィス３Ｆ</v>
          </cell>
          <cell r="I1133" t="str">
            <v>アートチャイルドケア株式会社</v>
          </cell>
          <cell r="J1133">
            <v>5</v>
          </cell>
          <cell r="K1133" t="str">
            <v>5年以上</v>
          </cell>
          <cell r="L1133">
            <v>7</v>
          </cell>
          <cell r="M1133" t="str">
            <v>適</v>
          </cell>
          <cell r="N1133">
            <v>6</v>
          </cell>
          <cell r="O1133" t="str">
            <v>適</v>
          </cell>
          <cell r="P1133">
            <v>13</v>
          </cell>
          <cell r="Q1133">
            <v>5</v>
          </cell>
          <cell r="R1133">
            <v>45113</v>
          </cell>
          <cell r="S1133" t="str">
            <v>理由書提出あり</v>
          </cell>
          <cell r="T1133">
            <v>45146</v>
          </cell>
          <cell r="U1133" t="str">
            <v>Ｒ４</v>
          </cell>
          <cell r="V1133">
            <v>6</v>
          </cell>
          <cell r="W1133">
            <v>0</v>
          </cell>
          <cell r="X1133" t="str">
            <v>○</v>
          </cell>
          <cell r="Y1133" t="str">
            <v/>
          </cell>
          <cell r="Z1133" t="str">
            <v/>
          </cell>
          <cell r="AA1133" t="str">
            <v/>
          </cell>
          <cell r="AB1133" t="str">
            <v/>
          </cell>
          <cell r="AC1133" t="str">
            <v>なし</v>
          </cell>
          <cell r="AD1133">
            <v>5</v>
          </cell>
          <cell r="AE1133" t="str">
            <v>5年以上</v>
          </cell>
          <cell r="AF1133">
            <v>7</v>
          </cell>
          <cell r="AG1133" t="str">
            <v>適</v>
          </cell>
          <cell r="AH1133">
            <v>6</v>
          </cell>
          <cell r="AI1133" t="str">
            <v>適</v>
          </cell>
          <cell r="AJ1133">
            <v>13</v>
          </cell>
          <cell r="AK1133" t="str">
            <v>Ｒ４</v>
          </cell>
        </row>
        <row r="1134">
          <cell r="A1134">
            <v>1410051024651</v>
          </cell>
          <cell r="C1134" t="str">
            <v>保育所</v>
          </cell>
          <cell r="D1134" t="str">
            <v>あけぼの保育園</v>
          </cell>
          <cell r="E1134">
            <v>90</v>
          </cell>
          <cell r="F1134" t="str">
            <v>戸塚区</v>
          </cell>
          <cell r="G1134" t="str">
            <v>2440815</v>
          </cell>
          <cell r="H1134" t="str">
            <v>横浜市戸塚区下倉田町５９６</v>
          </cell>
          <cell r="I1134" t="str">
            <v>あけぼの保育園</v>
          </cell>
          <cell r="J1134">
            <v>6</v>
          </cell>
          <cell r="K1134" t="str">
            <v>6年以上</v>
          </cell>
          <cell r="L1134">
            <v>8</v>
          </cell>
          <cell r="M1134" t="str">
            <v>適</v>
          </cell>
          <cell r="N1134">
            <v>6</v>
          </cell>
          <cell r="O1134" t="str">
            <v>適</v>
          </cell>
          <cell r="P1134">
            <v>14</v>
          </cell>
          <cell r="Q1134">
            <v>6</v>
          </cell>
          <cell r="R1134">
            <v>45146</v>
          </cell>
          <cell r="U1134" t="str">
            <v>Ｒ４</v>
          </cell>
          <cell r="V1134">
            <v>6</v>
          </cell>
          <cell r="W1134">
            <v>0</v>
          </cell>
          <cell r="X1134" t="str">
            <v>○</v>
          </cell>
          <cell r="Y1134" t="str">
            <v/>
          </cell>
          <cell r="Z1134" t="str">
            <v/>
          </cell>
          <cell r="AA1134" t="str">
            <v/>
          </cell>
          <cell r="AB1134" t="str">
            <v/>
          </cell>
          <cell r="AC1134" t="str">
            <v>なし</v>
          </cell>
          <cell r="AD1134">
            <v>5</v>
          </cell>
          <cell r="AE1134" t="str">
            <v>5年以上</v>
          </cell>
          <cell r="AF1134">
            <v>7</v>
          </cell>
          <cell r="AG1134" t="str">
            <v>適</v>
          </cell>
          <cell r="AH1134">
            <v>6</v>
          </cell>
          <cell r="AI1134" t="str">
            <v>適</v>
          </cell>
          <cell r="AJ1134">
            <v>13</v>
          </cell>
          <cell r="AK1134" t="str">
            <v>Ｒ４</v>
          </cell>
        </row>
        <row r="1135">
          <cell r="A1135">
            <v>1410051026490</v>
          </cell>
          <cell r="C1135" t="str">
            <v>保育所</v>
          </cell>
          <cell r="D1135" t="str">
            <v>明日葉保育園第三戸塚園</v>
          </cell>
          <cell r="E1135">
            <v>90</v>
          </cell>
          <cell r="F1135" t="str">
            <v>戸塚区</v>
          </cell>
          <cell r="G1135" t="str">
            <v>1080014</v>
          </cell>
          <cell r="H1135" t="str">
            <v>東京都港区芝４－１３－３　ＰＭＯ田町東１０Ｆ</v>
          </cell>
          <cell r="I1135" t="str">
            <v>株式会社あしたばマインド</v>
          </cell>
          <cell r="J1135">
            <v>10</v>
          </cell>
          <cell r="K1135" t="str">
            <v>10年以上</v>
          </cell>
          <cell r="L1135">
            <v>12</v>
          </cell>
          <cell r="M1135" t="str">
            <v>適</v>
          </cell>
          <cell r="N1135">
            <v>6</v>
          </cell>
          <cell r="O1135" t="str">
            <v>適</v>
          </cell>
          <cell r="P1135">
            <v>18</v>
          </cell>
          <cell r="Q1135">
            <v>8</v>
          </cell>
          <cell r="R1135">
            <v>45120</v>
          </cell>
          <cell r="U1135" t="str">
            <v>Ｒ４</v>
          </cell>
          <cell r="V1135">
            <v>6</v>
          </cell>
          <cell r="W1135">
            <v>0</v>
          </cell>
          <cell r="X1135" t="str">
            <v>○</v>
          </cell>
          <cell r="Y1135" t="str">
            <v/>
          </cell>
          <cell r="Z1135" t="str">
            <v/>
          </cell>
          <cell r="AA1135" t="str">
            <v/>
          </cell>
          <cell r="AB1135" t="str">
            <v/>
          </cell>
          <cell r="AC1135" t="str">
            <v>なし</v>
          </cell>
          <cell r="AD1135">
            <v>9</v>
          </cell>
          <cell r="AE1135" t="str">
            <v>9年以上</v>
          </cell>
          <cell r="AF1135">
            <v>11</v>
          </cell>
          <cell r="AG1135" t="str">
            <v>適</v>
          </cell>
          <cell r="AH1135">
            <v>6</v>
          </cell>
          <cell r="AI1135" t="str">
            <v>適</v>
          </cell>
          <cell r="AJ1135">
            <v>17</v>
          </cell>
          <cell r="AK1135" t="str">
            <v>Ｒ４</v>
          </cell>
        </row>
        <row r="1136">
          <cell r="A1136">
            <v>1410051026508</v>
          </cell>
          <cell r="C1136" t="str">
            <v>保育所</v>
          </cell>
          <cell r="D1136" t="str">
            <v>明日葉保育園第二戸塚園</v>
          </cell>
          <cell r="E1136">
            <v>90</v>
          </cell>
          <cell r="F1136" t="str">
            <v>戸塚区</v>
          </cell>
          <cell r="G1136" t="str">
            <v>1080014</v>
          </cell>
          <cell r="H1136" t="str">
            <v>東京都港区芝４－１３－３　ＰＭＯ田町東１０Ｆ</v>
          </cell>
          <cell r="I1136" t="str">
            <v>株式会社あしたばマインド</v>
          </cell>
          <cell r="J1136">
            <v>7</v>
          </cell>
          <cell r="K1136" t="str">
            <v>7年以上</v>
          </cell>
          <cell r="L1136">
            <v>9</v>
          </cell>
          <cell r="M1136" t="str">
            <v>適</v>
          </cell>
          <cell r="N1136">
            <v>6</v>
          </cell>
          <cell r="O1136" t="str">
            <v>適</v>
          </cell>
          <cell r="P1136">
            <v>15</v>
          </cell>
          <cell r="Q1136">
            <v>7</v>
          </cell>
          <cell r="R1136">
            <v>45146</v>
          </cell>
          <cell r="U1136" t="str">
            <v>Ｒ４</v>
          </cell>
          <cell r="V1136">
            <v>6</v>
          </cell>
          <cell r="W1136">
            <v>0</v>
          </cell>
          <cell r="X1136" t="str">
            <v>○</v>
          </cell>
          <cell r="Y1136" t="str">
            <v/>
          </cell>
          <cell r="Z1136" t="str">
            <v/>
          </cell>
          <cell r="AA1136" t="str">
            <v/>
          </cell>
          <cell r="AB1136" t="str">
            <v/>
          </cell>
          <cell r="AC1136" t="str">
            <v>なし</v>
          </cell>
          <cell r="AD1136">
            <v>8</v>
          </cell>
          <cell r="AE1136" t="str">
            <v>8年以上</v>
          </cell>
          <cell r="AF1136">
            <v>10</v>
          </cell>
          <cell r="AG1136" t="str">
            <v>適</v>
          </cell>
          <cell r="AH1136">
            <v>6</v>
          </cell>
          <cell r="AI1136" t="str">
            <v>適</v>
          </cell>
          <cell r="AJ1136">
            <v>16</v>
          </cell>
          <cell r="AK1136" t="str">
            <v>Ｒ４</v>
          </cell>
        </row>
        <row r="1137">
          <cell r="A1137">
            <v>1410051027175</v>
          </cell>
          <cell r="C1137" t="str">
            <v>保育所</v>
          </cell>
          <cell r="D1137" t="str">
            <v>明日葉保育園戸塚西口園</v>
          </cell>
          <cell r="E1137">
            <v>90</v>
          </cell>
          <cell r="F1137" t="str">
            <v>戸塚区</v>
          </cell>
          <cell r="G1137" t="str">
            <v>1080014</v>
          </cell>
          <cell r="H1137" t="str">
            <v>東京都港区芝４－１３－３　ＰＭＯ　田町東　１０Ｆ</v>
          </cell>
          <cell r="I1137" t="str">
            <v>株式会社あしたばマインド</v>
          </cell>
          <cell r="J1137">
            <v>9</v>
          </cell>
          <cell r="K1137" t="str">
            <v>9年以上</v>
          </cell>
          <cell r="L1137">
            <v>11</v>
          </cell>
          <cell r="M1137" t="str">
            <v>適</v>
          </cell>
          <cell r="N1137">
            <v>6</v>
          </cell>
          <cell r="O1137" t="str">
            <v>適</v>
          </cell>
          <cell r="P1137">
            <v>17</v>
          </cell>
          <cell r="Q1137">
            <v>5</v>
          </cell>
          <cell r="R1137">
            <v>45120</v>
          </cell>
          <cell r="U1137" t="str">
            <v>Ｒ４</v>
          </cell>
          <cell r="V1137">
            <v>6</v>
          </cell>
          <cell r="W1137">
            <v>0</v>
          </cell>
          <cell r="X1137" t="str">
            <v>○</v>
          </cell>
          <cell r="Y1137" t="str">
            <v/>
          </cell>
          <cell r="Z1137" t="str">
            <v/>
          </cell>
          <cell r="AA1137" t="str">
            <v/>
          </cell>
          <cell r="AB1137" t="str">
            <v/>
          </cell>
          <cell r="AC1137" t="str">
            <v>なし</v>
          </cell>
          <cell r="AD1137">
            <v>10</v>
          </cell>
          <cell r="AE1137" t="str">
            <v>10年以上</v>
          </cell>
          <cell r="AF1137">
            <v>12</v>
          </cell>
          <cell r="AG1137" t="str">
            <v>適</v>
          </cell>
          <cell r="AH1137">
            <v>6</v>
          </cell>
          <cell r="AI1137" t="str">
            <v>適</v>
          </cell>
          <cell r="AJ1137">
            <v>18</v>
          </cell>
          <cell r="AK1137" t="str">
            <v>Ｒ４</v>
          </cell>
        </row>
        <row r="1138">
          <cell r="A1138">
            <v>1410051026540</v>
          </cell>
          <cell r="C1138" t="str">
            <v>保育所</v>
          </cell>
          <cell r="D1138" t="str">
            <v>明日葉保育園東戸塚園</v>
          </cell>
          <cell r="E1138">
            <v>90</v>
          </cell>
          <cell r="F1138" t="str">
            <v>戸塚区</v>
          </cell>
          <cell r="G1138" t="str">
            <v>1080014</v>
          </cell>
          <cell r="H1138" t="str">
            <v>東京都港区芝４－１３－３　ＰＭＯ田町東１０Ｆ</v>
          </cell>
          <cell r="I1138" t="str">
            <v>株式会社あしたばマインド</v>
          </cell>
          <cell r="J1138">
            <v>10</v>
          </cell>
          <cell r="K1138" t="str">
            <v>10年以上</v>
          </cell>
          <cell r="L1138">
            <v>12</v>
          </cell>
          <cell r="M1138" t="str">
            <v>適</v>
          </cell>
          <cell r="N1138">
            <v>6</v>
          </cell>
          <cell r="O1138" t="str">
            <v>適</v>
          </cell>
          <cell r="P1138">
            <v>18</v>
          </cell>
          <cell r="Q1138">
            <v>10</v>
          </cell>
          <cell r="R1138">
            <v>45120</v>
          </cell>
          <cell r="U1138" t="str">
            <v>Ｒ４</v>
          </cell>
          <cell r="V1138">
            <v>6</v>
          </cell>
          <cell r="W1138">
            <v>0</v>
          </cell>
          <cell r="X1138" t="str">
            <v>○</v>
          </cell>
          <cell r="Y1138" t="str">
            <v/>
          </cell>
          <cell r="Z1138" t="str">
            <v/>
          </cell>
          <cell r="AA1138" t="str">
            <v/>
          </cell>
          <cell r="AB1138" t="str">
            <v/>
          </cell>
          <cell r="AC1138" t="str">
            <v>なし</v>
          </cell>
          <cell r="AD1138">
            <v>10</v>
          </cell>
          <cell r="AE1138" t="str">
            <v>10年以上</v>
          </cell>
          <cell r="AF1138">
            <v>12</v>
          </cell>
          <cell r="AG1138" t="str">
            <v>適</v>
          </cell>
          <cell r="AH1138">
            <v>6</v>
          </cell>
          <cell r="AI1138" t="str">
            <v>適</v>
          </cell>
          <cell r="AJ1138">
            <v>18</v>
          </cell>
          <cell r="AK1138" t="str">
            <v>Ｒ４</v>
          </cell>
        </row>
        <row r="1139">
          <cell r="A1139">
            <v>1410051017614</v>
          </cell>
          <cell r="C1139" t="str">
            <v>保育所</v>
          </cell>
          <cell r="D1139" t="str">
            <v>アスク戸塚保育園</v>
          </cell>
          <cell r="E1139">
            <v>90</v>
          </cell>
          <cell r="F1139" t="str">
            <v>戸塚区</v>
          </cell>
          <cell r="G1139" t="str">
            <v>1080075</v>
          </cell>
          <cell r="H1139" t="str">
            <v>東京都港区港南１－２－７０　品川シーズンテラス５Ｆ</v>
          </cell>
          <cell r="I1139" t="str">
            <v>株式会社　日本保育総合研究所</v>
          </cell>
          <cell r="J1139">
            <v>8</v>
          </cell>
          <cell r="K1139" t="str">
            <v>8年以上</v>
          </cell>
          <cell r="L1139">
            <v>10</v>
          </cell>
          <cell r="M1139" t="str">
            <v>適</v>
          </cell>
          <cell r="N1139">
            <v>6</v>
          </cell>
          <cell r="O1139" t="str">
            <v>適</v>
          </cell>
          <cell r="P1139">
            <v>16</v>
          </cell>
          <cell r="Q1139">
            <v>9</v>
          </cell>
          <cell r="R1139">
            <v>45154</v>
          </cell>
          <cell r="U1139" t="str">
            <v>Ｒ４</v>
          </cell>
          <cell r="V1139">
            <v>6</v>
          </cell>
          <cell r="W1139">
            <v>0</v>
          </cell>
          <cell r="X1139" t="str">
            <v>○</v>
          </cell>
          <cell r="Y1139" t="str">
            <v/>
          </cell>
          <cell r="Z1139" t="str">
            <v/>
          </cell>
          <cell r="AA1139" t="str">
            <v/>
          </cell>
          <cell r="AB1139" t="str">
            <v/>
          </cell>
          <cell r="AC1139" t="str">
            <v>なし</v>
          </cell>
          <cell r="AD1139">
            <v>7</v>
          </cell>
          <cell r="AE1139" t="str">
            <v>7年以上</v>
          </cell>
          <cell r="AF1139">
            <v>9</v>
          </cell>
          <cell r="AG1139" t="str">
            <v>適</v>
          </cell>
          <cell r="AH1139">
            <v>6</v>
          </cell>
          <cell r="AI1139" t="str">
            <v>適</v>
          </cell>
          <cell r="AJ1139">
            <v>15</v>
          </cell>
          <cell r="AK1139" t="str">
            <v>Ｒ４</v>
          </cell>
        </row>
        <row r="1140">
          <cell r="A1140">
            <v>1410051017622</v>
          </cell>
          <cell r="C1140" t="str">
            <v>保育所</v>
          </cell>
          <cell r="D1140" t="str">
            <v>岩崎学園東戸塚保育園</v>
          </cell>
          <cell r="E1140">
            <v>90</v>
          </cell>
          <cell r="F1140" t="str">
            <v>戸塚区</v>
          </cell>
          <cell r="G1140" t="str">
            <v>2440801</v>
          </cell>
          <cell r="H1140" t="str">
            <v>横浜市戸塚区品濃町５５０－９</v>
          </cell>
          <cell r="I1140" t="str">
            <v>学校法人　岩崎学園　東戸塚保育園</v>
          </cell>
          <cell r="J1140">
            <v>10</v>
          </cell>
          <cell r="K1140" t="str">
            <v>10年以上</v>
          </cell>
          <cell r="L1140">
            <v>12</v>
          </cell>
          <cell r="M1140" t="str">
            <v>適</v>
          </cell>
          <cell r="N1140">
            <v>6</v>
          </cell>
          <cell r="O1140" t="str">
            <v>適</v>
          </cell>
          <cell r="P1140">
            <v>18</v>
          </cell>
          <cell r="Q1140">
            <v>17</v>
          </cell>
          <cell r="R1140">
            <v>45084</v>
          </cell>
          <cell r="U1140" t="str">
            <v>Ｒ４</v>
          </cell>
          <cell r="V1140">
            <v>6</v>
          </cell>
          <cell r="W1140">
            <v>0</v>
          </cell>
          <cell r="X1140" t="str">
            <v>○</v>
          </cell>
          <cell r="Y1140" t="str">
            <v/>
          </cell>
          <cell r="Z1140" t="str">
            <v/>
          </cell>
          <cell r="AA1140" t="str">
            <v/>
          </cell>
          <cell r="AB1140" t="str">
            <v/>
          </cell>
          <cell r="AC1140" t="str">
            <v>なし</v>
          </cell>
          <cell r="AD1140">
            <v>9</v>
          </cell>
          <cell r="AE1140" t="str">
            <v>9年以上</v>
          </cell>
          <cell r="AF1140">
            <v>11</v>
          </cell>
          <cell r="AG1140" t="str">
            <v>適</v>
          </cell>
          <cell r="AH1140">
            <v>6</v>
          </cell>
          <cell r="AI1140" t="str">
            <v>適</v>
          </cell>
          <cell r="AJ1140">
            <v>17</v>
          </cell>
          <cell r="AK1140" t="str">
            <v>Ｒ４</v>
          </cell>
        </row>
        <row r="1141">
          <cell r="A1141">
            <v>1410051018463</v>
          </cell>
          <cell r="C1141" t="str">
            <v>保育所</v>
          </cell>
          <cell r="D1141" t="str">
            <v>うみのくに保育園とつか</v>
          </cell>
          <cell r="E1141">
            <v>90</v>
          </cell>
          <cell r="F1141" t="str">
            <v>戸塚区</v>
          </cell>
          <cell r="G1141" t="str">
            <v>1420041</v>
          </cell>
          <cell r="H1141" t="str">
            <v>東京都品川区戸越６－１４－４古川ビル１Ｆ</v>
          </cell>
          <cell r="I1141" t="str">
            <v>株式会社　空のはね</v>
          </cell>
          <cell r="J1141">
            <v>10</v>
          </cell>
          <cell r="K1141" t="str">
            <v>10年以上</v>
          </cell>
          <cell r="L1141">
            <v>12</v>
          </cell>
          <cell r="M1141" t="str">
            <v>適</v>
          </cell>
          <cell r="N1141">
            <v>6</v>
          </cell>
          <cell r="O1141" t="str">
            <v>適</v>
          </cell>
          <cell r="P1141">
            <v>18</v>
          </cell>
          <cell r="Q1141">
            <v>11</v>
          </cell>
          <cell r="R1141">
            <v>45084</v>
          </cell>
          <cell r="U1141" t="str">
            <v>Ｒ４</v>
          </cell>
          <cell r="V1141">
            <v>7</v>
          </cell>
          <cell r="W1141">
            <v>0</v>
          </cell>
          <cell r="X1141" t="str">
            <v>○</v>
          </cell>
          <cell r="Y1141" t="str">
            <v/>
          </cell>
          <cell r="Z1141" t="str">
            <v/>
          </cell>
          <cell r="AA1141" t="str">
            <v/>
          </cell>
          <cell r="AB1141" t="str">
            <v/>
          </cell>
          <cell r="AC1141" t="str">
            <v>なし</v>
          </cell>
          <cell r="AD1141">
            <v>11</v>
          </cell>
          <cell r="AE1141" t="str">
            <v>11年以上</v>
          </cell>
          <cell r="AF1141">
            <v>12</v>
          </cell>
          <cell r="AG1141" t="str">
            <v>適</v>
          </cell>
          <cell r="AH1141">
            <v>7</v>
          </cell>
          <cell r="AI1141" t="str">
            <v>適</v>
          </cell>
          <cell r="AJ1141">
            <v>19</v>
          </cell>
          <cell r="AK1141" t="str">
            <v>Ｒ４</v>
          </cell>
        </row>
        <row r="1142">
          <cell r="A1142">
            <v>1410051017630</v>
          </cell>
          <cell r="C1142" t="str">
            <v>保育所</v>
          </cell>
          <cell r="D1142" t="str">
            <v>エミールの森ひばり保育園</v>
          </cell>
          <cell r="E1142">
            <v>90</v>
          </cell>
          <cell r="F1142" t="str">
            <v>戸塚区</v>
          </cell>
          <cell r="G1142" t="str">
            <v>2470002</v>
          </cell>
          <cell r="H1142" t="str">
            <v>横浜市栄区小山台一丁目３３－１０</v>
          </cell>
          <cell r="I1142" t="str">
            <v>社会福祉法人ひよこの会</v>
          </cell>
          <cell r="J1142">
            <v>10</v>
          </cell>
          <cell r="K1142" t="str">
            <v>10年以上</v>
          </cell>
          <cell r="L1142">
            <v>12</v>
          </cell>
          <cell r="M1142" t="str">
            <v>適</v>
          </cell>
          <cell r="N1142">
            <v>6</v>
          </cell>
          <cell r="O1142" t="str">
            <v>適</v>
          </cell>
          <cell r="P1142">
            <v>18</v>
          </cell>
          <cell r="Q1142">
            <v>5</v>
          </cell>
          <cell r="R1142">
            <v>45146</v>
          </cell>
          <cell r="U1142" t="str">
            <v>Ｒ４</v>
          </cell>
          <cell r="V1142">
            <v>6</v>
          </cell>
          <cell r="W1142">
            <v>0</v>
          </cell>
          <cell r="X1142" t="str">
            <v>○</v>
          </cell>
          <cell r="Y1142" t="str">
            <v/>
          </cell>
          <cell r="Z1142" t="str">
            <v/>
          </cell>
          <cell r="AA1142" t="str">
            <v/>
          </cell>
          <cell r="AB1142" t="str">
            <v/>
          </cell>
          <cell r="AC1142" t="str">
            <v>なし</v>
          </cell>
          <cell r="AD1142">
            <v>9</v>
          </cell>
          <cell r="AE1142" t="str">
            <v>9年以上</v>
          </cell>
          <cell r="AF1142">
            <v>11</v>
          </cell>
          <cell r="AG1142" t="str">
            <v>適</v>
          </cell>
          <cell r="AH1142">
            <v>6</v>
          </cell>
          <cell r="AI1142" t="str">
            <v>適</v>
          </cell>
          <cell r="AJ1142">
            <v>17</v>
          </cell>
          <cell r="AK1142" t="str">
            <v>Ｒ４</v>
          </cell>
        </row>
        <row r="1143">
          <cell r="A1143">
            <v>1410051015287</v>
          </cell>
          <cell r="C1143" t="str">
            <v>保育所</v>
          </cell>
          <cell r="D1143" t="str">
            <v>おおぞらひまわり保育園</v>
          </cell>
          <cell r="E1143">
            <v>90</v>
          </cell>
          <cell r="F1143" t="str">
            <v>戸塚区</v>
          </cell>
          <cell r="G1143" t="str">
            <v>2450062</v>
          </cell>
          <cell r="H1143" t="str">
            <v>横浜市戸塚区汲沢町１１８</v>
          </cell>
          <cell r="I1143" t="str">
            <v>おおぞらひまわり保育園</v>
          </cell>
          <cell r="J1143">
            <v>9</v>
          </cell>
          <cell r="K1143" t="str">
            <v>9年以上</v>
          </cell>
          <cell r="L1143">
            <v>11</v>
          </cell>
          <cell r="M1143" t="str">
            <v>適</v>
          </cell>
          <cell r="N1143">
            <v>6</v>
          </cell>
          <cell r="O1143" t="str">
            <v>適</v>
          </cell>
          <cell r="P1143">
            <v>17</v>
          </cell>
          <cell r="Q1143">
            <v>9</v>
          </cell>
          <cell r="R1143">
            <v>45072</v>
          </cell>
          <cell r="U1143" t="str">
            <v>Ｒ４</v>
          </cell>
          <cell r="V1143">
            <v>6</v>
          </cell>
          <cell r="W1143">
            <v>0</v>
          </cell>
          <cell r="X1143" t="str">
            <v>○</v>
          </cell>
          <cell r="Y1143" t="str">
            <v/>
          </cell>
          <cell r="Z1143" t="str">
            <v/>
          </cell>
          <cell r="AA1143" t="str">
            <v/>
          </cell>
          <cell r="AB1143" t="str">
            <v/>
          </cell>
          <cell r="AC1143" t="str">
            <v>なし</v>
          </cell>
          <cell r="AD1143">
            <v>8</v>
          </cell>
          <cell r="AE1143" t="str">
            <v>8年以上</v>
          </cell>
          <cell r="AF1143">
            <v>10</v>
          </cell>
          <cell r="AG1143" t="str">
            <v>適</v>
          </cell>
          <cell r="AH1143">
            <v>6</v>
          </cell>
          <cell r="AI1143" t="str">
            <v>適</v>
          </cell>
          <cell r="AJ1143">
            <v>16</v>
          </cell>
          <cell r="AK1143" t="str">
            <v>Ｒ４</v>
          </cell>
        </row>
        <row r="1144">
          <cell r="A1144">
            <v>1410051023778</v>
          </cell>
          <cell r="C1144" t="str">
            <v>保育所</v>
          </cell>
          <cell r="D1144" t="str">
            <v>丘の上保育園</v>
          </cell>
          <cell r="E1144">
            <v>90</v>
          </cell>
          <cell r="F1144" t="str">
            <v>戸塚区</v>
          </cell>
          <cell r="G1144" t="str">
            <v>2440003</v>
          </cell>
          <cell r="H1144" t="str">
            <v>横浜市戸塚区戸塚町２８１０－１２</v>
          </cell>
          <cell r="I1144" t="str">
            <v>社会福祉法人　ももの会</v>
          </cell>
          <cell r="J1144">
            <v>11</v>
          </cell>
          <cell r="K1144" t="str">
            <v>11年以上</v>
          </cell>
          <cell r="L1144">
            <v>12</v>
          </cell>
          <cell r="M1144" t="str">
            <v>適</v>
          </cell>
          <cell r="N1144">
            <v>7</v>
          </cell>
          <cell r="O1144" t="str">
            <v>適</v>
          </cell>
          <cell r="P1144">
            <v>19</v>
          </cell>
          <cell r="Q1144">
            <v>4</v>
          </cell>
          <cell r="R1144">
            <v>45092</v>
          </cell>
          <cell r="U1144" t="str">
            <v>Ｒ４</v>
          </cell>
          <cell r="V1144">
            <v>6</v>
          </cell>
          <cell r="W1144">
            <v>1</v>
          </cell>
          <cell r="X1144" t="str">
            <v>○</v>
          </cell>
          <cell r="Y1144" t="str">
            <v>○</v>
          </cell>
          <cell r="Z1144" t="str">
            <v/>
          </cell>
          <cell r="AA1144" t="str">
            <v/>
          </cell>
          <cell r="AB1144" t="str">
            <v/>
          </cell>
          <cell r="AC1144" t="str">
            <v>あり</v>
          </cell>
          <cell r="AD1144">
            <v>10</v>
          </cell>
          <cell r="AE1144" t="str">
            <v>10年以上</v>
          </cell>
          <cell r="AF1144">
            <v>12</v>
          </cell>
          <cell r="AG1144" t="str">
            <v>適</v>
          </cell>
          <cell r="AH1144">
            <v>6</v>
          </cell>
          <cell r="AI1144" t="str">
            <v>適</v>
          </cell>
          <cell r="AJ1144">
            <v>18</v>
          </cell>
          <cell r="AK1144" t="str">
            <v>Ｒ４</v>
          </cell>
        </row>
        <row r="1145">
          <cell r="A1145">
            <v>1410051014512</v>
          </cell>
          <cell r="C1145" t="str">
            <v>保育所</v>
          </cell>
          <cell r="D1145" t="str">
            <v>柏尾スマイル保育園</v>
          </cell>
          <cell r="E1145">
            <v>90</v>
          </cell>
          <cell r="F1145" t="str">
            <v>戸塚区</v>
          </cell>
          <cell r="G1145" t="str">
            <v>2440812</v>
          </cell>
          <cell r="H1145" t="str">
            <v>横浜市戸塚区柏尾町９０９－１</v>
          </cell>
          <cell r="I1145" t="str">
            <v>柏尾スマイル保育園</v>
          </cell>
          <cell r="J1145">
            <v>12</v>
          </cell>
          <cell r="K1145" t="str">
            <v>12年以上</v>
          </cell>
          <cell r="L1145">
            <v>12</v>
          </cell>
          <cell r="M1145" t="str">
            <v>適</v>
          </cell>
          <cell r="N1145">
            <v>7</v>
          </cell>
          <cell r="O1145" t="str">
            <v>適</v>
          </cell>
          <cell r="P1145">
            <v>19</v>
          </cell>
          <cell r="Q1145">
            <v>5</v>
          </cell>
          <cell r="R1145">
            <v>45128</v>
          </cell>
          <cell r="U1145" t="str">
            <v>Ｒ４</v>
          </cell>
          <cell r="V1145">
            <v>6</v>
          </cell>
          <cell r="W1145">
            <v>1</v>
          </cell>
          <cell r="X1145" t="str">
            <v>○</v>
          </cell>
          <cell r="Y1145" t="str">
            <v>○</v>
          </cell>
          <cell r="Z1145" t="str">
            <v/>
          </cell>
          <cell r="AA1145" t="str">
            <v/>
          </cell>
          <cell r="AB1145" t="str">
            <v/>
          </cell>
          <cell r="AC1145" t="str">
            <v>あり</v>
          </cell>
          <cell r="AD1145">
            <v>10</v>
          </cell>
          <cell r="AE1145" t="str">
            <v>10年以上</v>
          </cell>
          <cell r="AF1145">
            <v>12</v>
          </cell>
          <cell r="AG1145" t="str">
            <v>適</v>
          </cell>
          <cell r="AH1145">
            <v>6</v>
          </cell>
          <cell r="AI1145" t="str">
            <v>適</v>
          </cell>
          <cell r="AJ1145">
            <v>18</v>
          </cell>
          <cell r="AK1145" t="str">
            <v>Ｒ４</v>
          </cell>
        </row>
        <row r="1146">
          <cell r="A1146">
            <v>1410051024784</v>
          </cell>
          <cell r="C1146" t="str">
            <v>保育所</v>
          </cell>
          <cell r="D1146" t="str">
            <v>キッズパートナー東戸塚</v>
          </cell>
          <cell r="E1146">
            <v>90</v>
          </cell>
          <cell r="F1146" t="str">
            <v>戸塚区</v>
          </cell>
          <cell r="G1146" t="str">
            <v>1400013</v>
          </cell>
          <cell r="H1146" t="str">
            <v>東京都品川区南大井６丁目２０－１４</v>
          </cell>
          <cell r="I1146" t="str">
            <v>ケアパートナー株式会社</v>
          </cell>
          <cell r="J1146">
            <v>8</v>
          </cell>
          <cell r="K1146" t="str">
            <v>8年以上</v>
          </cell>
          <cell r="L1146">
            <v>10</v>
          </cell>
          <cell r="M1146" t="str">
            <v>適</v>
          </cell>
          <cell r="N1146">
            <v>6</v>
          </cell>
          <cell r="O1146" t="str">
            <v>適</v>
          </cell>
          <cell r="P1146">
            <v>16</v>
          </cell>
          <cell r="Q1146">
            <v>8</v>
          </cell>
          <cell r="R1146">
            <v>45084</v>
          </cell>
          <cell r="U1146" t="str">
            <v>Ｒ４</v>
          </cell>
          <cell r="V1146">
            <v>6</v>
          </cell>
          <cell r="W1146">
            <v>0</v>
          </cell>
          <cell r="X1146" t="str">
            <v>○</v>
          </cell>
          <cell r="Y1146" t="str">
            <v/>
          </cell>
          <cell r="Z1146" t="str">
            <v/>
          </cell>
          <cell r="AA1146" t="str">
            <v/>
          </cell>
          <cell r="AB1146" t="str">
            <v/>
          </cell>
          <cell r="AC1146" t="str">
            <v>なし</v>
          </cell>
          <cell r="AD1146">
            <v>7</v>
          </cell>
          <cell r="AE1146" t="str">
            <v>7年以上</v>
          </cell>
          <cell r="AF1146">
            <v>9</v>
          </cell>
          <cell r="AG1146" t="str">
            <v>適</v>
          </cell>
          <cell r="AH1146">
            <v>6</v>
          </cell>
          <cell r="AI1146" t="str">
            <v>適</v>
          </cell>
          <cell r="AJ1146">
            <v>15</v>
          </cell>
          <cell r="AK1146" t="str">
            <v>Ｒ４</v>
          </cell>
        </row>
        <row r="1147">
          <cell r="A1147">
            <v>1410051026748</v>
          </cell>
          <cell r="C1147" t="str">
            <v>保育所</v>
          </cell>
          <cell r="D1147" t="str">
            <v>キッズパートナー東戸塚第２</v>
          </cell>
          <cell r="E1147">
            <v>90</v>
          </cell>
          <cell r="F1147" t="str">
            <v>戸塚区</v>
          </cell>
          <cell r="G1147" t="str">
            <v>1400013</v>
          </cell>
          <cell r="H1147" t="str">
            <v>東京都品川区南大井６丁目２０－１４</v>
          </cell>
          <cell r="I1147" t="str">
            <v>ケアパートナー株式会社</v>
          </cell>
          <cell r="J1147">
            <v>6</v>
          </cell>
          <cell r="K1147" t="str">
            <v>6年以上</v>
          </cell>
          <cell r="L1147">
            <v>8</v>
          </cell>
          <cell r="M1147" t="str">
            <v>適</v>
          </cell>
          <cell r="N1147">
            <v>6</v>
          </cell>
          <cell r="O1147" t="str">
            <v>適</v>
          </cell>
          <cell r="P1147">
            <v>14</v>
          </cell>
          <cell r="Q1147">
            <v>4</v>
          </cell>
          <cell r="R1147">
            <v>45146</v>
          </cell>
          <cell r="U1147" t="str">
            <v>Ｒ４</v>
          </cell>
          <cell r="V1147">
            <v>6</v>
          </cell>
          <cell r="W1147">
            <v>0</v>
          </cell>
          <cell r="X1147" t="str">
            <v>○</v>
          </cell>
          <cell r="Y1147" t="str">
            <v/>
          </cell>
          <cell r="Z1147" t="str">
            <v/>
          </cell>
          <cell r="AA1147" t="str">
            <v/>
          </cell>
          <cell r="AB1147" t="str">
            <v/>
          </cell>
          <cell r="AC1147" t="str">
            <v>なし</v>
          </cell>
          <cell r="AD1147">
            <v>7</v>
          </cell>
          <cell r="AE1147" t="str">
            <v>7年以上</v>
          </cell>
          <cell r="AF1147">
            <v>9</v>
          </cell>
          <cell r="AG1147" t="str">
            <v>適</v>
          </cell>
          <cell r="AH1147">
            <v>6</v>
          </cell>
          <cell r="AI1147" t="str">
            <v>適</v>
          </cell>
          <cell r="AJ1147">
            <v>15</v>
          </cell>
          <cell r="AK1147" t="str">
            <v>Ｒ４</v>
          </cell>
        </row>
        <row r="1148">
          <cell r="A1148">
            <v>1410051018430</v>
          </cell>
          <cell r="C1148" t="str">
            <v>保育所</v>
          </cell>
          <cell r="D1148" t="str">
            <v>銀杏保育園</v>
          </cell>
          <cell r="E1148">
            <v>90</v>
          </cell>
          <cell r="F1148" t="str">
            <v>戸塚区</v>
          </cell>
          <cell r="G1148" t="str">
            <v>2450052</v>
          </cell>
          <cell r="H1148" t="str">
            <v>横浜市戸塚区秋葉町１４７番地１</v>
          </cell>
          <cell r="I1148" t="str">
            <v>社会福祉法人　くすの樹会　銀杏保育園</v>
          </cell>
          <cell r="J1148">
            <v>12</v>
          </cell>
          <cell r="K1148" t="str">
            <v>12年以上</v>
          </cell>
          <cell r="L1148">
            <v>12</v>
          </cell>
          <cell r="M1148" t="str">
            <v>適</v>
          </cell>
          <cell r="N1148">
            <v>7</v>
          </cell>
          <cell r="O1148" t="str">
            <v>適</v>
          </cell>
          <cell r="P1148">
            <v>19</v>
          </cell>
          <cell r="Q1148">
            <v>12</v>
          </cell>
          <cell r="R1148">
            <v>45092</v>
          </cell>
          <cell r="U1148" t="str">
            <v>Ｒ４</v>
          </cell>
          <cell r="V1148">
            <v>6</v>
          </cell>
          <cell r="W1148">
            <v>1</v>
          </cell>
          <cell r="X1148" t="str">
            <v>○</v>
          </cell>
          <cell r="Y1148" t="str">
            <v>○</v>
          </cell>
          <cell r="Z1148" t="str">
            <v/>
          </cell>
          <cell r="AA1148" t="str">
            <v/>
          </cell>
          <cell r="AB1148" t="str">
            <v/>
          </cell>
          <cell r="AC1148" t="str">
            <v>あり</v>
          </cell>
          <cell r="AD1148">
            <v>10</v>
          </cell>
          <cell r="AE1148" t="str">
            <v>10年以上</v>
          </cell>
          <cell r="AF1148">
            <v>12</v>
          </cell>
          <cell r="AG1148" t="str">
            <v>適</v>
          </cell>
          <cell r="AH1148">
            <v>6</v>
          </cell>
          <cell r="AI1148" t="str">
            <v>適</v>
          </cell>
          <cell r="AJ1148">
            <v>18</v>
          </cell>
          <cell r="AK1148" t="str">
            <v>Ｒ４</v>
          </cell>
        </row>
        <row r="1149">
          <cell r="A1149">
            <v>1410051019396</v>
          </cell>
          <cell r="C1149" t="str">
            <v>保育所</v>
          </cell>
          <cell r="D1149" t="str">
            <v>くすのき第二保育園</v>
          </cell>
          <cell r="E1149">
            <v>90</v>
          </cell>
          <cell r="F1149" t="str">
            <v>戸塚区</v>
          </cell>
          <cell r="G1149" t="str">
            <v>2450053</v>
          </cell>
          <cell r="H1149" t="str">
            <v>横浜市戸塚区上矢部町１６９０－１</v>
          </cell>
          <cell r="I1149" t="str">
            <v>横浜道友会　くすのき第二保育園</v>
          </cell>
          <cell r="J1149">
            <v>13</v>
          </cell>
          <cell r="K1149" t="str">
            <v>13年以上</v>
          </cell>
          <cell r="L1149">
            <v>12</v>
          </cell>
          <cell r="M1149" t="str">
            <v>適</v>
          </cell>
          <cell r="N1149">
            <v>7</v>
          </cell>
          <cell r="O1149" t="str">
            <v>適</v>
          </cell>
          <cell r="P1149">
            <v>19</v>
          </cell>
          <cell r="Q1149">
            <v>21</v>
          </cell>
          <cell r="R1149">
            <v>45146</v>
          </cell>
          <cell r="U1149" t="str">
            <v>Ｒ４</v>
          </cell>
          <cell r="V1149">
            <v>7</v>
          </cell>
          <cell r="W1149">
            <v>0</v>
          </cell>
          <cell r="X1149" t="str">
            <v>○</v>
          </cell>
          <cell r="Y1149" t="str">
            <v/>
          </cell>
          <cell r="Z1149" t="str">
            <v/>
          </cell>
          <cell r="AA1149" t="str">
            <v/>
          </cell>
          <cell r="AB1149" t="str">
            <v/>
          </cell>
          <cell r="AC1149" t="str">
            <v>なし</v>
          </cell>
          <cell r="AD1149">
            <v>12</v>
          </cell>
          <cell r="AE1149" t="str">
            <v>12年以上</v>
          </cell>
          <cell r="AF1149">
            <v>12</v>
          </cell>
          <cell r="AG1149" t="str">
            <v>適</v>
          </cell>
          <cell r="AH1149">
            <v>7</v>
          </cell>
          <cell r="AI1149" t="str">
            <v>適</v>
          </cell>
          <cell r="AJ1149">
            <v>19</v>
          </cell>
          <cell r="AK1149" t="str">
            <v>Ｒ４</v>
          </cell>
        </row>
        <row r="1150">
          <cell r="A1150">
            <v>1410051017648</v>
          </cell>
          <cell r="B1150" t="str">
            <v>〇</v>
          </cell>
          <cell r="C1150" t="str">
            <v>保育所</v>
          </cell>
          <cell r="D1150" t="str">
            <v>くすのき保育園</v>
          </cell>
          <cell r="E1150">
            <v>90</v>
          </cell>
          <cell r="F1150" t="str">
            <v>戸塚区</v>
          </cell>
          <cell r="G1150" t="str">
            <v>2450053</v>
          </cell>
          <cell r="H1150" t="str">
            <v>横浜市戸塚区上矢部町６１９－１０</v>
          </cell>
          <cell r="I1150" t="str">
            <v>社会福祉法人　横浜道友会　くすのき保育園</v>
          </cell>
          <cell r="J1150">
            <v>13</v>
          </cell>
          <cell r="K1150" t="str">
            <v>13年以上</v>
          </cell>
          <cell r="L1150">
            <v>12</v>
          </cell>
          <cell r="M1150" t="str">
            <v>適</v>
          </cell>
          <cell r="N1150">
            <v>7</v>
          </cell>
          <cell r="O1150" t="str">
            <v>適</v>
          </cell>
          <cell r="P1150">
            <v>19</v>
          </cell>
          <cell r="Q1150">
            <v>18</v>
          </cell>
          <cell r="R1150">
            <v>45113</v>
          </cell>
          <cell r="S1150" t="str">
            <v>再提出後取り下げ</v>
          </cell>
          <cell r="T1150" t="str">
            <v>-</v>
          </cell>
          <cell r="U1150" t="str">
            <v>Ｒ４</v>
          </cell>
          <cell r="V1150">
            <v>7</v>
          </cell>
          <cell r="W1150">
            <v>0</v>
          </cell>
          <cell r="X1150" t="str">
            <v>○</v>
          </cell>
          <cell r="Y1150" t="str">
            <v/>
          </cell>
          <cell r="Z1150" t="str">
            <v/>
          </cell>
          <cell r="AA1150" t="str">
            <v/>
          </cell>
          <cell r="AB1150" t="str">
            <v/>
          </cell>
          <cell r="AC1150" t="str">
            <v>なし</v>
          </cell>
          <cell r="AD1150">
            <v>12</v>
          </cell>
          <cell r="AE1150" t="str">
            <v>12年以上</v>
          </cell>
          <cell r="AF1150">
            <v>12</v>
          </cell>
          <cell r="AG1150" t="str">
            <v>適</v>
          </cell>
          <cell r="AH1150">
            <v>7</v>
          </cell>
          <cell r="AI1150" t="str">
            <v>適</v>
          </cell>
          <cell r="AJ1150">
            <v>19</v>
          </cell>
          <cell r="AK1150" t="str">
            <v>Ｒ４</v>
          </cell>
        </row>
        <row r="1151">
          <cell r="A1151">
            <v>1410051015949</v>
          </cell>
          <cell r="C1151" t="str">
            <v>保育所</v>
          </cell>
          <cell r="D1151" t="str">
            <v>グローバルキッズ戸塚園</v>
          </cell>
          <cell r="E1151">
            <v>90</v>
          </cell>
          <cell r="F1151" t="str">
            <v>戸塚区</v>
          </cell>
          <cell r="G1151" t="str">
            <v>1020071</v>
          </cell>
          <cell r="H1151" t="str">
            <v>東京都千代田区富士見二丁目１４番地３６号</v>
          </cell>
          <cell r="I1151" t="str">
            <v>株式会社　グローバルキッズ</v>
          </cell>
          <cell r="J1151">
            <v>8</v>
          </cell>
          <cell r="K1151" t="str">
            <v>8年以上</v>
          </cell>
          <cell r="L1151">
            <v>10</v>
          </cell>
          <cell r="M1151" t="str">
            <v>適</v>
          </cell>
          <cell r="N1151">
            <v>6</v>
          </cell>
          <cell r="O1151" t="str">
            <v>適</v>
          </cell>
          <cell r="P1151">
            <v>16</v>
          </cell>
          <cell r="Q1151">
            <v>9</v>
          </cell>
          <cell r="R1151">
            <v>45100</v>
          </cell>
          <cell r="U1151" t="str">
            <v>Ｒ４</v>
          </cell>
          <cell r="V1151">
            <v>6</v>
          </cell>
          <cell r="W1151">
            <v>0</v>
          </cell>
          <cell r="X1151" t="str">
            <v>○</v>
          </cell>
          <cell r="Y1151" t="str">
            <v/>
          </cell>
          <cell r="Z1151" t="str">
            <v/>
          </cell>
          <cell r="AA1151" t="str">
            <v/>
          </cell>
          <cell r="AB1151" t="str">
            <v/>
          </cell>
          <cell r="AC1151" t="str">
            <v>なし</v>
          </cell>
          <cell r="AD1151">
            <v>8</v>
          </cell>
          <cell r="AE1151" t="str">
            <v>8年以上</v>
          </cell>
          <cell r="AF1151">
            <v>10</v>
          </cell>
          <cell r="AG1151" t="str">
            <v>適</v>
          </cell>
          <cell r="AH1151">
            <v>6</v>
          </cell>
          <cell r="AI1151" t="str">
            <v>適</v>
          </cell>
          <cell r="AJ1151">
            <v>16</v>
          </cell>
          <cell r="AK1151" t="str">
            <v>Ｒ４</v>
          </cell>
        </row>
        <row r="1152">
          <cell r="A1152">
            <v>1410051015956</v>
          </cell>
          <cell r="C1152" t="str">
            <v>保育所</v>
          </cell>
          <cell r="D1152" t="str">
            <v>グローバルキッズ戸塚第二保育園</v>
          </cell>
          <cell r="E1152">
            <v>90</v>
          </cell>
          <cell r="F1152" t="str">
            <v>戸塚区</v>
          </cell>
          <cell r="G1152" t="str">
            <v>1020071</v>
          </cell>
          <cell r="H1152" t="str">
            <v>東京都千代田区富士見二丁目１４番地３６号</v>
          </cell>
          <cell r="I1152" t="str">
            <v>株式会社グローバルキッズ</v>
          </cell>
          <cell r="J1152">
            <v>7</v>
          </cell>
          <cell r="K1152" t="str">
            <v>7年以上</v>
          </cell>
          <cell r="L1152">
            <v>9</v>
          </cell>
          <cell r="M1152" t="str">
            <v>適</v>
          </cell>
          <cell r="N1152">
            <v>6</v>
          </cell>
          <cell r="O1152" t="str">
            <v>適</v>
          </cell>
          <cell r="P1152">
            <v>15</v>
          </cell>
          <cell r="Q1152">
            <v>7</v>
          </cell>
          <cell r="R1152">
            <v>45120</v>
          </cell>
          <cell r="U1152" t="str">
            <v>Ｒ４</v>
          </cell>
          <cell r="V1152">
            <v>6</v>
          </cell>
          <cell r="W1152">
            <v>0</v>
          </cell>
          <cell r="X1152" t="str">
            <v>○</v>
          </cell>
          <cell r="Y1152" t="str">
            <v/>
          </cell>
          <cell r="Z1152" t="str">
            <v/>
          </cell>
          <cell r="AA1152" t="str">
            <v/>
          </cell>
          <cell r="AB1152" t="str">
            <v/>
          </cell>
          <cell r="AC1152" t="str">
            <v>なし</v>
          </cell>
          <cell r="AD1152">
            <v>8</v>
          </cell>
          <cell r="AE1152" t="str">
            <v>8年以上</v>
          </cell>
          <cell r="AF1152">
            <v>10</v>
          </cell>
          <cell r="AG1152" t="str">
            <v>適</v>
          </cell>
          <cell r="AH1152">
            <v>6</v>
          </cell>
          <cell r="AI1152" t="str">
            <v>適</v>
          </cell>
          <cell r="AJ1152">
            <v>16</v>
          </cell>
          <cell r="AK1152" t="str">
            <v>Ｒ４</v>
          </cell>
        </row>
        <row r="1153">
          <cell r="A1153">
            <v>1410051016053</v>
          </cell>
          <cell r="C1153" t="str">
            <v>保育所</v>
          </cell>
          <cell r="D1153" t="str">
            <v>グローバルキッズ戸塚吉田町保育園</v>
          </cell>
          <cell r="E1153">
            <v>90</v>
          </cell>
          <cell r="F1153" t="str">
            <v>戸塚区</v>
          </cell>
          <cell r="G1153" t="str">
            <v>1020071</v>
          </cell>
          <cell r="H1153" t="str">
            <v>東京都千代田区富士見二丁目１４番地３６号</v>
          </cell>
          <cell r="I1153" t="str">
            <v>株式会社グローバルキッズ</v>
          </cell>
          <cell r="J1153">
            <v>8</v>
          </cell>
          <cell r="K1153" t="str">
            <v>8年以上</v>
          </cell>
          <cell r="L1153">
            <v>10</v>
          </cell>
          <cell r="M1153" t="str">
            <v>適</v>
          </cell>
          <cell r="N1153">
            <v>6</v>
          </cell>
          <cell r="O1153" t="str">
            <v>適</v>
          </cell>
          <cell r="P1153">
            <v>16</v>
          </cell>
          <cell r="Q1153">
            <v>11</v>
          </cell>
          <cell r="R1153">
            <v>45113</v>
          </cell>
          <cell r="U1153" t="str">
            <v>Ｒ４</v>
          </cell>
          <cell r="V1153">
            <v>6</v>
          </cell>
          <cell r="W1153">
            <v>0</v>
          </cell>
          <cell r="X1153" t="str">
            <v>○</v>
          </cell>
          <cell r="Y1153" t="str">
            <v/>
          </cell>
          <cell r="Z1153" t="str">
            <v/>
          </cell>
          <cell r="AA1153" t="str">
            <v/>
          </cell>
          <cell r="AB1153" t="str">
            <v/>
          </cell>
          <cell r="AC1153" t="str">
            <v>なし</v>
          </cell>
          <cell r="AD1153">
            <v>8</v>
          </cell>
          <cell r="AE1153" t="str">
            <v>8年以上</v>
          </cell>
          <cell r="AF1153">
            <v>10</v>
          </cell>
          <cell r="AG1153" t="str">
            <v>適</v>
          </cell>
          <cell r="AH1153">
            <v>6</v>
          </cell>
          <cell r="AI1153" t="str">
            <v>適</v>
          </cell>
          <cell r="AJ1153">
            <v>16</v>
          </cell>
          <cell r="AK1153" t="str">
            <v>Ｒ４</v>
          </cell>
        </row>
        <row r="1154">
          <cell r="A1154">
            <v>1410051017655</v>
          </cell>
          <cell r="C1154" t="str">
            <v>保育所</v>
          </cell>
          <cell r="D1154" t="str">
            <v>小雀みどり保育園</v>
          </cell>
          <cell r="E1154">
            <v>90</v>
          </cell>
          <cell r="F1154" t="str">
            <v>戸塚区</v>
          </cell>
          <cell r="G1154" t="str">
            <v>2440004</v>
          </cell>
          <cell r="H1154" t="str">
            <v>横浜市戸塚区小雀町８７６－４</v>
          </cell>
          <cell r="I1154" t="str">
            <v>小雀みどり保育園　</v>
          </cell>
          <cell r="J1154">
            <v>12</v>
          </cell>
          <cell r="K1154" t="str">
            <v>12年以上</v>
          </cell>
          <cell r="L1154">
            <v>12</v>
          </cell>
          <cell r="M1154" t="str">
            <v>適</v>
          </cell>
          <cell r="N1154">
            <v>7</v>
          </cell>
          <cell r="O1154" t="str">
            <v>適</v>
          </cell>
          <cell r="P1154">
            <v>19</v>
          </cell>
          <cell r="Q1154">
            <v>10</v>
          </cell>
          <cell r="R1154">
            <v>45113</v>
          </cell>
          <cell r="U1154" t="str">
            <v>Ｒ４</v>
          </cell>
          <cell r="V1154">
            <v>6</v>
          </cell>
          <cell r="W1154">
            <v>1</v>
          </cell>
          <cell r="X1154" t="str">
            <v>○</v>
          </cell>
          <cell r="Y1154" t="str">
            <v>○</v>
          </cell>
          <cell r="Z1154" t="str">
            <v/>
          </cell>
          <cell r="AA1154" t="str">
            <v/>
          </cell>
          <cell r="AB1154" t="str">
            <v/>
          </cell>
          <cell r="AC1154" t="str">
            <v>あり</v>
          </cell>
          <cell r="AD1154">
            <v>10</v>
          </cell>
          <cell r="AE1154" t="str">
            <v>10年以上</v>
          </cell>
          <cell r="AF1154">
            <v>12</v>
          </cell>
          <cell r="AG1154" t="str">
            <v>適</v>
          </cell>
          <cell r="AH1154">
            <v>6</v>
          </cell>
          <cell r="AI1154" t="str">
            <v>適</v>
          </cell>
          <cell r="AJ1154">
            <v>18</v>
          </cell>
          <cell r="AK1154" t="str">
            <v>Ｒ４</v>
          </cell>
        </row>
        <row r="1155">
          <cell r="A1155">
            <v>1410051017663</v>
          </cell>
          <cell r="C1155" t="str">
            <v>保育所</v>
          </cell>
          <cell r="D1155" t="str">
            <v>ことは保育園</v>
          </cell>
          <cell r="E1155">
            <v>90</v>
          </cell>
          <cell r="F1155" t="str">
            <v>戸塚区</v>
          </cell>
          <cell r="G1155" t="str">
            <v>2440812</v>
          </cell>
          <cell r="H1155" t="str">
            <v>横浜市戸塚区柏尾町７４２</v>
          </cell>
          <cell r="I1155" t="str">
            <v>社会福祉法人七葉会　ことは保育園</v>
          </cell>
          <cell r="J1155">
            <v>22</v>
          </cell>
          <cell r="K1155" t="str">
            <v>16年以上</v>
          </cell>
          <cell r="L1155">
            <v>12</v>
          </cell>
          <cell r="M1155" t="str">
            <v>適</v>
          </cell>
          <cell r="N1155">
            <v>7</v>
          </cell>
          <cell r="O1155" t="str">
            <v>適</v>
          </cell>
          <cell r="P1155">
            <v>19</v>
          </cell>
          <cell r="Q1155">
            <v>13</v>
          </cell>
          <cell r="R1155">
            <v>45072</v>
          </cell>
          <cell r="U1155" t="str">
            <v>Ｒ４</v>
          </cell>
          <cell r="V1155">
            <v>7</v>
          </cell>
          <cell r="W1155">
            <v>0</v>
          </cell>
          <cell r="X1155" t="str">
            <v>○</v>
          </cell>
          <cell r="Y1155" t="str">
            <v/>
          </cell>
          <cell r="Z1155" t="str">
            <v/>
          </cell>
          <cell r="AA1155" t="str">
            <v/>
          </cell>
          <cell r="AB1155" t="str">
            <v/>
          </cell>
          <cell r="AC1155" t="str">
            <v>なし</v>
          </cell>
          <cell r="AD1155">
            <v>21</v>
          </cell>
          <cell r="AE1155" t="str">
            <v>16年以上</v>
          </cell>
          <cell r="AF1155">
            <v>12</v>
          </cell>
          <cell r="AG1155" t="str">
            <v>適</v>
          </cell>
          <cell r="AH1155">
            <v>7</v>
          </cell>
          <cell r="AI1155" t="str">
            <v>適</v>
          </cell>
          <cell r="AJ1155">
            <v>19</v>
          </cell>
          <cell r="AK1155" t="str">
            <v>Ｒ４</v>
          </cell>
        </row>
        <row r="1156">
          <cell r="A1156">
            <v>1410051014520</v>
          </cell>
          <cell r="C1156" t="str">
            <v>保育所</v>
          </cell>
          <cell r="D1156" t="str">
            <v>こんにちは・ありがとうえん</v>
          </cell>
          <cell r="E1156">
            <v>90</v>
          </cell>
          <cell r="F1156" t="str">
            <v>戸塚区</v>
          </cell>
          <cell r="G1156" t="str">
            <v>2440801</v>
          </cell>
          <cell r="H1156" t="str">
            <v>横浜市戸塚区品濃町１４５０</v>
          </cell>
          <cell r="I1156" t="str">
            <v>株式会社アイ・ハート福祉サービス</v>
          </cell>
          <cell r="J1156">
            <v>10</v>
          </cell>
          <cell r="K1156" t="str">
            <v>10年以上</v>
          </cell>
          <cell r="L1156">
            <v>12</v>
          </cell>
          <cell r="M1156" t="str">
            <v>適</v>
          </cell>
          <cell r="N1156">
            <v>6</v>
          </cell>
          <cell r="O1156" t="str">
            <v>適</v>
          </cell>
          <cell r="P1156">
            <v>18</v>
          </cell>
          <cell r="Q1156">
            <v>9</v>
          </cell>
          <cell r="R1156">
            <v>45084</v>
          </cell>
          <cell r="U1156" t="str">
            <v>Ｒ４</v>
          </cell>
          <cell r="V1156">
            <v>6</v>
          </cell>
          <cell r="W1156">
            <v>0</v>
          </cell>
          <cell r="X1156" t="str">
            <v>○</v>
          </cell>
          <cell r="Y1156" t="str">
            <v/>
          </cell>
          <cell r="Z1156" t="str">
            <v/>
          </cell>
          <cell r="AA1156" t="str">
            <v/>
          </cell>
          <cell r="AB1156" t="str">
            <v/>
          </cell>
          <cell r="AC1156" t="str">
            <v>なし</v>
          </cell>
          <cell r="AD1156">
            <v>9</v>
          </cell>
          <cell r="AE1156" t="str">
            <v>9年以上</v>
          </cell>
          <cell r="AF1156">
            <v>11</v>
          </cell>
          <cell r="AG1156" t="str">
            <v>適</v>
          </cell>
          <cell r="AH1156">
            <v>6</v>
          </cell>
          <cell r="AI1156" t="str">
            <v>適</v>
          </cell>
          <cell r="AJ1156">
            <v>17</v>
          </cell>
          <cell r="AK1156" t="str">
            <v>Ｒ４</v>
          </cell>
        </row>
        <row r="1157">
          <cell r="A1157">
            <v>1410051027183</v>
          </cell>
          <cell r="C1157" t="str">
            <v>保育所</v>
          </cell>
          <cell r="D1157" t="str">
            <v>スターチャイルド≪戸塚ナーサリー≫</v>
          </cell>
          <cell r="E1157">
            <v>90</v>
          </cell>
          <cell r="F1157" t="str">
            <v>戸塚区</v>
          </cell>
          <cell r="G1157" t="str">
            <v>2210835</v>
          </cell>
          <cell r="H1157" t="str">
            <v>横浜市神奈川区鶴屋町３丁目２９－１　第６安田ビル５階</v>
          </cell>
          <cell r="I1157" t="str">
            <v>ヒューマンスターチャイルド株式会社</v>
          </cell>
          <cell r="J1157">
            <v>7</v>
          </cell>
          <cell r="K1157" t="str">
            <v>7年以上</v>
          </cell>
          <cell r="L1157">
            <v>9</v>
          </cell>
          <cell r="M1157" t="str">
            <v>適</v>
          </cell>
          <cell r="N1157">
            <v>6</v>
          </cell>
          <cell r="O1157" t="str">
            <v>適</v>
          </cell>
          <cell r="P1157">
            <v>15</v>
          </cell>
          <cell r="Q1157">
            <v>4</v>
          </cell>
          <cell r="R1157">
            <v>45113</v>
          </cell>
          <cell r="U1157" t="str">
            <v>Ｒ４</v>
          </cell>
          <cell r="V1157">
            <v>6</v>
          </cell>
          <cell r="W1157">
            <v>0</v>
          </cell>
          <cell r="X1157" t="str">
            <v>○</v>
          </cell>
          <cell r="Y1157" t="str">
            <v/>
          </cell>
          <cell r="Z1157" t="str">
            <v/>
          </cell>
          <cell r="AA1157" t="str">
            <v/>
          </cell>
          <cell r="AB1157" t="str">
            <v/>
          </cell>
          <cell r="AC1157" t="str">
            <v>なし</v>
          </cell>
          <cell r="AD1157">
            <v>7</v>
          </cell>
          <cell r="AE1157" t="str">
            <v>7年以上</v>
          </cell>
          <cell r="AF1157">
            <v>9</v>
          </cell>
          <cell r="AG1157" t="str">
            <v>適</v>
          </cell>
          <cell r="AH1157">
            <v>6</v>
          </cell>
          <cell r="AI1157" t="str">
            <v>適</v>
          </cell>
          <cell r="AJ1157">
            <v>15</v>
          </cell>
          <cell r="AK1157" t="str">
            <v>Ｒ４</v>
          </cell>
        </row>
        <row r="1158">
          <cell r="A1158">
            <v>1410051015964</v>
          </cell>
          <cell r="C1158" t="str">
            <v>保育所</v>
          </cell>
          <cell r="D1158" t="str">
            <v>聖母の園保育園</v>
          </cell>
          <cell r="E1158">
            <v>90</v>
          </cell>
          <cell r="F1158" t="str">
            <v>戸塚区</v>
          </cell>
          <cell r="G1158" t="str">
            <v>2450063</v>
          </cell>
          <cell r="H1158" t="str">
            <v>横浜市戸塚区原宿４－３５－４</v>
          </cell>
          <cell r="I1158" t="str">
            <v>社会福祉法人　聖母会　聖母の園保育園</v>
          </cell>
          <cell r="J1158">
            <v>14</v>
          </cell>
          <cell r="K1158" t="str">
            <v>14年以上</v>
          </cell>
          <cell r="L1158">
            <v>12</v>
          </cell>
          <cell r="M1158" t="str">
            <v>適</v>
          </cell>
          <cell r="N1158">
            <v>7</v>
          </cell>
          <cell r="O1158" t="str">
            <v>適</v>
          </cell>
          <cell r="P1158">
            <v>19</v>
          </cell>
          <cell r="Q1158">
            <v>14</v>
          </cell>
          <cell r="R1158">
            <v>45092</v>
          </cell>
          <cell r="U1158" t="str">
            <v>Ｒ４</v>
          </cell>
          <cell r="V1158">
            <v>7</v>
          </cell>
          <cell r="W1158">
            <v>0</v>
          </cell>
          <cell r="X1158" t="str">
            <v>○</v>
          </cell>
          <cell r="Y1158" t="str">
            <v/>
          </cell>
          <cell r="Z1158" t="str">
            <v/>
          </cell>
          <cell r="AA1158" t="str">
            <v/>
          </cell>
          <cell r="AB1158" t="str">
            <v/>
          </cell>
          <cell r="AC1158" t="str">
            <v>なし</v>
          </cell>
          <cell r="AD1158">
            <v>14</v>
          </cell>
          <cell r="AE1158" t="str">
            <v>14年以上</v>
          </cell>
          <cell r="AF1158">
            <v>12</v>
          </cell>
          <cell r="AG1158" t="str">
            <v>適</v>
          </cell>
          <cell r="AH1158">
            <v>7</v>
          </cell>
          <cell r="AI1158" t="str">
            <v>適</v>
          </cell>
          <cell r="AJ1158">
            <v>19</v>
          </cell>
          <cell r="AK1158" t="str">
            <v>Ｒ４</v>
          </cell>
        </row>
        <row r="1159">
          <cell r="A1159">
            <v>1410051026060</v>
          </cell>
          <cell r="C1159" t="str">
            <v>保育所</v>
          </cell>
          <cell r="D1159" t="str">
            <v>ちゃいれっく戸塚保育園</v>
          </cell>
          <cell r="E1159">
            <v>90</v>
          </cell>
          <cell r="F1159" t="str">
            <v>戸塚区</v>
          </cell>
          <cell r="G1159" t="str">
            <v>1690075</v>
          </cell>
          <cell r="H1159" t="str">
            <v>東京都新宿区高田馬場１丁目３０－４　３０山京ビル３階</v>
          </cell>
          <cell r="I1159" t="str">
            <v>株式会社プロケア</v>
          </cell>
          <cell r="J1159">
            <v>7</v>
          </cell>
          <cell r="K1159" t="str">
            <v>7年以上</v>
          </cell>
          <cell r="L1159">
            <v>9</v>
          </cell>
          <cell r="M1159" t="str">
            <v>適</v>
          </cell>
          <cell r="N1159">
            <v>6</v>
          </cell>
          <cell r="O1159" t="str">
            <v>適</v>
          </cell>
          <cell r="P1159">
            <v>15</v>
          </cell>
          <cell r="Q1159">
            <v>6</v>
          </cell>
          <cell r="R1159">
            <v>45113</v>
          </cell>
          <cell r="U1159" t="str">
            <v>Ｒ４</v>
          </cell>
          <cell r="V1159">
            <v>6</v>
          </cell>
          <cell r="W1159">
            <v>0</v>
          </cell>
          <cell r="X1159" t="str">
            <v>○</v>
          </cell>
          <cell r="Y1159" t="str">
            <v/>
          </cell>
          <cell r="Z1159" t="str">
            <v/>
          </cell>
          <cell r="AA1159" t="str">
            <v/>
          </cell>
          <cell r="AB1159" t="str">
            <v/>
          </cell>
          <cell r="AC1159" t="str">
            <v>なし</v>
          </cell>
          <cell r="AD1159">
            <v>6</v>
          </cell>
          <cell r="AE1159" t="str">
            <v>6年以上</v>
          </cell>
          <cell r="AF1159">
            <v>8</v>
          </cell>
          <cell r="AG1159" t="str">
            <v>適</v>
          </cell>
          <cell r="AH1159">
            <v>6</v>
          </cell>
          <cell r="AI1159" t="str">
            <v>適</v>
          </cell>
          <cell r="AJ1159">
            <v>14</v>
          </cell>
          <cell r="AK1159" t="str">
            <v>Ｒ４</v>
          </cell>
        </row>
        <row r="1160">
          <cell r="A1160">
            <v>1410051018737</v>
          </cell>
          <cell r="C1160" t="str">
            <v>保育所</v>
          </cell>
          <cell r="D1160" t="str">
            <v>ちゃいれっく東戸塚駅前保育園</v>
          </cell>
          <cell r="E1160">
            <v>90</v>
          </cell>
          <cell r="F1160" t="str">
            <v>戸塚区</v>
          </cell>
          <cell r="G1160" t="str">
            <v>1690075</v>
          </cell>
          <cell r="H1160" t="str">
            <v>東京都新宿区高田馬場１丁目３０－４　３０山京ビル３階</v>
          </cell>
          <cell r="I1160" t="str">
            <v>株式会社　プロケア</v>
          </cell>
          <cell r="J1160">
            <v>6</v>
          </cell>
          <cell r="K1160" t="str">
            <v>6年以上</v>
          </cell>
          <cell r="L1160">
            <v>8</v>
          </cell>
          <cell r="M1160" t="str">
            <v>適</v>
          </cell>
          <cell r="N1160">
            <v>6</v>
          </cell>
          <cell r="O1160" t="str">
            <v>適</v>
          </cell>
          <cell r="P1160">
            <v>14</v>
          </cell>
          <cell r="Q1160">
            <v>3</v>
          </cell>
          <cell r="R1160">
            <v>45146</v>
          </cell>
          <cell r="U1160" t="str">
            <v>Ｒ４</v>
          </cell>
          <cell r="V1160">
            <v>6</v>
          </cell>
          <cell r="W1160">
            <v>0</v>
          </cell>
          <cell r="X1160" t="str">
            <v>○</v>
          </cell>
          <cell r="Y1160" t="str">
            <v/>
          </cell>
          <cell r="Z1160" t="str">
            <v/>
          </cell>
          <cell r="AA1160" t="str">
            <v/>
          </cell>
          <cell r="AB1160" t="str">
            <v/>
          </cell>
          <cell r="AC1160" t="str">
            <v>なし</v>
          </cell>
          <cell r="AD1160">
            <v>5</v>
          </cell>
          <cell r="AE1160" t="str">
            <v>5年以上</v>
          </cell>
          <cell r="AF1160">
            <v>7</v>
          </cell>
          <cell r="AG1160" t="str">
            <v>適</v>
          </cell>
          <cell r="AH1160">
            <v>6</v>
          </cell>
          <cell r="AI1160" t="str">
            <v>適</v>
          </cell>
          <cell r="AJ1160">
            <v>13</v>
          </cell>
          <cell r="AK1160" t="str">
            <v>Ｒ４</v>
          </cell>
        </row>
        <row r="1161">
          <cell r="A1161">
            <v>1410051018745</v>
          </cell>
          <cell r="C1161" t="str">
            <v>保育所</v>
          </cell>
          <cell r="D1161" t="str">
            <v>ちゃいれっく前田町保育園</v>
          </cell>
          <cell r="E1161">
            <v>90</v>
          </cell>
          <cell r="F1161" t="str">
            <v>戸塚区</v>
          </cell>
          <cell r="G1161" t="str">
            <v>1690075</v>
          </cell>
          <cell r="H1161" t="str">
            <v>東京都新宿区高田馬場１丁目３０－４　３０山京ビル３階</v>
          </cell>
          <cell r="I1161" t="str">
            <v>株式会社　プロケア</v>
          </cell>
          <cell r="J1161">
            <v>9</v>
          </cell>
          <cell r="K1161" t="str">
            <v>9年以上</v>
          </cell>
          <cell r="L1161">
            <v>11</v>
          </cell>
          <cell r="M1161" t="str">
            <v>適</v>
          </cell>
          <cell r="N1161">
            <v>6</v>
          </cell>
          <cell r="O1161" t="str">
            <v>適</v>
          </cell>
          <cell r="P1161">
            <v>17</v>
          </cell>
          <cell r="Q1161">
            <v>6</v>
          </cell>
          <cell r="R1161">
            <v>45128</v>
          </cell>
          <cell r="U1161" t="str">
            <v>Ｒ４</v>
          </cell>
          <cell r="V1161">
            <v>6</v>
          </cell>
          <cell r="W1161">
            <v>0</v>
          </cell>
          <cell r="X1161" t="str">
            <v>○</v>
          </cell>
          <cell r="Y1161" t="str">
            <v/>
          </cell>
          <cell r="Z1161" t="str">
            <v/>
          </cell>
          <cell r="AA1161" t="str">
            <v/>
          </cell>
          <cell r="AB1161" t="str">
            <v/>
          </cell>
          <cell r="AC1161" t="str">
            <v>なし</v>
          </cell>
          <cell r="AD1161">
            <v>8</v>
          </cell>
          <cell r="AE1161" t="str">
            <v>8年以上</v>
          </cell>
          <cell r="AF1161">
            <v>10</v>
          </cell>
          <cell r="AG1161" t="str">
            <v>適</v>
          </cell>
          <cell r="AH1161">
            <v>6</v>
          </cell>
          <cell r="AI1161" t="str">
            <v>適</v>
          </cell>
          <cell r="AJ1161">
            <v>16</v>
          </cell>
          <cell r="AK1161" t="str">
            <v>Ｒ４</v>
          </cell>
        </row>
        <row r="1162">
          <cell r="A1162">
            <v>1410051024271</v>
          </cell>
          <cell r="C1162" t="str">
            <v>保育所</v>
          </cell>
          <cell r="D1162" t="str">
            <v>つくし保育園　戸塚</v>
          </cell>
          <cell r="E1162">
            <v>90</v>
          </cell>
          <cell r="F1162" t="str">
            <v>戸塚区</v>
          </cell>
          <cell r="G1162" t="str">
            <v>2440003</v>
          </cell>
          <cell r="H1162" t="str">
            <v>戸塚区戸塚町４０１４―１マリナビル３Ｆ</v>
          </cell>
          <cell r="I1162" t="str">
            <v>つくし保育園　戸塚</v>
          </cell>
          <cell r="J1162">
            <v>8</v>
          </cell>
          <cell r="K1162" t="str">
            <v>8年以上</v>
          </cell>
          <cell r="L1162">
            <v>10</v>
          </cell>
          <cell r="M1162" t="str">
            <v>適</v>
          </cell>
          <cell r="N1162">
            <v>6</v>
          </cell>
          <cell r="O1162" t="str">
            <v>適</v>
          </cell>
          <cell r="P1162">
            <v>16</v>
          </cell>
          <cell r="Q1162">
            <v>10</v>
          </cell>
          <cell r="R1162">
            <v>45146</v>
          </cell>
          <cell r="U1162" t="str">
            <v>Ｒ４</v>
          </cell>
          <cell r="V1162">
            <v>6</v>
          </cell>
          <cell r="W1162">
            <v>0</v>
          </cell>
          <cell r="X1162" t="str">
            <v>○</v>
          </cell>
          <cell r="Y1162" t="str">
            <v/>
          </cell>
          <cell r="Z1162" t="str">
            <v/>
          </cell>
          <cell r="AA1162" t="str">
            <v/>
          </cell>
          <cell r="AB1162" t="str">
            <v/>
          </cell>
          <cell r="AC1162" t="str">
            <v>なし</v>
          </cell>
          <cell r="AD1162">
            <v>9</v>
          </cell>
          <cell r="AE1162" t="str">
            <v>9年以上</v>
          </cell>
          <cell r="AF1162">
            <v>11</v>
          </cell>
          <cell r="AG1162" t="str">
            <v>適</v>
          </cell>
          <cell r="AH1162">
            <v>6</v>
          </cell>
          <cell r="AI1162" t="str">
            <v>適</v>
          </cell>
          <cell r="AJ1162">
            <v>17</v>
          </cell>
          <cell r="AK1162" t="str">
            <v>Ｒ４</v>
          </cell>
        </row>
        <row r="1163">
          <cell r="A1163">
            <v>1410051014538</v>
          </cell>
          <cell r="C1163" t="str">
            <v>保育所</v>
          </cell>
          <cell r="D1163" t="str">
            <v>つくし保育園　東戸塚</v>
          </cell>
          <cell r="E1163">
            <v>90</v>
          </cell>
          <cell r="F1163" t="str">
            <v>戸塚区</v>
          </cell>
          <cell r="G1163" t="str">
            <v>2440801</v>
          </cell>
          <cell r="H1163" t="str">
            <v>横浜市戸塚区品濃町５４５－３０　クライテリア東戸塚１階</v>
          </cell>
          <cell r="I1163" t="str">
            <v>社会福祉法人　秀峰会　つくし保育園東戸塚</v>
          </cell>
          <cell r="J1163">
            <v>7</v>
          </cell>
          <cell r="K1163" t="str">
            <v>7年以上</v>
          </cell>
          <cell r="L1163">
            <v>9</v>
          </cell>
          <cell r="M1163" t="str">
            <v>適</v>
          </cell>
          <cell r="N1163">
            <v>6</v>
          </cell>
          <cell r="O1163" t="str">
            <v>適</v>
          </cell>
          <cell r="P1163">
            <v>15</v>
          </cell>
          <cell r="Q1163">
            <v>6</v>
          </cell>
          <cell r="R1163">
            <v>45092</v>
          </cell>
          <cell r="U1163" t="str">
            <v>Ｒ４</v>
          </cell>
          <cell r="V1163">
            <v>6</v>
          </cell>
          <cell r="W1163">
            <v>0</v>
          </cell>
          <cell r="X1163" t="str">
            <v>○</v>
          </cell>
          <cell r="Y1163" t="str">
            <v/>
          </cell>
          <cell r="Z1163" t="str">
            <v/>
          </cell>
          <cell r="AA1163" t="str">
            <v/>
          </cell>
          <cell r="AB1163" t="str">
            <v/>
          </cell>
          <cell r="AC1163" t="str">
            <v>なし</v>
          </cell>
          <cell r="AD1163">
            <v>7</v>
          </cell>
          <cell r="AE1163" t="str">
            <v>7年以上</v>
          </cell>
          <cell r="AF1163">
            <v>9</v>
          </cell>
          <cell r="AG1163" t="str">
            <v>適</v>
          </cell>
          <cell r="AH1163">
            <v>6</v>
          </cell>
          <cell r="AI1163" t="str">
            <v>適</v>
          </cell>
          <cell r="AJ1163">
            <v>15</v>
          </cell>
          <cell r="AK1163" t="str">
            <v>Ｒ４</v>
          </cell>
        </row>
        <row r="1164">
          <cell r="A1164">
            <v>1410051017671</v>
          </cell>
          <cell r="C1164" t="str">
            <v>保育所</v>
          </cell>
          <cell r="D1164" t="str">
            <v>戸塚愛児園</v>
          </cell>
          <cell r="E1164">
            <v>90</v>
          </cell>
          <cell r="F1164" t="str">
            <v>戸塚区</v>
          </cell>
          <cell r="G1164" t="str">
            <v>2440003</v>
          </cell>
          <cell r="H1164" t="str">
            <v>横浜市戸塚区戸塚町１６７</v>
          </cell>
          <cell r="I1164" t="str">
            <v>戸塚愛児園</v>
          </cell>
          <cell r="J1164">
            <v>12</v>
          </cell>
          <cell r="K1164" t="str">
            <v>12年以上</v>
          </cell>
          <cell r="L1164">
            <v>12</v>
          </cell>
          <cell r="M1164" t="str">
            <v>適</v>
          </cell>
          <cell r="N1164">
            <v>7</v>
          </cell>
          <cell r="O1164" t="str">
            <v>適</v>
          </cell>
          <cell r="P1164">
            <v>19</v>
          </cell>
          <cell r="Q1164">
            <v>24</v>
          </cell>
          <cell r="R1164">
            <v>45154</v>
          </cell>
          <cell r="U1164" t="str">
            <v>Ｒ４</v>
          </cell>
          <cell r="V1164">
            <v>7</v>
          </cell>
          <cell r="W1164">
            <v>0</v>
          </cell>
          <cell r="X1164" t="str">
            <v>○</v>
          </cell>
          <cell r="Y1164" t="str">
            <v/>
          </cell>
          <cell r="Z1164" t="str">
            <v/>
          </cell>
          <cell r="AA1164" t="str">
            <v/>
          </cell>
          <cell r="AB1164" t="str">
            <v/>
          </cell>
          <cell r="AC1164" t="str">
            <v>なし</v>
          </cell>
          <cell r="AD1164">
            <v>13</v>
          </cell>
          <cell r="AE1164" t="str">
            <v>13年以上</v>
          </cell>
          <cell r="AF1164">
            <v>12</v>
          </cell>
          <cell r="AG1164" t="str">
            <v>適</v>
          </cell>
          <cell r="AH1164">
            <v>7</v>
          </cell>
          <cell r="AI1164" t="str">
            <v>適</v>
          </cell>
          <cell r="AJ1164">
            <v>19</v>
          </cell>
          <cell r="AK1164" t="str">
            <v>Ｒ４</v>
          </cell>
        </row>
        <row r="1165">
          <cell r="A1165">
            <v>1410051023679</v>
          </cell>
          <cell r="C1165" t="str">
            <v>保育所</v>
          </cell>
          <cell r="D1165" t="str">
            <v>戸塚せせらぎ保育園</v>
          </cell>
          <cell r="E1165">
            <v>90</v>
          </cell>
          <cell r="F1165" t="str">
            <v>戸塚区</v>
          </cell>
          <cell r="G1165" t="str">
            <v>2440002</v>
          </cell>
          <cell r="H1165" t="str">
            <v>横浜市戸塚区矢部町３００１－２　第７山洋ビル１階</v>
          </cell>
          <cell r="I1165" t="str">
            <v>戸塚せせらぎ保育園</v>
          </cell>
          <cell r="J1165">
            <v>5</v>
          </cell>
          <cell r="K1165" t="str">
            <v>5年以上</v>
          </cell>
          <cell r="L1165">
            <v>7</v>
          </cell>
          <cell r="M1165" t="str">
            <v>適</v>
          </cell>
          <cell r="N1165">
            <v>6</v>
          </cell>
          <cell r="O1165" t="str">
            <v>適</v>
          </cell>
          <cell r="P1165">
            <v>13</v>
          </cell>
          <cell r="Q1165">
            <v>2</v>
          </cell>
          <cell r="R1165">
            <v>45113</v>
          </cell>
          <cell r="U1165" t="str">
            <v>Ｒ４</v>
          </cell>
          <cell r="V1165">
            <v>6</v>
          </cell>
          <cell r="W1165">
            <v>0</v>
          </cell>
          <cell r="X1165" t="str">
            <v>○</v>
          </cell>
          <cell r="Y1165" t="str">
            <v/>
          </cell>
          <cell r="Z1165" t="str">
            <v/>
          </cell>
          <cell r="AA1165" t="str">
            <v/>
          </cell>
          <cell r="AB1165" t="str">
            <v/>
          </cell>
          <cell r="AC1165" t="str">
            <v>なし</v>
          </cell>
          <cell r="AD1165">
            <v>5</v>
          </cell>
          <cell r="AE1165" t="str">
            <v>5年以上</v>
          </cell>
          <cell r="AF1165">
            <v>7</v>
          </cell>
          <cell r="AG1165" t="str">
            <v>適</v>
          </cell>
          <cell r="AH1165">
            <v>6</v>
          </cell>
          <cell r="AI1165" t="str">
            <v>適</v>
          </cell>
          <cell r="AJ1165">
            <v>13</v>
          </cell>
          <cell r="AK1165" t="str">
            <v>Ｒ４</v>
          </cell>
        </row>
        <row r="1166">
          <cell r="A1166">
            <v>1410051025674</v>
          </cell>
          <cell r="C1166" t="str">
            <v>保育所</v>
          </cell>
          <cell r="D1166" t="str">
            <v>戸塚ほしの木保育園</v>
          </cell>
          <cell r="E1166">
            <v>90</v>
          </cell>
          <cell r="F1166" t="str">
            <v>戸塚区</v>
          </cell>
          <cell r="G1166" t="str">
            <v>2440003</v>
          </cell>
          <cell r="H1166" t="str">
            <v>横浜市戸塚区戸塚町４７９０－６</v>
          </cell>
          <cell r="I1166" t="str">
            <v>戸塚ほしの木保育園</v>
          </cell>
          <cell r="J1166">
            <v>9</v>
          </cell>
          <cell r="K1166" t="str">
            <v>9年以上</v>
          </cell>
          <cell r="L1166">
            <v>11</v>
          </cell>
          <cell r="M1166" t="str">
            <v>適</v>
          </cell>
          <cell r="N1166">
            <v>6</v>
          </cell>
          <cell r="O1166" t="str">
            <v>適</v>
          </cell>
          <cell r="P1166">
            <v>17</v>
          </cell>
          <cell r="Q1166">
            <v>8</v>
          </cell>
          <cell r="R1166">
            <v>45154</v>
          </cell>
          <cell r="U1166" t="str">
            <v>Ｒ４</v>
          </cell>
          <cell r="V1166">
            <v>6</v>
          </cell>
          <cell r="W1166">
            <v>0</v>
          </cell>
          <cell r="X1166" t="str">
            <v>○</v>
          </cell>
          <cell r="Y1166" t="str">
            <v/>
          </cell>
          <cell r="Z1166" t="str">
            <v/>
          </cell>
          <cell r="AA1166" t="str">
            <v/>
          </cell>
          <cell r="AB1166" t="str">
            <v/>
          </cell>
          <cell r="AC1166" t="str">
            <v>なし</v>
          </cell>
          <cell r="AD1166">
            <v>7</v>
          </cell>
          <cell r="AE1166" t="str">
            <v>7年以上</v>
          </cell>
          <cell r="AF1166">
            <v>9</v>
          </cell>
          <cell r="AG1166" t="str">
            <v>適</v>
          </cell>
          <cell r="AH1166">
            <v>6</v>
          </cell>
          <cell r="AI1166" t="str">
            <v>適</v>
          </cell>
          <cell r="AJ1166">
            <v>15</v>
          </cell>
          <cell r="AK1166" t="str">
            <v>Ｒ４</v>
          </cell>
        </row>
        <row r="1167">
          <cell r="A1167">
            <v>1410051018448</v>
          </cell>
          <cell r="C1167" t="str">
            <v>保育所</v>
          </cell>
          <cell r="D1167" t="str">
            <v>戸塚みどり保育園</v>
          </cell>
          <cell r="E1167">
            <v>90</v>
          </cell>
          <cell r="F1167" t="str">
            <v>戸塚区</v>
          </cell>
          <cell r="G1167" t="str">
            <v>2440003</v>
          </cell>
          <cell r="H1167" t="str">
            <v>横浜市戸塚区戸塚町３９２３－３</v>
          </cell>
          <cell r="I1167" t="str">
            <v>戸塚みどり保育園</v>
          </cell>
          <cell r="J1167">
            <v>10</v>
          </cell>
          <cell r="K1167" t="str">
            <v>10年以上</v>
          </cell>
          <cell r="L1167">
            <v>12</v>
          </cell>
          <cell r="M1167" t="str">
            <v>適</v>
          </cell>
          <cell r="N1167">
            <v>6</v>
          </cell>
          <cell r="O1167" t="str">
            <v>適</v>
          </cell>
          <cell r="P1167">
            <v>18</v>
          </cell>
          <cell r="Q1167">
            <v>11</v>
          </cell>
          <cell r="R1167">
            <v>45146</v>
          </cell>
          <cell r="U1167" t="str">
            <v>Ｒ４</v>
          </cell>
          <cell r="V1167">
            <v>6</v>
          </cell>
          <cell r="W1167">
            <v>0</v>
          </cell>
          <cell r="X1167" t="str">
            <v>○</v>
          </cell>
          <cell r="Y1167" t="str">
            <v/>
          </cell>
          <cell r="Z1167" t="str">
            <v/>
          </cell>
          <cell r="AA1167" t="str">
            <v/>
          </cell>
          <cell r="AB1167" t="str">
            <v/>
          </cell>
          <cell r="AC1167" t="str">
            <v>なし</v>
          </cell>
          <cell r="AD1167">
            <v>10</v>
          </cell>
          <cell r="AE1167" t="str">
            <v>10年以上</v>
          </cell>
          <cell r="AF1167">
            <v>12</v>
          </cell>
          <cell r="AG1167" t="str">
            <v>適</v>
          </cell>
          <cell r="AH1167">
            <v>6</v>
          </cell>
          <cell r="AI1167" t="str">
            <v>適</v>
          </cell>
          <cell r="AJ1167">
            <v>18</v>
          </cell>
          <cell r="AK1167" t="str">
            <v>Ｒ４</v>
          </cell>
        </row>
        <row r="1168">
          <cell r="A1168">
            <v>1410051019859</v>
          </cell>
          <cell r="C1168" t="str">
            <v>保育所</v>
          </cell>
          <cell r="D1168" t="str">
            <v>とつかルーテル保育園</v>
          </cell>
          <cell r="E1168">
            <v>90</v>
          </cell>
          <cell r="F1168" t="str">
            <v>戸塚区</v>
          </cell>
          <cell r="G1168" t="str">
            <v>2440817</v>
          </cell>
          <cell r="H1168" t="str">
            <v>横浜市戸塚区吉田町１００－４</v>
          </cell>
          <cell r="I1168" t="str">
            <v>とつかルーテル保育園</v>
          </cell>
          <cell r="J1168">
            <v>12</v>
          </cell>
          <cell r="K1168" t="str">
            <v>12年以上</v>
          </cell>
          <cell r="L1168">
            <v>12</v>
          </cell>
          <cell r="M1168" t="str">
            <v>適</v>
          </cell>
          <cell r="N1168">
            <v>7</v>
          </cell>
          <cell r="O1168" t="str">
            <v>適</v>
          </cell>
          <cell r="P1168">
            <v>19</v>
          </cell>
          <cell r="Q1168">
            <v>30</v>
          </cell>
          <cell r="R1168">
            <v>45146</v>
          </cell>
          <cell r="U1168" t="str">
            <v>Ｒ４</v>
          </cell>
          <cell r="V1168">
            <v>7</v>
          </cell>
          <cell r="W1168">
            <v>0</v>
          </cell>
          <cell r="X1168" t="str">
            <v>○</v>
          </cell>
          <cell r="Y1168" t="str">
            <v/>
          </cell>
          <cell r="Z1168" t="str">
            <v/>
          </cell>
          <cell r="AA1168" t="str">
            <v/>
          </cell>
          <cell r="AB1168" t="str">
            <v/>
          </cell>
          <cell r="AC1168" t="str">
            <v>なし</v>
          </cell>
          <cell r="AD1168">
            <v>11</v>
          </cell>
          <cell r="AE1168" t="str">
            <v>11年以上</v>
          </cell>
          <cell r="AF1168">
            <v>12</v>
          </cell>
          <cell r="AG1168" t="str">
            <v>適</v>
          </cell>
          <cell r="AH1168">
            <v>7</v>
          </cell>
          <cell r="AI1168" t="str">
            <v>適</v>
          </cell>
          <cell r="AJ1168">
            <v>19</v>
          </cell>
          <cell r="AK1168" t="str">
            <v>Ｒ４</v>
          </cell>
        </row>
        <row r="1169">
          <cell r="A1169">
            <v>1410051017689</v>
          </cell>
          <cell r="B1169" t="str">
            <v>〇</v>
          </cell>
          <cell r="C1169" t="str">
            <v>保育所</v>
          </cell>
          <cell r="D1169" t="str">
            <v>名瀬いちい保育園</v>
          </cell>
          <cell r="E1169">
            <v>90</v>
          </cell>
          <cell r="F1169" t="str">
            <v>戸塚区</v>
          </cell>
          <cell r="G1169" t="str">
            <v>0600063</v>
          </cell>
          <cell r="H1169" t="str">
            <v>北海道札幌市中央区南３条西１丁目１－１　南３西１ビル５階</v>
          </cell>
          <cell r="I1169" t="str">
            <v>社会福祉法人水の会</v>
          </cell>
          <cell r="J1169">
            <v>10</v>
          </cell>
          <cell r="K1169" t="str">
            <v>10年以上</v>
          </cell>
          <cell r="L1169">
            <v>12</v>
          </cell>
          <cell r="M1169" t="str">
            <v>適</v>
          </cell>
          <cell r="N1169">
            <v>6</v>
          </cell>
          <cell r="O1169" t="str">
            <v>適</v>
          </cell>
          <cell r="P1169">
            <v>18</v>
          </cell>
          <cell r="Q1169">
            <v>11</v>
          </cell>
          <cell r="R1169">
            <v>45113</v>
          </cell>
          <cell r="T1169">
            <v>45146</v>
          </cell>
          <cell r="U1169" t="str">
            <v>Ｒ４</v>
          </cell>
          <cell r="V1169">
            <v>7</v>
          </cell>
          <cell r="W1169">
            <v>0</v>
          </cell>
          <cell r="X1169" t="str">
            <v>○</v>
          </cell>
          <cell r="Y1169" t="str">
            <v/>
          </cell>
          <cell r="Z1169" t="str">
            <v/>
          </cell>
          <cell r="AA1169" t="str">
            <v/>
          </cell>
          <cell r="AB1169" t="str">
            <v/>
          </cell>
          <cell r="AC1169" t="str">
            <v>なし</v>
          </cell>
          <cell r="AD1169">
            <v>11</v>
          </cell>
          <cell r="AE1169" t="str">
            <v>11年以上</v>
          </cell>
          <cell r="AF1169">
            <v>12</v>
          </cell>
          <cell r="AG1169" t="str">
            <v>適</v>
          </cell>
          <cell r="AH1169">
            <v>7</v>
          </cell>
          <cell r="AI1169" t="str">
            <v>適</v>
          </cell>
          <cell r="AJ1169">
            <v>19</v>
          </cell>
          <cell r="AK1169" t="str">
            <v>Ｒ４</v>
          </cell>
        </row>
        <row r="1170">
          <cell r="A1170">
            <v>1410051015980</v>
          </cell>
          <cell r="C1170" t="str">
            <v>保育所</v>
          </cell>
          <cell r="D1170" t="str">
            <v>にじいろ保育園川上町</v>
          </cell>
          <cell r="E1170">
            <v>90</v>
          </cell>
          <cell r="F1170" t="str">
            <v>戸塚区</v>
          </cell>
          <cell r="G1170" t="str">
            <v>1500043</v>
          </cell>
          <cell r="H1170" t="str">
            <v>東京都渋谷区道玄坂１丁目１２－１　渋谷マークシティ　ウェスト１７階</v>
          </cell>
          <cell r="I1170" t="str">
            <v>ライクキッズ株式会社</v>
          </cell>
          <cell r="J1170">
            <v>10</v>
          </cell>
          <cell r="K1170" t="str">
            <v>10年以上</v>
          </cell>
          <cell r="L1170">
            <v>12</v>
          </cell>
          <cell r="M1170" t="str">
            <v>適</v>
          </cell>
          <cell r="N1170">
            <v>6</v>
          </cell>
          <cell r="O1170" t="str">
            <v>適</v>
          </cell>
          <cell r="P1170">
            <v>18</v>
          </cell>
          <cell r="Q1170">
            <v>9</v>
          </cell>
          <cell r="R1170">
            <v>45146</v>
          </cell>
          <cell r="U1170" t="str">
            <v>Ｒ４</v>
          </cell>
          <cell r="V1170">
            <v>6</v>
          </cell>
          <cell r="W1170">
            <v>0</v>
          </cell>
          <cell r="X1170" t="str">
            <v>○</v>
          </cell>
          <cell r="Y1170" t="str">
            <v/>
          </cell>
          <cell r="Z1170" t="str">
            <v/>
          </cell>
          <cell r="AA1170" t="str">
            <v/>
          </cell>
          <cell r="AB1170" t="str">
            <v/>
          </cell>
          <cell r="AC1170" t="str">
            <v>なし</v>
          </cell>
          <cell r="AD1170">
            <v>7</v>
          </cell>
          <cell r="AE1170" t="str">
            <v>7年以上</v>
          </cell>
          <cell r="AF1170">
            <v>9</v>
          </cell>
          <cell r="AG1170" t="str">
            <v>適</v>
          </cell>
          <cell r="AH1170">
            <v>6</v>
          </cell>
          <cell r="AI1170" t="str">
            <v>適</v>
          </cell>
          <cell r="AJ1170">
            <v>15</v>
          </cell>
          <cell r="AK1170" t="str">
            <v>Ｒ４</v>
          </cell>
        </row>
        <row r="1171">
          <cell r="A1171">
            <v>1410051016004</v>
          </cell>
          <cell r="B1171" t="str">
            <v>施設事由</v>
          </cell>
          <cell r="C1171" t="str">
            <v>保育所</v>
          </cell>
          <cell r="D1171" t="str">
            <v>にじいろ保育園品濃町</v>
          </cell>
          <cell r="E1171">
            <v>90</v>
          </cell>
          <cell r="F1171" t="str">
            <v>戸塚区</v>
          </cell>
          <cell r="G1171" t="str">
            <v>1500043</v>
          </cell>
          <cell r="H1171" t="str">
            <v>東京都渋谷区道玄坂１丁目１２－１　渋谷マークシティ　ウェスト１７階</v>
          </cell>
          <cell r="I1171" t="str">
            <v>ライクキッズ株式会社</v>
          </cell>
          <cell r="J1171">
            <v>7</v>
          </cell>
          <cell r="K1171" t="str">
            <v>7年以上</v>
          </cell>
          <cell r="L1171">
            <v>9</v>
          </cell>
          <cell r="M1171" t="str">
            <v>適</v>
          </cell>
          <cell r="N1171">
            <v>6</v>
          </cell>
          <cell r="O1171" t="str">
            <v>適</v>
          </cell>
          <cell r="P1171">
            <v>15</v>
          </cell>
          <cell r="Q1171">
            <v>7</v>
          </cell>
          <cell r="R1171">
            <v>45146</v>
          </cell>
          <cell r="S1171" t="str">
            <v>理由書提出あり</v>
          </cell>
          <cell r="T1171">
            <v>45272</v>
          </cell>
          <cell r="U1171" t="str">
            <v>Ｒ４</v>
          </cell>
          <cell r="V1171">
            <v>6</v>
          </cell>
          <cell r="W1171">
            <v>0</v>
          </cell>
          <cell r="X1171" t="str">
            <v>○</v>
          </cell>
          <cell r="Y1171" t="str">
            <v/>
          </cell>
          <cell r="Z1171" t="str">
            <v/>
          </cell>
          <cell r="AA1171" t="str">
            <v/>
          </cell>
          <cell r="AB1171" t="str">
            <v/>
          </cell>
          <cell r="AC1171" t="str">
            <v>なし</v>
          </cell>
          <cell r="AD1171">
            <v>6</v>
          </cell>
          <cell r="AE1171" t="str">
            <v>6年以上</v>
          </cell>
          <cell r="AF1171">
            <v>8</v>
          </cell>
          <cell r="AG1171" t="str">
            <v>適</v>
          </cell>
          <cell r="AH1171">
            <v>6</v>
          </cell>
          <cell r="AI1171" t="str">
            <v>適</v>
          </cell>
          <cell r="AJ1171">
            <v>14</v>
          </cell>
          <cell r="AK1171" t="str">
            <v>Ｒ４</v>
          </cell>
        </row>
        <row r="1172">
          <cell r="A1172">
            <v>1410051016012</v>
          </cell>
          <cell r="C1172" t="str">
            <v>保育所</v>
          </cell>
          <cell r="D1172" t="str">
            <v>にじいろ保育園戸塚</v>
          </cell>
          <cell r="E1172">
            <v>90</v>
          </cell>
          <cell r="F1172" t="str">
            <v>戸塚区</v>
          </cell>
          <cell r="G1172" t="str">
            <v>1500043</v>
          </cell>
          <cell r="H1172" t="str">
            <v>東京都渋谷区道玄坂１丁目１２－１　渋谷マークシティ　ウェスト１７階</v>
          </cell>
          <cell r="I1172" t="str">
            <v>ライクキッズ株式会社</v>
          </cell>
          <cell r="J1172">
            <v>7</v>
          </cell>
          <cell r="K1172" t="str">
            <v>7年以上</v>
          </cell>
          <cell r="L1172">
            <v>9</v>
          </cell>
          <cell r="M1172" t="str">
            <v>適</v>
          </cell>
          <cell r="N1172">
            <v>6</v>
          </cell>
          <cell r="O1172" t="str">
            <v>適</v>
          </cell>
          <cell r="P1172">
            <v>15</v>
          </cell>
          <cell r="Q1172">
            <v>6</v>
          </cell>
          <cell r="R1172">
            <v>45146</v>
          </cell>
          <cell r="U1172" t="str">
            <v>Ｒ４</v>
          </cell>
          <cell r="V1172">
            <v>6</v>
          </cell>
          <cell r="W1172">
            <v>0</v>
          </cell>
          <cell r="X1172" t="str">
            <v>○</v>
          </cell>
          <cell r="Y1172" t="str">
            <v/>
          </cell>
          <cell r="Z1172" t="str">
            <v/>
          </cell>
          <cell r="AA1172" t="str">
            <v/>
          </cell>
          <cell r="AB1172" t="str">
            <v/>
          </cell>
          <cell r="AC1172" t="str">
            <v>なし</v>
          </cell>
          <cell r="AD1172">
            <v>8</v>
          </cell>
          <cell r="AE1172" t="str">
            <v>8年以上</v>
          </cell>
          <cell r="AF1172">
            <v>10</v>
          </cell>
          <cell r="AG1172" t="str">
            <v>適</v>
          </cell>
          <cell r="AH1172">
            <v>6</v>
          </cell>
          <cell r="AI1172" t="str">
            <v>適</v>
          </cell>
          <cell r="AJ1172">
            <v>16</v>
          </cell>
          <cell r="AK1172" t="str">
            <v>Ｒ４</v>
          </cell>
        </row>
        <row r="1173">
          <cell r="A1173">
            <v>1410051023570</v>
          </cell>
          <cell r="C1173" t="str">
            <v>保育所</v>
          </cell>
          <cell r="D1173" t="str">
            <v>にじいろ保育園戸塚駅前</v>
          </cell>
          <cell r="E1173">
            <v>90</v>
          </cell>
          <cell r="F1173" t="str">
            <v>戸塚区</v>
          </cell>
          <cell r="G1173" t="str">
            <v>1500043</v>
          </cell>
          <cell r="H1173" t="str">
            <v>東京都渋谷区道玄坂１丁目１２－１　渋谷マークシティ　ウェスト１７階</v>
          </cell>
          <cell r="I1173" t="str">
            <v>ライクキッズ株式会社</v>
          </cell>
          <cell r="J1173">
            <v>9</v>
          </cell>
          <cell r="K1173" t="str">
            <v>9年以上</v>
          </cell>
          <cell r="L1173">
            <v>11</v>
          </cell>
          <cell r="M1173" t="str">
            <v>適</v>
          </cell>
          <cell r="N1173">
            <v>6</v>
          </cell>
          <cell r="O1173" t="str">
            <v>適</v>
          </cell>
          <cell r="P1173">
            <v>17</v>
          </cell>
          <cell r="Q1173">
            <v>7</v>
          </cell>
          <cell r="R1173">
            <v>45154</v>
          </cell>
          <cell r="U1173" t="str">
            <v>Ｒ４</v>
          </cell>
          <cell r="V1173">
            <v>6</v>
          </cell>
          <cell r="W1173">
            <v>0</v>
          </cell>
          <cell r="X1173" t="str">
            <v>○</v>
          </cell>
          <cell r="Y1173" t="str">
            <v/>
          </cell>
          <cell r="Z1173" t="str">
            <v/>
          </cell>
          <cell r="AA1173" t="str">
            <v/>
          </cell>
          <cell r="AB1173" t="str">
            <v/>
          </cell>
          <cell r="AC1173" t="str">
            <v>なし</v>
          </cell>
          <cell r="AD1173">
            <v>7</v>
          </cell>
          <cell r="AE1173" t="str">
            <v>7年以上</v>
          </cell>
          <cell r="AF1173">
            <v>9</v>
          </cell>
          <cell r="AG1173" t="str">
            <v>適</v>
          </cell>
          <cell r="AH1173">
            <v>6</v>
          </cell>
          <cell r="AI1173" t="str">
            <v>適</v>
          </cell>
          <cell r="AJ1173">
            <v>15</v>
          </cell>
          <cell r="AK1173" t="str">
            <v>Ｒ４</v>
          </cell>
        </row>
        <row r="1174">
          <cell r="A1174">
            <v>1410051015998</v>
          </cell>
          <cell r="C1174" t="str">
            <v>保育所</v>
          </cell>
          <cell r="D1174" t="str">
            <v>にじいろ保育園東戸塚</v>
          </cell>
          <cell r="E1174">
            <v>90</v>
          </cell>
          <cell r="F1174" t="str">
            <v>戸塚区</v>
          </cell>
          <cell r="G1174" t="str">
            <v>1500043</v>
          </cell>
          <cell r="H1174" t="str">
            <v>東京都渋谷区道玄坂１丁目１２－１　渋谷マークシティ　ウェスト１７階</v>
          </cell>
          <cell r="I1174" t="str">
            <v>ライクキッズ株式会社</v>
          </cell>
          <cell r="J1174">
            <v>9</v>
          </cell>
          <cell r="K1174" t="str">
            <v>9年以上</v>
          </cell>
          <cell r="L1174">
            <v>11</v>
          </cell>
          <cell r="M1174" t="str">
            <v>適</v>
          </cell>
          <cell r="N1174">
            <v>6</v>
          </cell>
          <cell r="O1174" t="str">
            <v>適</v>
          </cell>
          <cell r="P1174">
            <v>17</v>
          </cell>
          <cell r="Q1174">
            <v>7</v>
          </cell>
          <cell r="R1174">
            <v>45146</v>
          </cell>
          <cell r="U1174" t="str">
            <v>Ｒ４</v>
          </cell>
          <cell r="V1174">
            <v>6</v>
          </cell>
          <cell r="W1174">
            <v>0</v>
          </cell>
          <cell r="X1174" t="str">
            <v>○</v>
          </cell>
          <cell r="Y1174" t="str">
            <v/>
          </cell>
          <cell r="Z1174" t="str">
            <v/>
          </cell>
          <cell r="AA1174" t="str">
            <v/>
          </cell>
          <cell r="AB1174" t="str">
            <v/>
          </cell>
          <cell r="AC1174" t="str">
            <v>なし</v>
          </cell>
          <cell r="AD1174">
            <v>8</v>
          </cell>
          <cell r="AE1174" t="str">
            <v>8年以上</v>
          </cell>
          <cell r="AF1174">
            <v>10</v>
          </cell>
          <cell r="AG1174" t="str">
            <v>適</v>
          </cell>
          <cell r="AH1174">
            <v>6</v>
          </cell>
          <cell r="AI1174" t="str">
            <v>適</v>
          </cell>
          <cell r="AJ1174">
            <v>16</v>
          </cell>
          <cell r="AK1174" t="str">
            <v>Ｒ４</v>
          </cell>
        </row>
        <row r="1175">
          <cell r="A1175">
            <v>1410051024040</v>
          </cell>
          <cell r="C1175" t="str">
            <v>保育所</v>
          </cell>
          <cell r="D1175" t="str">
            <v>ニチイキッズ東戸塚園</v>
          </cell>
          <cell r="E1175">
            <v>90</v>
          </cell>
          <cell r="F1175" t="str">
            <v>戸塚区</v>
          </cell>
          <cell r="G1175" t="str">
            <v>2440801</v>
          </cell>
          <cell r="H1175" t="str">
            <v>横浜市戸塚区品濃町５２７－１</v>
          </cell>
          <cell r="I1175" t="str">
            <v>ニチイキッズ東戸塚保育園</v>
          </cell>
          <cell r="J1175">
            <v>5</v>
          </cell>
          <cell r="K1175" t="str">
            <v>5年以上</v>
          </cell>
          <cell r="L1175">
            <v>7</v>
          </cell>
          <cell r="M1175" t="str">
            <v>適</v>
          </cell>
          <cell r="N1175">
            <v>6</v>
          </cell>
          <cell r="O1175" t="str">
            <v>適</v>
          </cell>
          <cell r="P1175">
            <v>13</v>
          </cell>
          <cell r="Q1175">
            <v>3</v>
          </cell>
          <cell r="R1175">
            <v>45154</v>
          </cell>
          <cell r="U1175" t="str">
            <v>Ｒ４</v>
          </cell>
          <cell r="V1175">
            <v>6</v>
          </cell>
          <cell r="W1175">
            <v>0</v>
          </cell>
          <cell r="X1175" t="str">
            <v>○</v>
          </cell>
          <cell r="Y1175" t="str">
            <v/>
          </cell>
          <cell r="Z1175" t="str">
            <v/>
          </cell>
          <cell r="AA1175" t="str">
            <v/>
          </cell>
          <cell r="AB1175" t="str">
            <v/>
          </cell>
          <cell r="AC1175" t="str">
            <v>なし</v>
          </cell>
          <cell r="AD1175">
            <v>6</v>
          </cell>
          <cell r="AE1175" t="str">
            <v>6年以上</v>
          </cell>
          <cell r="AF1175">
            <v>8</v>
          </cell>
          <cell r="AG1175" t="str">
            <v>適</v>
          </cell>
          <cell r="AH1175">
            <v>6</v>
          </cell>
          <cell r="AI1175" t="str">
            <v>適</v>
          </cell>
          <cell r="AJ1175">
            <v>14</v>
          </cell>
          <cell r="AK1175" t="str">
            <v>Ｒ４</v>
          </cell>
        </row>
        <row r="1176">
          <cell r="A1176">
            <v>1410051015972</v>
          </cell>
          <cell r="C1176" t="str">
            <v>保育所</v>
          </cell>
          <cell r="D1176" t="str">
            <v>ののはな保育園</v>
          </cell>
          <cell r="E1176">
            <v>90</v>
          </cell>
          <cell r="F1176" t="str">
            <v>戸塚区</v>
          </cell>
          <cell r="G1176" t="str">
            <v>2440003</v>
          </cell>
          <cell r="H1176" t="str">
            <v>横浜市戸塚区戸塚町２８１０－１２</v>
          </cell>
          <cell r="I1176" t="str">
            <v>社会福祉法人　ももの会</v>
          </cell>
          <cell r="J1176">
            <v>13</v>
          </cell>
          <cell r="K1176" t="str">
            <v>13年以上</v>
          </cell>
          <cell r="L1176">
            <v>12</v>
          </cell>
          <cell r="M1176" t="str">
            <v>適</v>
          </cell>
          <cell r="N1176">
            <v>7</v>
          </cell>
          <cell r="O1176" t="str">
            <v>適</v>
          </cell>
          <cell r="P1176">
            <v>19</v>
          </cell>
          <cell r="Q1176">
            <v>7</v>
          </cell>
          <cell r="R1176">
            <v>45072</v>
          </cell>
          <cell r="U1176" t="str">
            <v>Ｒ４</v>
          </cell>
          <cell r="V1176">
            <v>7</v>
          </cell>
          <cell r="W1176">
            <v>0</v>
          </cell>
          <cell r="X1176" t="str">
            <v>○</v>
          </cell>
          <cell r="Y1176" t="str">
            <v/>
          </cell>
          <cell r="Z1176" t="str">
            <v/>
          </cell>
          <cell r="AA1176" t="str">
            <v/>
          </cell>
          <cell r="AB1176" t="str">
            <v/>
          </cell>
          <cell r="AC1176" t="str">
            <v>なし</v>
          </cell>
          <cell r="AD1176">
            <v>14</v>
          </cell>
          <cell r="AE1176" t="str">
            <v>14年以上</v>
          </cell>
          <cell r="AF1176">
            <v>12</v>
          </cell>
          <cell r="AG1176" t="str">
            <v>適</v>
          </cell>
          <cell r="AH1176">
            <v>7</v>
          </cell>
          <cell r="AI1176" t="str">
            <v>適</v>
          </cell>
          <cell r="AJ1176">
            <v>19</v>
          </cell>
          <cell r="AK1176" t="str">
            <v>Ｒ４</v>
          </cell>
        </row>
        <row r="1177">
          <cell r="A1177">
            <v>1410051014546</v>
          </cell>
          <cell r="C1177" t="str">
            <v>保育所</v>
          </cell>
          <cell r="D1177" t="str">
            <v>ハートの森保育園</v>
          </cell>
          <cell r="E1177">
            <v>90</v>
          </cell>
          <cell r="F1177" t="str">
            <v>戸塚区</v>
          </cell>
          <cell r="G1177" t="str">
            <v>2440801</v>
          </cell>
          <cell r="H1177" t="str">
            <v>横浜市戸塚区品濃町１０２４</v>
          </cell>
          <cell r="I1177" t="str">
            <v>社会福祉法人龍美　ハートの森保育園</v>
          </cell>
          <cell r="J1177">
            <v>9</v>
          </cell>
          <cell r="K1177" t="str">
            <v>9年以上</v>
          </cell>
          <cell r="L1177">
            <v>11</v>
          </cell>
          <cell r="M1177" t="str">
            <v>適</v>
          </cell>
          <cell r="N1177">
            <v>6</v>
          </cell>
          <cell r="O1177" t="str">
            <v>適</v>
          </cell>
          <cell r="P1177">
            <v>17</v>
          </cell>
          <cell r="Q1177">
            <v>11</v>
          </cell>
          <cell r="R1177">
            <v>45113</v>
          </cell>
          <cell r="U1177" t="str">
            <v>Ｒ４</v>
          </cell>
          <cell r="V1177">
            <v>6</v>
          </cell>
          <cell r="W1177">
            <v>0</v>
          </cell>
          <cell r="X1177" t="str">
            <v>○</v>
          </cell>
          <cell r="Y1177" t="str">
            <v/>
          </cell>
          <cell r="Z1177" t="str">
            <v/>
          </cell>
          <cell r="AA1177" t="str">
            <v/>
          </cell>
          <cell r="AB1177" t="str">
            <v/>
          </cell>
          <cell r="AC1177" t="str">
            <v>なし</v>
          </cell>
          <cell r="AD1177">
            <v>9</v>
          </cell>
          <cell r="AE1177" t="str">
            <v>9年以上</v>
          </cell>
          <cell r="AF1177">
            <v>11</v>
          </cell>
          <cell r="AG1177" t="str">
            <v>適</v>
          </cell>
          <cell r="AH1177">
            <v>6</v>
          </cell>
          <cell r="AI1177" t="str">
            <v>適</v>
          </cell>
          <cell r="AJ1177">
            <v>17</v>
          </cell>
          <cell r="AK1177" t="str">
            <v>Ｒ４</v>
          </cell>
        </row>
        <row r="1178">
          <cell r="A1178">
            <v>1410051018752</v>
          </cell>
          <cell r="C1178" t="str">
            <v>保育所</v>
          </cell>
          <cell r="D1178" t="str">
            <v>東戸塚こども園</v>
          </cell>
          <cell r="E1178">
            <v>90</v>
          </cell>
          <cell r="F1178" t="str">
            <v>戸塚区</v>
          </cell>
          <cell r="G1178" t="str">
            <v>1850034</v>
          </cell>
          <cell r="H1178" t="str">
            <v>東京都国分寺市光町２丁目５－１</v>
          </cell>
          <cell r="I1178" t="str">
            <v>株式会社　こどもの森</v>
          </cell>
          <cell r="J1178">
            <v>8</v>
          </cell>
          <cell r="K1178" t="str">
            <v>8年以上</v>
          </cell>
          <cell r="L1178">
            <v>10</v>
          </cell>
          <cell r="M1178" t="str">
            <v>適</v>
          </cell>
          <cell r="N1178">
            <v>6</v>
          </cell>
          <cell r="O1178" t="str">
            <v>適</v>
          </cell>
          <cell r="P1178">
            <v>16</v>
          </cell>
          <cell r="Q1178">
            <v>4</v>
          </cell>
          <cell r="R1178">
            <v>45163</v>
          </cell>
          <cell r="U1178" t="str">
            <v>Ｒ４</v>
          </cell>
          <cell r="V1178">
            <v>6</v>
          </cell>
          <cell r="W1178">
            <v>0</v>
          </cell>
          <cell r="X1178" t="str">
            <v>○</v>
          </cell>
          <cell r="Y1178" t="str">
            <v/>
          </cell>
          <cell r="Z1178" t="str">
            <v/>
          </cell>
          <cell r="AA1178" t="str">
            <v/>
          </cell>
          <cell r="AB1178" t="str">
            <v/>
          </cell>
          <cell r="AC1178" t="str">
            <v>なし</v>
          </cell>
          <cell r="AD1178">
            <v>5</v>
          </cell>
          <cell r="AE1178" t="str">
            <v>5年以上</v>
          </cell>
          <cell r="AF1178">
            <v>7</v>
          </cell>
          <cell r="AG1178" t="str">
            <v>適</v>
          </cell>
          <cell r="AH1178">
            <v>6</v>
          </cell>
          <cell r="AI1178" t="str">
            <v>適</v>
          </cell>
          <cell r="AJ1178">
            <v>13</v>
          </cell>
          <cell r="AK1178" t="str">
            <v>Ｒ４</v>
          </cell>
        </row>
        <row r="1179">
          <cell r="A1179">
            <v>1410051026144</v>
          </cell>
          <cell r="C1179" t="str">
            <v>保育所</v>
          </cell>
          <cell r="D1179" t="str">
            <v>ヴィラ東戸塚こども園</v>
          </cell>
          <cell r="E1179">
            <v>90</v>
          </cell>
          <cell r="F1179" t="str">
            <v>戸塚区</v>
          </cell>
          <cell r="G1179" t="str">
            <v>1850034</v>
          </cell>
          <cell r="H1179" t="str">
            <v>東京都国分寺市光町２丁目５－１</v>
          </cell>
          <cell r="I1179" t="str">
            <v>株式会社こどもの森</v>
          </cell>
          <cell r="J1179">
            <v>4</v>
          </cell>
          <cell r="K1179" t="str">
            <v>4年以上</v>
          </cell>
          <cell r="L1179">
            <v>6</v>
          </cell>
          <cell r="M1179" t="str">
            <v>適</v>
          </cell>
          <cell r="N1179">
            <v>6</v>
          </cell>
          <cell r="O1179" t="str">
            <v>適</v>
          </cell>
          <cell r="P1179">
            <v>12</v>
          </cell>
          <cell r="Q1179">
            <v>1</v>
          </cell>
          <cell r="R1179">
            <v>45146</v>
          </cell>
          <cell r="U1179" t="str">
            <v>Ｒ４</v>
          </cell>
          <cell r="V1179">
            <v>6</v>
          </cell>
          <cell r="W1179">
            <v>0</v>
          </cell>
          <cell r="X1179" t="str">
            <v>○</v>
          </cell>
          <cell r="Y1179" t="str">
            <v/>
          </cell>
          <cell r="Z1179" t="str">
            <v/>
          </cell>
          <cell r="AA1179" t="str">
            <v/>
          </cell>
          <cell r="AB1179" t="str">
            <v/>
          </cell>
          <cell r="AC1179" t="str">
            <v>なし</v>
          </cell>
          <cell r="AD1179">
            <v>4</v>
          </cell>
          <cell r="AE1179" t="str">
            <v>4年以上</v>
          </cell>
          <cell r="AF1179">
            <v>6</v>
          </cell>
          <cell r="AG1179" t="str">
            <v>適</v>
          </cell>
          <cell r="AH1179">
            <v>6</v>
          </cell>
          <cell r="AI1179" t="str">
            <v>適</v>
          </cell>
          <cell r="AJ1179">
            <v>12</v>
          </cell>
          <cell r="AK1179" t="str">
            <v>Ｒ４</v>
          </cell>
        </row>
        <row r="1180">
          <cell r="A1180">
            <v>1410051016038</v>
          </cell>
          <cell r="C1180" t="str">
            <v>保育所</v>
          </cell>
          <cell r="D1180" t="str">
            <v>芙蓉保育園</v>
          </cell>
          <cell r="E1180">
            <v>90</v>
          </cell>
          <cell r="F1180" t="str">
            <v>戸塚区</v>
          </cell>
          <cell r="G1180" t="str">
            <v>2440003</v>
          </cell>
          <cell r="H1180" t="str">
            <v>横浜市戸塚区戸塚町２８１０－１２</v>
          </cell>
          <cell r="I1180" t="str">
            <v>社会福祉法人ももの会</v>
          </cell>
          <cell r="J1180">
            <v>10</v>
          </cell>
          <cell r="K1180" t="str">
            <v>10年以上</v>
          </cell>
          <cell r="L1180">
            <v>12</v>
          </cell>
          <cell r="M1180" t="str">
            <v>適</v>
          </cell>
          <cell r="N1180">
            <v>6</v>
          </cell>
          <cell r="O1180" t="str">
            <v>適</v>
          </cell>
          <cell r="P1180">
            <v>18</v>
          </cell>
          <cell r="Q1180">
            <v>11</v>
          </cell>
          <cell r="R1180">
            <v>45092</v>
          </cell>
          <cell r="U1180" t="str">
            <v>Ｒ４</v>
          </cell>
          <cell r="V1180">
            <v>6</v>
          </cell>
          <cell r="W1180">
            <v>0</v>
          </cell>
          <cell r="X1180" t="str">
            <v>○</v>
          </cell>
          <cell r="Y1180" t="str">
            <v/>
          </cell>
          <cell r="Z1180" t="str">
            <v/>
          </cell>
          <cell r="AA1180" t="str">
            <v/>
          </cell>
          <cell r="AB1180" t="str">
            <v/>
          </cell>
          <cell r="AC1180" t="str">
            <v>なし</v>
          </cell>
          <cell r="AD1180">
            <v>8</v>
          </cell>
          <cell r="AE1180" t="str">
            <v>8年以上</v>
          </cell>
          <cell r="AF1180">
            <v>10</v>
          </cell>
          <cell r="AG1180" t="str">
            <v>適</v>
          </cell>
          <cell r="AH1180">
            <v>6</v>
          </cell>
          <cell r="AI1180" t="str">
            <v>適</v>
          </cell>
          <cell r="AJ1180">
            <v>16</v>
          </cell>
          <cell r="AK1180" t="str">
            <v>Ｒ４</v>
          </cell>
        </row>
        <row r="1181">
          <cell r="A1181">
            <v>1410051025666</v>
          </cell>
          <cell r="C1181" t="str">
            <v>保育所</v>
          </cell>
          <cell r="D1181" t="str">
            <v>ベネッセ東戸塚保育園</v>
          </cell>
          <cell r="E1181">
            <v>90</v>
          </cell>
          <cell r="F1181" t="str">
            <v>戸塚区</v>
          </cell>
          <cell r="G1181" t="str">
            <v>1630905</v>
          </cell>
          <cell r="H1181" t="str">
            <v>東京都新宿区西新宿２－３－１新宿モノリスビル５階</v>
          </cell>
          <cell r="I1181" t="str">
            <v>株式会社ベネッセスタイルケア</v>
          </cell>
          <cell r="J1181">
            <v>8</v>
          </cell>
          <cell r="K1181" t="str">
            <v>8年以上</v>
          </cell>
          <cell r="L1181">
            <v>10</v>
          </cell>
          <cell r="M1181" t="str">
            <v>適</v>
          </cell>
          <cell r="N1181">
            <v>6</v>
          </cell>
          <cell r="O1181" t="str">
            <v>適</v>
          </cell>
          <cell r="P1181">
            <v>16</v>
          </cell>
          <cell r="Q1181">
            <v>11</v>
          </cell>
          <cell r="R1181">
            <v>45146</v>
          </cell>
          <cell r="U1181" t="str">
            <v>Ｒ４</v>
          </cell>
          <cell r="V1181">
            <v>6</v>
          </cell>
          <cell r="W1181">
            <v>0</v>
          </cell>
          <cell r="X1181" t="str">
            <v>○</v>
          </cell>
          <cell r="Y1181" t="str">
            <v/>
          </cell>
          <cell r="Z1181" t="str">
            <v/>
          </cell>
          <cell r="AA1181" t="str">
            <v/>
          </cell>
          <cell r="AB1181" t="str">
            <v/>
          </cell>
          <cell r="AC1181" t="str">
            <v>なし</v>
          </cell>
          <cell r="AD1181">
            <v>7</v>
          </cell>
          <cell r="AE1181" t="str">
            <v>7年以上</v>
          </cell>
          <cell r="AF1181">
            <v>9</v>
          </cell>
          <cell r="AG1181" t="str">
            <v>適</v>
          </cell>
          <cell r="AH1181">
            <v>6</v>
          </cell>
          <cell r="AI1181" t="str">
            <v>適</v>
          </cell>
          <cell r="AJ1181">
            <v>15</v>
          </cell>
          <cell r="AK1181" t="str">
            <v>Ｒ４</v>
          </cell>
        </row>
        <row r="1182">
          <cell r="A1182">
            <v>1410051027779</v>
          </cell>
          <cell r="C1182" t="str">
            <v>保育所</v>
          </cell>
          <cell r="D1182" t="str">
            <v>舞岡保育園</v>
          </cell>
          <cell r="E1182">
            <v>90</v>
          </cell>
          <cell r="F1182" t="str">
            <v>戸塚区</v>
          </cell>
          <cell r="G1182" t="str">
            <v>2320007</v>
          </cell>
          <cell r="H1182" t="str">
            <v>横浜市南区清水ケ丘１５　フラット港２０２号室</v>
          </cell>
          <cell r="I1182" t="str">
            <v>社会福祉法人　石狩友愛福祉会</v>
          </cell>
          <cell r="J1182">
            <v>16</v>
          </cell>
          <cell r="K1182" t="str">
            <v>16年以上</v>
          </cell>
          <cell r="L1182">
            <v>12</v>
          </cell>
          <cell r="M1182" t="str">
            <v>適</v>
          </cell>
          <cell r="N1182">
            <v>7</v>
          </cell>
          <cell r="O1182" t="str">
            <v>適</v>
          </cell>
          <cell r="P1182">
            <v>19</v>
          </cell>
          <cell r="Q1182">
            <v>10</v>
          </cell>
          <cell r="R1182">
            <v>45072</v>
          </cell>
          <cell r="U1182" t="str">
            <v>履歴なし</v>
          </cell>
          <cell r="V1182">
            <v>0</v>
          </cell>
          <cell r="W1182">
            <v>7</v>
          </cell>
          <cell r="X1182" t="e">
            <v>#N/A</v>
          </cell>
          <cell r="Y1182" t="str">
            <v/>
          </cell>
          <cell r="Z1182" t="str">
            <v/>
          </cell>
          <cell r="AA1182" t="str">
            <v/>
          </cell>
          <cell r="AB1182" t="str">
            <v>○</v>
          </cell>
          <cell r="AC1182" t="str">
            <v>あり</v>
          </cell>
          <cell r="AD1182" t="str">
            <v/>
          </cell>
          <cell r="AE1182" t="str">
            <v/>
          </cell>
          <cell r="AF1182" t="str">
            <v/>
          </cell>
          <cell r="AG1182" t="str">
            <v/>
          </cell>
          <cell r="AH1182" t="str">
            <v/>
          </cell>
          <cell r="AI1182" t="str">
            <v/>
          </cell>
          <cell r="AJ1182" t="str">
            <v/>
          </cell>
          <cell r="AK1182" t="str">
            <v>Ｒ４</v>
          </cell>
        </row>
        <row r="1183">
          <cell r="A1183">
            <v>1410051027019</v>
          </cell>
          <cell r="C1183" t="str">
            <v>保育所</v>
          </cell>
          <cell r="D1183" t="str">
            <v>俣野保育園</v>
          </cell>
          <cell r="E1183">
            <v>90</v>
          </cell>
          <cell r="F1183" t="str">
            <v>戸塚区</v>
          </cell>
          <cell r="G1183" t="str">
            <v>2450066</v>
          </cell>
          <cell r="H1183" t="str">
            <v>横浜市戸塚区俣野町１４０３－１９</v>
          </cell>
          <cell r="I1183" t="str">
            <v>福）いずみ苗場の会　俣野保育園</v>
          </cell>
          <cell r="J1183">
            <v>10</v>
          </cell>
          <cell r="K1183" t="str">
            <v>10年以上</v>
          </cell>
          <cell r="L1183">
            <v>12</v>
          </cell>
          <cell r="M1183" t="str">
            <v>適</v>
          </cell>
          <cell r="N1183">
            <v>6</v>
          </cell>
          <cell r="O1183" t="str">
            <v>適</v>
          </cell>
          <cell r="P1183">
            <v>18</v>
          </cell>
          <cell r="Q1183">
            <v>16</v>
          </cell>
          <cell r="R1183">
            <v>45146</v>
          </cell>
          <cell r="U1183" t="str">
            <v>Ｒ４</v>
          </cell>
          <cell r="V1183">
            <v>6</v>
          </cell>
          <cell r="W1183">
            <v>0</v>
          </cell>
          <cell r="X1183" t="str">
            <v>○</v>
          </cell>
          <cell r="Y1183" t="str">
            <v/>
          </cell>
          <cell r="Z1183" t="str">
            <v/>
          </cell>
          <cell r="AA1183" t="str">
            <v/>
          </cell>
          <cell r="AB1183" t="str">
            <v/>
          </cell>
          <cell r="AC1183" t="str">
            <v>なし</v>
          </cell>
          <cell r="AD1183">
            <v>9</v>
          </cell>
          <cell r="AE1183" t="str">
            <v>9年以上</v>
          </cell>
          <cell r="AF1183">
            <v>11</v>
          </cell>
          <cell r="AG1183" t="str">
            <v>適</v>
          </cell>
          <cell r="AH1183">
            <v>6</v>
          </cell>
          <cell r="AI1183" t="str">
            <v>適</v>
          </cell>
          <cell r="AJ1183">
            <v>17</v>
          </cell>
          <cell r="AK1183" t="str">
            <v>Ｒ４</v>
          </cell>
        </row>
        <row r="1184">
          <cell r="A1184">
            <v>1410051017697</v>
          </cell>
          <cell r="B1184" t="str">
            <v>〇</v>
          </cell>
          <cell r="C1184" t="str">
            <v>保育所</v>
          </cell>
          <cell r="D1184" t="str">
            <v>松みどり保育所</v>
          </cell>
          <cell r="E1184">
            <v>90</v>
          </cell>
          <cell r="F1184" t="str">
            <v>戸塚区</v>
          </cell>
          <cell r="G1184" t="str">
            <v>2450063</v>
          </cell>
          <cell r="H1184" t="str">
            <v>横浜市戸塚区原宿二丁目５６－３</v>
          </cell>
          <cell r="I1184" t="str">
            <v>社会福祉法人松緑会　松みどりホーム</v>
          </cell>
          <cell r="J1184">
            <v>9</v>
          </cell>
          <cell r="K1184" t="str">
            <v>9年以上</v>
          </cell>
          <cell r="L1184">
            <v>11</v>
          </cell>
          <cell r="M1184" t="str">
            <v>適</v>
          </cell>
          <cell r="N1184">
            <v>6</v>
          </cell>
          <cell r="O1184" t="str">
            <v>適</v>
          </cell>
          <cell r="P1184">
            <v>17</v>
          </cell>
          <cell r="Q1184">
            <v>5</v>
          </cell>
          <cell r="R1184">
            <v>45092</v>
          </cell>
          <cell r="S1184" t="str">
            <v>再申請後取り下げ</v>
          </cell>
          <cell r="T1184" t="str">
            <v>-</v>
          </cell>
          <cell r="U1184" t="str">
            <v>Ｒ４</v>
          </cell>
          <cell r="V1184">
            <v>6</v>
          </cell>
          <cell r="W1184">
            <v>0</v>
          </cell>
          <cell r="X1184" t="str">
            <v>○</v>
          </cell>
          <cell r="Y1184" t="str">
            <v/>
          </cell>
          <cell r="Z1184" t="str">
            <v/>
          </cell>
          <cell r="AA1184" t="str">
            <v/>
          </cell>
          <cell r="AB1184" t="str">
            <v/>
          </cell>
          <cell r="AC1184" t="str">
            <v>なし</v>
          </cell>
          <cell r="AD1184">
            <v>9</v>
          </cell>
          <cell r="AE1184" t="str">
            <v>9年以上</v>
          </cell>
          <cell r="AF1184">
            <v>11</v>
          </cell>
          <cell r="AG1184" t="str">
            <v>適</v>
          </cell>
          <cell r="AH1184">
            <v>6</v>
          </cell>
          <cell r="AI1184" t="str">
            <v>適</v>
          </cell>
          <cell r="AJ1184">
            <v>17</v>
          </cell>
          <cell r="AK1184" t="str">
            <v>Ｒ４</v>
          </cell>
        </row>
        <row r="1185">
          <cell r="A1185">
            <v>1410051016046</v>
          </cell>
          <cell r="C1185" t="str">
            <v>保育所</v>
          </cell>
          <cell r="D1185" t="str">
            <v>南戸塚保育園</v>
          </cell>
          <cell r="E1185">
            <v>90</v>
          </cell>
          <cell r="F1185" t="str">
            <v>戸塚区</v>
          </cell>
          <cell r="G1185" t="str">
            <v>2440003</v>
          </cell>
          <cell r="H1185" t="str">
            <v>横浜市戸塚区戸塚町２８１０－１２</v>
          </cell>
          <cell r="I1185" t="str">
            <v>社会福祉法人ももの会　</v>
          </cell>
          <cell r="J1185">
            <v>13</v>
          </cell>
          <cell r="K1185" t="str">
            <v>13年以上</v>
          </cell>
          <cell r="L1185">
            <v>12</v>
          </cell>
          <cell r="M1185" t="str">
            <v>適</v>
          </cell>
          <cell r="N1185">
            <v>7</v>
          </cell>
          <cell r="O1185" t="str">
            <v>適</v>
          </cell>
          <cell r="P1185">
            <v>19</v>
          </cell>
          <cell r="Q1185">
            <v>10</v>
          </cell>
          <cell r="R1185">
            <v>45072</v>
          </cell>
          <cell r="U1185" t="str">
            <v>Ｒ４</v>
          </cell>
          <cell r="V1185">
            <v>7</v>
          </cell>
          <cell r="W1185">
            <v>0</v>
          </cell>
          <cell r="X1185" t="str">
            <v>○</v>
          </cell>
          <cell r="Y1185" t="str">
            <v/>
          </cell>
          <cell r="Z1185" t="str">
            <v/>
          </cell>
          <cell r="AA1185" t="str">
            <v/>
          </cell>
          <cell r="AB1185" t="str">
            <v/>
          </cell>
          <cell r="AC1185" t="str">
            <v>なし</v>
          </cell>
          <cell r="AD1185">
            <v>11</v>
          </cell>
          <cell r="AE1185" t="str">
            <v>11年以上</v>
          </cell>
          <cell r="AF1185">
            <v>12</v>
          </cell>
          <cell r="AG1185" t="str">
            <v>適</v>
          </cell>
          <cell r="AH1185">
            <v>7</v>
          </cell>
          <cell r="AI1185" t="str">
            <v>適</v>
          </cell>
          <cell r="AJ1185">
            <v>19</v>
          </cell>
          <cell r="AK1185" t="str">
            <v>Ｒ４</v>
          </cell>
        </row>
        <row r="1186">
          <cell r="A1186">
            <v>1410051023687</v>
          </cell>
          <cell r="C1186" t="str">
            <v>保育所</v>
          </cell>
          <cell r="D1186" t="str">
            <v>メモリー保育園</v>
          </cell>
          <cell r="E1186">
            <v>90</v>
          </cell>
          <cell r="F1186" t="str">
            <v>戸塚区</v>
          </cell>
          <cell r="G1186" t="str">
            <v>2440813</v>
          </cell>
          <cell r="H1186" t="str">
            <v>横浜市戸塚区舞岡町６４７－４</v>
          </cell>
          <cell r="I1186" t="str">
            <v>メモリー保育園</v>
          </cell>
          <cell r="J1186">
            <v>12</v>
          </cell>
          <cell r="K1186" t="str">
            <v>12年以上</v>
          </cell>
          <cell r="L1186">
            <v>12</v>
          </cell>
          <cell r="M1186" t="str">
            <v>適</v>
          </cell>
          <cell r="N1186">
            <v>7</v>
          </cell>
          <cell r="O1186" t="str">
            <v>適</v>
          </cell>
          <cell r="P1186">
            <v>19</v>
          </cell>
          <cell r="Q1186">
            <v>11</v>
          </cell>
          <cell r="R1186">
            <v>45128</v>
          </cell>
          <cell r="U1186" t="str">
            <v>Ｒ４</v>
          </cell>
          <cell r="V1186">
            <v>7</v>
          </cell>
          <cell r="W1186">
            <v>0</v>
          </cell>
          <cell r="X1186" t="str">
            <v>○</v>
          </cell>
          <cell r="Y1186" t="str">
            <v/>
          </cell>
          <cell r="Z1186" t="str">
            <v/>
          </cell>
          <cell r="AA1186" t="str">
            <v/>
          </cell>
          <cell r="AB1186" t="str">
            <v/>
          </cell>
          <cell r="AC1186" t="str">
            <v>なし</v>
          </cell>
          <cell r="AD1186">
            <v>12</v>
          </cell>
          <cell r="AE1186" t="str">
            <v>12年以上</v>
          </cell>
          <cell r="AF1186">
            <v>12</v>
          </cell>
          <cell r="AG1186" t="str">
            <v>適</v>
          </cell>
          <cell r="AH1186">
            <v>7</v>
          </cell>
          <cell r="AI1186" t="str">
            <v>適</v>
          </cell>
          <cell r="AJ1186">
            <v>19</v>
          </cell>
          <cell r="AK1186" t="str">
            <v>Ｒ４</v>
          </cell>
        </row>
        <row r="1187">
          <cell r="A1187">
            <v>1410051027191</v>
          </cell>
          <cell r="C1187" t="str">
            <v>保育所</v>
          </cell>
          <cell r="D1187" t="str">
            <v>横浜東戸塚雲母保育園</v>
          </cell>
          <cell r="E1187">
            <v>90</v>
          </cell>
          <cell r="F1187" t="str">
            <v>戸塚区</v>
          </cell>
          <cell r="G1187" t="str">
            <v>1040061</v>
          </cell>
          <cell r="H1187" t="str">
            <v>東京都中央区銀座７丁目１６番１２号　Ｇ－７ビルディング６階</v>
          </cell>
          <cell r="I1187" t="str">
            <v>株式会社モード・プランニング・ジャパン</v>
          </cell>
          <cell r="J1187">
            <v>5</v>
          </cell>
          <cell r="K1187" t="str">
            <v>5年以上</v>
          </cell>
          <cell r="L1187">
            <v>7</v>
          </cell>
          <cell r="M1187" t="str">
            <v>適</v>
          </cell>
          <cell r="N1187">
            <v>6</v>
          </cell>
          <cell r="O1187" t="str">
            <v>適</v>
          </cell>
          <cell r="P1187">
            <v>13</v>
          </cell>
          <cell r="Q1187">
            <v>5</v>
          </cell>
          <cell r="R1187">
            <v>45084</v>
          </cell>
          <cell r="U1187" t="str">
            <v>Ｒ４</v>
          </cell>
          <cell r="V1187">
            <v>6</v>
          </cell>
          <cell r="W1187">
            <v>0</v>
          </cell>
          <cell r="X1187" t="str">
            <v>○</v>
          </cell>
          <cell r="Y1187" t="str">
            <v/>
          </cell>
          <cell r="Z1187" t="str">
            <v/>
          </cell>
          <cell r="AA1187" t="str">
            <v/>
          </cell>
          <cell r="AB1187" t="str">
            <v/>
          </cell>
          <cell r="AC1187" t="str">
            <v>なし</v>
          </cell>
          <cell r="AD1187">
            <v>5</v>
          </cell>
          <cell r="AE1187" t="str">
            <v>5年以上</v>
          </cell>
          <cell r="AF1187">
            <v>7</v>
          </cell>
          <cell r="AG1187" t="str">
            <v>適</v>
          </cell>
          <cell r="AH1187">
            <v>6</v>
          </cell>
          <cell r="AI1187" t="str">
            <v>適</v>
          </cell>
          <cell r="AJ1187">
            <v>13</v>
          </cell>
          <cell r="AK1187" t="str">
            <v>Ｒ４</v>
          </cell>
        </row>
        <row r="1188">
          <cell r="A1188">
            <v>1410051025161</v>
          </cell>
          <cell r="C1188" t="str">
            <v>保育所</v>
          </cell>
          <cell r="D1188" t="str">
            <v>ララランド戸塚</v>
          </cell>
          <cell r="E1188">
            <v>90</v>
          </cell>
          <cell r="F1188" t="str">
            <v>戸塚区</v>
          </cell>
          <cell r="G1188" t="str">
            <v>2200004</v>
          </cell>
          <cell r="H1188" t="str">
            <v>横浜市西区北幸二丁目１２－２６　フェリーチェ横浜９階　Ｒ００９</v>
          </cell>
          <cell r="I1188" t="str">
            <v>株式会社ＬａＬａＬａｎｄ</v>
          </cell>
          <cell r="J1188">
            <v>10</v>
          </cell>
          <cell r="K1188" t="str">
            <v>10年以上</v>
          </cell>
          <cell r="L1188">
            <v>12</v>
          </cell>
          <cell r="M1188" t="str">
            <v>適</v>
          </cell>
          <cell r="N1188">
            <v>6</v>
          </cell>
          <cell r="O1188" t="str">
            <v>適</v>
          </cell>
          <cell r="P1188">
            <v>18</v>
          </cell>
          <cell r="Q1188">
            <v>4</v>
          </cell>
          <cell r="R1188">
            <v>45100</v>
          </cell>
          <cell r="U1188" t="str">
            <v>Ｒ４</v>
          </cell>
          <cell r="V1188">
            <v>6</v>
          </cell>
          <cell r="W1188">
            <v>0</v>
          </cell>
          <cell r="X1188" t="str">
            <v>○</v>
          </cell>
          <cell r="Y1188" t="str">
            <v/>
          </cell>
          <cell r="Z1188" t="str">
            <v/>
          </cell>
          <cell r="AA1188" t="str">
            <v/>
          </cell>
          <cell r="AB1188" t="str">
            <v/>
          </cell>
          <cell r="AC1188" t="str">
            <v>なし</v>
          </cell>
          <cell r="AD1188">
            <v>9</v>
          </cell>
          <cell r="AE1188" t="str">
            <v>9年以上</v>
          </cell>
          <cell r="AF1188">
            <v>11</v>
          </cell>
          <cell r="AG1188" t="str">
            <v>適</v>
          </cell>
          <cell r="AH1188">
            <v>6</v>
          </cell>
          <cell r="AI1188" t="str">
            <v>適</v>
          </cell>
          <cell r="AJ1188">
            <v>17</v>
          </cell>
          <cell r="AK1188" t="str">
            <v>Ｒ４</v>
          </cell>
        </row>
        <row r="1189">
          <cell r="A1189">
            <v>1410051027167</v>
          </cell>
          <cell r="C1189" t="str">
            <v>保育所</v>
          </cell>
          <cell r="D1189" t="str">
            <v>ララランド戸塚第３</v>
          </cell>
          <cell r="E1189">
            <v>90</v>
          </cell>
          <cell r="F1189" t="str">
            <v>戸塚区</v>
          </cell>
          <cell r="G1189" t="str">
            <v>2200004</v>
          </cell>
          <cell r="H1189" t="str">
            <v>横浜市西区北幸二丁目１２－２６　フェリーチェ横浜９階Ｒ００９</v>
          </cell>
          <cell r="I1189" t="str">
            <v>株式会社ＬａＬａＬａｎｄ</v>
          </cell>
          <cell r="J1189">
            <v>7</v>
          </cell>
          <cell r="K1189" t="str">
            <v>7年以上</v>
          </cell>
          <cell r="L1189">
            <v>9</v>
          </cell>
          <cell r="M1189" t="str">
            <v>適</v>
          </cell>
          <cell r="N1189">
            <v>6</v>
          </cell>
          <cell r="O1189" t="str">
            <v>適</v>
          </cell>
          <cell r="P1189">
            <v>15</v>
          </cell>
          <cell r="Q1189">
            <v>6</v>
          </cell>
          <cell r="R1189">
            <v>45120</v>
          </cell>
          <cell r="U1189" t="str">
            <v>Ｒ４</v>
          </cell>
          <cell r="V1189">
            <v>6</v>
          </cell>
          <cell r="W1189">
            <v>0</v>
          </cell>
          <cell r="X1189" t="str">
            <v>○</v>
          </cell>
          <cell r="Y1189" t="str">
            <v/>
          </cell>
          <cell r="Z1189" t="str">
            <v/>
          </cell>
          <cell r="AA1189" t="str">
            <v/>
          </cell>
          <cell r="AB1189" t="str">
            <v/>
          </cell>
          <cell r="AC1189" t="str">
            <v>なし</v>
          </cell>
          <cell r="AD1189">
            <v>8</v>
          </cell>
          <cell r="AE1189" t="str">
            <v>8年以上</v>
          </cell>
          <cell r="AF1189">
            <v>10</v>
          </cell>
          <cell r="AG1189" t="str">
            <v>適</v>
          </cell>
          <cell r="AH1189">
            <v>6</v>
          </cell>
          <cell r="AI1189" t="str">
            <v>適</v>
          </cell>
          <cell r="AJ1189">
            <v>16</v>
          </cell>
          <cell r="AK1189" t="str">
            <v>Ｒ４</v>
          </cell>
        </row>
        <row r="1190">
          <cell r="A1190">
            <v>1410051025344</v>
          </cell>
          <cell r="C1190" t="str">
            <v>保育所</v>
          </cell>
          <cell r="D1190" t="str">
            <v>ララランド戸塚第２</v>
          </cell>
          <cell r="E1190">
            <v>90</v>
          </cell>
          <cell r="F1190" t="str">
            <v>戸塚区</v>
          </cell>
          <cell r="G1190" t="str">
            <v>2200004</v>
          </cell>
          <cell r="H1190" t="str">
            <v>横浜市西区北幸二丁目１２－２６　フェリーチェ横浜９階　Ｒ００９</v>
          </cell>
          <cell r="I1190" t="str">
            <v>株式会社ＬａＬａＬａｎｄ</v>
          </cell>
          <cell r="J1190">
            <v>7</v>
          </cell>
          <cell r="K1190" t="str">
            <v>7年以上</v>
          </cell>
          <cell r="L1190">
            <v>9</v>
          </cell>
          <cell r="M1190" t="str">
            <v>適</v>
          </cell>
          <cell r="N1190">
            <v>6</v>
          </cell>
          <cell r="O1190" t="str">
            <v>適</v>
          </cell>
          <cell r="P1190">
            <v>15</v>
          </cell>
          <cell r="Q1190">
            <v>9</v>
          </cell>
          <cell r="R1190">
            <v>45146</v>
          </cell>
          <cell r="U1190" t="str">
            <v>Ｒ４</v>
          </cell>
          <cell r="V1190">
            <v>6</v>
          </cell>
          <cell r="W1190">
            <v>0</v>
          </cell>
          <cell r="X1190" t="str">
            <v>○</v>
          </cell>
          <cell r="Y1190" t="str">
            <v/>
          </cell>
          <cell r="Z1190" t="str">
            <v/>
          </cell>
          <cell r="AA1190" t="str">
            <v/>
          </cell>
          <cell r="AB1190" t="str">
            <v/>
          </cell>
          <cell r="AC1190" t="str">
            <v>なし</v>
          </cell>
          <cell r="AD1190">
            <v>7</v>
          </cell>
          <cell r="AE1190" t="str">
            <v>7年以上</v>
          </cell>
          <cell r="AF1190">
            <v>9</v>
          </cell>
          <cell r="AG1190" t="str">
            <v>適</v>
          </cell>
          <cell r="AH1190">
            <v>6</v>
          </cell>
          <cell r="AI1190" t="str">
            <v>適</v>
          </cell>
          <cell r="AJ1190">
            <v>15</v>
          </cell>
          <cell r="AK1190" t="str">
            <v>Ｒ４</v>
          </cell>
        </row>
        <row r="1191">
          <cell r="A1191">
            <v>1410051017705</v>
          </cell>
          <cell r="C1191" t="str">
            <v>保育所</v>
          </cell>
          <cell r="D1191" t="str">
            <v>レインボー保育園</v>
          </cell>
          <cell r="E1191">
            <v>90</v>
          </cell>
          <cell r="F1191" t="str">
            <v>戸塚区</v>
          </cell>
          <cell r="G1191" t="str">
            <v>2450053</v>
          </cell>
          <cell r="H1191" t="str">
            <v>横浜市戸塚区上矢部町２０３０－４</v>
          </cell>
          <cell r="I1191" t="str">
            <v>社会福祉法人　レインボー保育園</v>
          </cell>
          <cell r="J1191">
            <v>18</v>
          </cell>
          <cell r="K1191" t="str">
            <v>16年以上</v>
          </cell>
          <cell r="L1191">
            <v>12</v>
          </cell>
          <cell r="M1191" t="str">
            <v>適</v>
          </cell>
          <cell r="N1191">
            <v>7</v>
          </cell>
          <cell r="O1191" t="str">
            <v>適</v>
          </cell>
          <cell r="P1191">
            <v>19</v>
          </cell>
          <cell r="Q1191">
            <v>13</v>
          </cell>
          <cell r="R1191">
            <v>45113</v>
          </cell>
          <cell r="U1191" t="str">
            <v>Ｒ４</v>
          </cell>
          <cell r="V1191">
            <v>7</v>
          </cell>
          <cell r="W1191">
            <v>0</v>
          </cell>
          <cell r="X1191" t="str">
            <v>○</v>
          </cell>
          <cell r="Y1191" t="str">
            <v/>
          </cell>
          <cell r="Z1191" t="str">
            <v/>
          </cell>
          <cell r="AA1191" t="str">
            <v/>
          </cell>
          <cell r="AB1191" t="str">
            <v/>
          </cell>
          <cell r="AC1191" t="str">
            <v>なし</v>
          </cell>
          <cell r="AD1191">
            <v>18</v>
          </cell>
          <cell r="AE1191" t="str">
            <v>16年以上</v>
          </cell>
          <cell r="AF1191">
            <v>12</v>
          </cell>
          <cell r="AG1191" t="str">
            <v>適</v>
          </cell>
          <cell r="AH1191">
            <v>7</v>
          </cell>
          <cell r="AI1191" t="str">
            <v>適</v>
          </cell>
          <cell r="AJ1191">
            <v>19</v>
          </cell>
          <cell r="AK1191" t="str">
            <v>Ｒ４</v>
          </cell>
        </row>
        <row r="1192">
          <cell r="A1192">
            <v>1410051018414</v>
          </cell>
          <cell r="C1192" t="str">
            <v>保育所</v>
          </cell>
          <cell r="D1192" t="str">
            <v>ＹＭＣＡとつか乳児保育園</v>
          </cell>
          <cell r="E1192">
            <v>90</v>
          </cell>
          <cell r="F1192" t="str">
            <v>戸塚区</v>
          </cell>
          <cell r="G1192" t="str">
            <v>2440816</v>
          </cell>
          <cell r="H1192" t="str">
            <v>横浜市戸塚区上倉田町７６９－２４</v>
          </cell>
          <cell r="I1192" t="str">
            <v>ＹＭＣＡとつか乳児保育園</v>
          </cell>
          <cell r="J1192">
            <v>12</v>
          </cell>
          <cell r="K1192" t="str">
            <v>12年以上</v>
          </cell>
          <cell r="L1192">
            <v>12</v>
          </cell>
          <cell r="M1192" t="str">
            <v>適</v>
          </cell>
          <cell r="N1192">
            <v>7</v>
          </cell>
          <cell r="O1192" t="str">
            <v>適</v>
          </cell>
          <cell r="P1192">
            <v>19</v>
          </cell>
          <cell r="Q1192">
            <v>6</v>
          </cell>
          <cell r="R1192">
            <v>45113</v>
          </cell>
          <cell r="U1192" t="str">
            <v>Ｒ４</v>
          </cell>
          <cell r="V1192">
            <v>7</v>
          </cell>
          <cell r="W1192">
            <v>0</v>
          </cell>
          <cell r="X1192" t="str">
            <v>○</v>
          </cell>
          <cell r="Y1192" t="str">
            <v/>
          </cell>
          <cell r="Z1192" t="str">
            <v/>
          </cell>
          <cell r="AA1192" t="str">
            <v/>
          </cell>
          <cell r="AB1192" t="str">
            <v/>
          </cell>
          <cell r="AC1192" t="str">
            <v>なし</v>
          </cell>
          <cell r="AD1192">
            <v>14</v>
          </cell>
          <cell r="AE1192" t="str">
            <v>14年以上</v>
          </cell>
          <cell r="AF1192">
            <v>12</v>
          </cell>
          <cell r="AG1192" t="str">
            <v>適</v>
          </cell>
          <cell r="AH1192">
            <v>7</v>
          </cell>
          <cell r="AI1192" t="str">
            <v>適</v>
          </cell>
          <cell r="AJ1192">
            <v>19</v>
          </cell>
          <cell r="AK1192" t="str">
            <v>Ｒ４</v>
          </cell>
        </row>
        <row r="1193">
          <cell r="A1193">
            <v>1410051017713</v>
          </cell>
          <cell r="C1193" t="str">
            <v>保育所</v>
          </cell>
          <cell r="D1193" t="str">
            <v>わかば保育園</v>
          </cell>
          <cell r="E1193">
            <v>90</v>
          </cell>
          <cell r="F1193" t="str">
            <v>戸塚区</v>
          </cell>
          <cell r="G1193" t="str">
            <v>2440813</v>
          </cell>
          <cell r="H1193" t="str">
            <v>横浜市戸塚区舞岡町９９２</v>
          </cell>
          <cell r="I1193" t="str">
            <v>社会福祉法人あらぐさ会わかば保育園</v>
          </cell>
          <cell r="J1193">
            <v>12</v>
          </cell>
          <cell r="K1193" t="str">
            <v>12年以上</v>
          </cell>
          <cell r="L1193">
            <v>12</v>
          </cell>
          <cell r="M1193" t="str">
            <v>適</v>
          </cell>
          <cell r="N1193">
            <v>7</v>
          </cell>
          <cell r="O1193" t="str">
            <v>適</v>
          </cell>
          <cell r="P1193">
            <v>19</v>
          </cell>
          <cell r="Q1193">
            <v>20</v>
          </cell>
          <cell r="R1193">
            <v>45092</v>
          </cell>
          <cell r="U1193" t="str">
            <v>Ｒ４</v>
          </cell>
          <cell r="V1193">
            <v>7</v>
          </cell>
          <cell r="W1193">
            <v>0</v>
          </cell>
          <cell r="X1193" t="str">
            <v>○</v>
          </cell>
          <cell r="Y1193" t="str">
            <v/>
          </cell>
          <cell r="Z1193" t="str">
            <v/>
          </cell>
          <cell r="AA1193" t="str">
            <v/>
          </cell>
          <cell r="AB1193" t="str">
            <v/>
          </cell>
          <cell r="AC1193" t="str">
            <v>なし</v>
          </cell>
          <cell r="AD1193">
            <v>12</v>
          </cell>
          <cell r="AE1193" t="str">
            <v>12年以上</v>
          </cell>
          <cell r="AF1193">
            <v>12</v>
          </cell>
          <cell r="AG1193" t="str">
            <v>適</v>
          </cell>
          <cell r="AH1193">
            <v>7</v>
          </cell>
          <cell r="AI1193" t="str">
            <v>適</v>
          </cell>
          <cell r="AJ1193">
            <v>19</v>
          </cell>
          <cell r="AK1193" t="str">
            <v>Ｒ４</v>
          </cell>
        </row>
        <row r="1194">
          <cell r="A1194">
            <v>1410052005667</v>
          </cell>
          <cell r="C1194" t="str">
            <v>家庭的保育事業</v>
          </cell>
          <cell r="D1194" t="str">
            <v>風の子保育室</v>
          </cell>
          <cell r="E1194">
            <v>90</v>
          </cell>
          <cell r="F1194" t="str">
            <v>戸塚区</v>
          </cell>
          <cell r="G1194" t="str">
            <v>2450053</v>
          </cell>
          <cell r="H1194" t="str">
            <v>横浜市戸塚区上矢部町１５２２－３</v>
          </cell>
          <cell r="I1194" t="str">
            <v>風の子保育室</v>
          </cell>
          <cell r="J1194">
            <v>6</v>
          </cell>
          <cell r="K1194" t="str">
            <v>6年以上</v>
          </cell>
          <cell r="L1194">
            <v>8</v>
          </cell>
          <cell r="M1194" t="str">
            <v>適</v>
          </cell>
          <cell r="N1194">
            <v>6</v>
          </cell>
          <cell r="O1194" t="str">
            <v>適</v>
          </cell>
          <cell r="P1194">
            <v>14</v>
          </cell>
          <cell r="Q1194">
            <v>0</v>
          </cell>
          <cell r="R1194">
            <v>45120</v>
          </cell>
          <cell r="U1194" t="str">
            <v>Ｒ４</v>
          </cell>
          <cell r="V1194">
            <v>6</v>
          </cell>
          <cell r="W1194">
            <v>0</v>
          </cell>
          <cell r="X1194" t="str">
            <v>○</v>
          </cell>
          <cell r="Y1194" t="str">
            <v/>
          </cell>
          <cell r="Z1194" t="str">
            <v/>
          </cell>
          <cell r="AA1194" t="str">
            <v/>
          </cell>
          <cell r="AB1194" t="str">
            <v/>
          </cell>
          <cell r="AC1194" t="str">
            <v>なし</v>
          </cell>
          <cell r="AD1194">
            <v>5</v>
          </cell>
          <cell r="AE1194" t="str">
            <v>5年以上</v>
          </cell>
          <cell r="AF1194">
            <v>7</v>
          </cell>
          <cell r="AG1194" t="str">
            <v>適</v>
          </cell>
          <cell r="AH1194">
            <v>6</v>
          </cell>
          <cell r="AI1194" t="str">
            <v>適</v>
          </cell>
          <cell r="AJ1194">
            <v>13</v>
          </cell>
          <cell r="AK1194" t="str">
            <v>Ｒ４</v>
          </cell>
        </row>
        <row r="1195">
          <cell r="A1195">
            <v>1410052003126</v>
          </cell>
          <cell r="C1195" t="str">
            <v>小規模保育事業（A型）</v>
          </cell>
          <cell r="D1195" t="str">
            <v>あーす保育園戸塚</v>
          </cell>
          <cell r="E1195">
            <v>90</v>
          </cell>
          <cell r="F1195" t="str">
            <v>戸塚区</v>
          </cell>
          <cell r="G1195" t="str">
            <v>1640012</v>
          </cell>
          <cell r="H1195" t="str">
            <v>東京都中野区本町６－２０－９ミツクニ新中野ビル４Ｆ</v>
          </cell>
          <cell r="I1195" t="str">
            <v>株式会社　アピカル　関東支店</v>
          </cell>
          <cell r="J1195">
            <v>4</v>
          </cell>
          <cell r="K1195" t="str">
            <v>4年以上</v>
          </cell>
          <cell r="L1195">
            <v>6</v>
          </cell>
          <cell r="M1195" t="str">
            <v>適</v>
          </cell>
          <cell r="N1195">
            <v>6</v>
          </cell>
          <cell r="O1195" t="str">
            <v>適</v>
          </cell>
          <cell r="P1195">
            <v>12</v>
          </cell>
          <cell r="Q1195">
            <v>1</v>
          </cell>
          <cell r="R1195">
            <v>45146</v>
          </cell>
          <cell r="U1195" t="str">
            <v>Ｒ４</v>
          </cell>
          <cell r="V1195">
            <v>6</v>
          </cell>
          <cell r="W1195">
            <v>0</v>
          </cell>
          <cell r="X1195" t="str">
            <v>○</v>
          </cell>
          <cell r="Y1195" t="str">
            <v/>
          </cell>
          <cell r="Z1195" t="str">
            <v/>
          </cell>
          <cell r="AA1195" t="str">
            <v/>
          </cell>
          <cell r="AB1195" t="str">
            <v/>
          </cell>
          <cell r="AC1195" t="str">
            <v>なし</v>
          </cell>
          <cell r="AD1195">
            <v>2</v>
          </cell>
          <cell r="AE1195" t="str">
            <v>2年以上</v>
          </cell>
          <cell r="AF1195">
            <v>4</v>
          </cell>
          <cell r="AG1195" t="str">
            <v>適</v>
          </cell>
          <cell r="AH1195">
            <v>6</v>
          </cell>
          <cell r="AI1195" t="str">
            <v>適</v>
          </cell>
          <cell r="AJ1195">
            <v>10</v>
          </cell>
          <cell r="AK1195" t="str">
            <v>Ｒ４</v>
          </cell>
        </row>
        <row r="1196">
          <cell r="A1196">
            <v>1410052005295</v>
          </cell>
          <cell r="C1196" t="str">
            <v>小規模保育事業（A型）</v>
          </cell>
          <cell r="D1196" t="str">
            <v>あーす保育園戸塚Annex</v>
          </cell>
          <cell r="E1196">
            <v>90</v>
          </cell>
          <cell r="F1196" t="str">
            <v>戸塚区</v>
          </cell>
          <cell r="G1196" t="str">
            <v>1640012</v>
          </cell>
          <cell r="H1196" t="str">
            <v>東京都中野区本町６丁目２０－９　ミツクニ新中野ビル４Ｆ</v>
          </cell>
          <cell r="I1196" t="str">
            <v>株式会社アピカル　関東支店</v>
          </cell>
          <cell r="J1196">
            <v>12</v>
          </cell>
          <cell r="K1196" t="str">
            <v>12年以上</v>
          </cell>
          <cell r="L1196">
            <v>12</v>
          </cell>
          <cell r="M1196" t="str">
            <v>適</v>
          </cell>
          <cell r="N1196">
            <v>7</v>
          </cell>
          <cell r="O1196" t="str">
            <v>適</v>
          </cell>
          <cell r="P1196">
            <v>19</v>
          </cell>
          <cell r="Q1196">
            <v>5</v>
          </cell>
          <cell r="R1196">
            <v>45128</v>
          </cell>
          <cell r="U1196" t="str">
            <v>Ｒ４</v>
          </cell>
          <cell r="V1196">
            <v>7</v>
          </cell>
          <cell r="W1196">
            <v>0</v>
          </cell>
          <cell r="X1196" t="str">
            <v>○</v>
          </cell>
          <cell r="Y1196" t="str">
            <v/>
          </cell>
          <cell r="Z1196" t="str">
            <v/>
          </cell>
          <cell r="AA1196" t="str">
            <v/>
          </cell>
          <cell r="AB1196" t="str">
            <v/>
          </cell>
          <cell r="AC1196" t="str">
            <v>なし</v>
          </cell>
          <cell r="AD1196">
            <v>11</v>
          </cell>
          <cell r="AE1196" t="str">
            <v>11年以上</v>
          </cell>
          <cell r="AF1196">
            <v>12</v>
          </cell>
          <cell r="AG1196" t="str">
            <v>適</v>
          </cell>
          <cell r="AH1196">
            <v>7</v>
          </cell>
          <cell r="AI1196" t="str">
            <v>適</v>
          </cell>
          <cell r="AJ1196">
            <v>19</v>
          </cell>
          <cell r="AK1196" t="str">
            <v>Ｒ４</v>
          </cell>
        </row>
        <row r="1197">
          <cell r="A1197">
            <v>1410052003100</v>
          </cell>
          <cell r="C1197" t="str">
            <v>小規模保育事業（A型）</v>
          </cell>
          <cell r="D1197" t="str">
            <v>あおぞらみらい保育園</v>
          </cell>
          <cell r="E1197">
            <v>90</v>
          </cell>
          <cell r="F1197" t="str">
            <v>戸塚区</v>
          </cell>
          <cell r="G1197" t="str">
            <v>2360027</v>
          </cell>
          <cell r="H1197" t="str">
            <v>横浜市金沢区瀬戸１９番６号</v>
          </cell>
          <cell r="I1197" t="str">
            <v>株式会社あおぞら</v>
          </cell>
          <cell r="J1197">
            <v>9</v>
          </cell>
          <cell r="K1197" t="str">
            <v>9年以上</v>
          </cell>
          <cell r="L1197">
            <v>11</v>
          </cell>
          <cell r="M1197" t="str">
            <v>適</v>
          </cell>
          <cell r="N1197">
            <v>6</v>
          </cell>
          <cell r="O1197" t="str">
            <v>適</v>
          </cell>
          <cell r="P1197">
            <v>17</v>
          </cell>
          <cell r="Q1197">
            <v>6</v>
          </cell>
          <cell r="R1197">
            <v>45113</v>
          </cell>
          <cell r="U1197" t="str">
            <v>Ｒ４</v>
          </cell>
          <cell r="V1197">
            <v>7</v>
          </cell>
          <cell r="W1197">
            <v>0</v>
          </cell>
          <cell r="X1197" t="str">
            <v>○</v>
          </cell>
          <cell r="Y1197" t="str">
            <v/>
          </cell>
          <cell r="Z1197" t="str">
            <v/>
          </cell>
          <cell r="AA1197" t="str">
            <v/>
          </cell>
          <cell r="AB1197" t="str">
            <v/>
          </cell>
          <cell r="AC1197" t="str">
            <v>なし</v>
          </cell>
          <cell r="AD1197">
            <v>11</v>
          </cell>
          <cell r="AE1197" t="str">
            <v>11年以上</v>
          </cell>
          <cell r="AF1197">
            <v>12</v>
          </cell>
          <cell r="AG1197" t="str">
            <v>適</v>
          </cell>
          <cell r="AH1197">
            <v>7</v>
          </cell>
          <cell r="AI1197" t="str">
            <v>適</v>
          </cell>
          <cell r="AJ1197">
            <v>19</v>
          </cell>
          <cell r="AK1197" t="str">
            <v>Ｒ４</v>
          </cell>
        </row>
        <row r="1198">
          <cell r="A1198">
            <v>1410052004694</v>
          </cell>
          <cell r="C1198" t="str">
            <v>小規模保育事業（A型）</v>
          </cell>
          <cell r="D1198" t="str">
            <v>あきば第２保育園</v>
          </cell>
          <cell r="E1198">
            <v>90</v>
          </cell>
          <cell r="F1198" t="str">
            <v>戸塚区</v>
          </cell>
          <cell r="G1198" t="str">
            <v>2450052</v>
          </cell>
          <cell r="H1198" t="str">
            <v>横浜市戸塚区秋葉町４８７－２９</v>
          </cell>
          <cell r="I1198" t="str">
            <v>社会福祉法人　守破離　あきば第２保育園</v>
          </cell>
          <cell r="J1198">
            <v>10</v>
          </cell>
          <cell r="K1198" t="str">
            <v>10年以上</v>
          </cell>
          <cell r="L1198">
            <v>12</v>
          </cell>
          <cell r="M1198" t="str">
            <v>適</v>
          </cell>
          <cell r="N1198">
            <v>6</v>
          </cell>
          <cell r="O1198" t="str">
            <v>適</v>
          </cell>
          <cell r="P1198">
            <v>18</v>
          </cell>
          <cell r="Q1198">
            <v>5</v>
          </cell>
          <cell r="R1198">
            <v>45146</v>
          </cell>
          <cell r="U1198" t="str">
            <v>Ｒ４</v>
          </cell>
          <cell r="V1198">
            <v>6</v>
          </cell>
          <cell r="W1198">
            <v>0</v>
          </cell>
          <cell r="X1198" t="str">
            <v>○</v>
          </cell>
          <cell r="Y1198" t="str">
            <v/>
          </cell>
          <cell r="Z1198" t="str">
            <v/>
          </cell>
          <cell r="AA1198" t="str">
            <v/>
          </cell>
          <cell r="AB1198" t="str">
            <v/>
          </cell>
          <cell r="AC1198" t="str">
            <v>なし</v>
          </cell>
          <cell r="AD1198">
            <v>10</v>
          </cell>
          <cell r="AE1198" t="str">
            <v>10年以上</v>
          </cell>
          <cell r="AF1198">
            <v>12</v>
          </cell>
          <cell r="AG1198" t="str">
            <v>適</v>
          </cell>
          <cell r="AH1198">
            <v>6</v>
          </cell>
          <cell r="AI1198" t="str">
            <v>適</v>
          </cell>
          <cell r="AJ1198">
            <v>18</v>
          </cell>
          <cell r="AK1198" t="str">
            <v>Ｒ４</v>
          </cell>
        </row>
        <row r="1199">
          <cell r="A1199">
            <v>1410052002839</v>
          </cell>
          <cell r="C1199" t="str">
            <v>小規模保育事業（A型）</v>
          </cell>
          <cell r="D1199" t="str">
            <v>おおぞらどんぐり保育室</v>
          </cell>
          <cell r="E1199">
            <v>90</v>
          </cell>
          <cell r="F1199" t="str">
            <v>戸塚区</v>
          </cell>
          <cell r="G1199" t="str">
            <v>2440003</v>
          </cell>
          <cell r="H1199" t="str">
            <v>横浜市戸塚区戸塚町２２３０－３ヒルズ南戸塚４号棟１０７号室</v>
          </cell>
          <cell r="I1199" t="str">
            <v>おおぞらどんぐり保育室</v>
          </cell>
          <cell r="J1199">
            <v>9</v>
          </cell>
          <cell r="K1199" t="str">
            <v>9年以上</v>
          </cell>
          <cell r="L1199">
            <v>11</v>
          </cell>
          <cell r="M1199" t="str">
            <v>適</v>
          </cell>
          <cell r="N1199">
            <v>6</v>
          </cell>
          <cell r="O1199" t="str">
            <v>適</v>
          </cell>
          <cell r="P1199">
            <v>17</v>
          </cell>
          <cell r="Q1199">
            <v>3</v>
          </cell>
          <cell r="R1199">
            <v>45072</v>
          </cell>
          <cell r="U1199" t="str">
            <v>Ｒ４</v>
          </cell>
          <cell r="V1199">
            <v>6</v>
          </cell>
          <cell r="W1199">
            <v>0</v>
          </cell>
          <cell r="X1199" t="str">
            <v>○</v>
          </cell>
          <cell r="Y1199" t="str">
            <v/>
          </cell>
          <cell r="Z1199" t="str">
            <v/>
          </cell>
          <cell r="AA1199" t="str">
            <v/>
          </cell>
          <cell r="AB1199" t="str">
            <v/>
          </cell>
          <cell r="AC1199" t="str">
            <v>なし</v>
          </cell>
          <cell r="AD1199">
            <v>8</v>
          </cell>
          <cell r="AE1199" t="str">
            <v>8年以上</v>
          </cell>
          <cell r="AF1199">
            <v>10</v>
          </cell>
          <cell r="AG1199" t="str">
            <v>適</v>
          </cell>
          <cell r="AH1199">
            <v>6</v>
          </cell>
          <cell r="AI1199" t="str">
            <v>適</v>
          </cell>
          <cell r="AJ1199">
            <v>16</v>
          </cell>
          <cell r="AK1199" t="str">
            <v>Ｒ４</v>
          </cell>
        </row>
        <row r="1200">
          <cell r="A1200">
            <v>1410052005311</v>
          </cell>
          <cell r="C1200" t="str">
            <v>小規模保育事業（A型）</v>
          </cell>
          <cell r="D1200" t="str">
            <v>おんぷ保育園</v>
          </cell>
          <cell r="E1200">
            <v>90</v>
          </cell>
          <cell r="F1200" t="str">
            <v>戸塚区</v>
          </cell>
          <cell r="G1200" t="str">
            <v>2230062</v>
          </cell>
          <cell r="H1200" t="str">
            <v>横浜市港北区日吉本町三丁目３３－１６－１０１</v>
          </cell>
          <cell r="I1200" t="str">
            <v>株式会社ＳｍｉｌｅＷｅａｔｈｅｒ</v>
          </cell>
          <cell r="J1200">
            <v>7</v>
          </cell>
          <cell r="K1200" t="str">
            <v>7年以上</v>
          </cell>
          <cell r="L1200">
            <v>9</v>
          </cell>
          <cell r="M1200" t="str">
            <v>適</v>
          </cell>
          <cell r="N1200">
            <v>6</v>
          </cell>
          <cell r="O1200" t="str">
            <v>適</v>
          </cell>
          <cell r="P1200">
            <v>15</v>
          </cell>
          <cell r="Q1200">
            <v>2</v>
          </cell>
          <cell r="R1200">
            <v>45146</v>
          </cell>
          <cell r="U1200" t="str">
            <v>Ｒ４</v>
          </cell>
          <cell r="V1200">
            <v>6</v>
          </cell>
          <cell r="W1200">
            <v>0</v>
          </cell>
          <cell r="X1200" t="str">
            <v>○</v>
          </cell>
          <cell r="Y1200" t="str">
            <v/>
          </cell>
          <cell r="Z1200" t="str">
            <v/>
          </cell>
          <cell r="AA1200" t="str">
            <v/>
          </cell>
          <cell r="AB1200" t="str">
            <v/>
          </cell>
          <cell r="AC1200" t="str">
            <v>なし</v>
          </cell>
          <cell r="AD1200">
            <v>7</v>
          </cell>
          <cell r="AE1200" t="str">
            <v>7年以上</v>
          </cell>
          <cell r="AF1200">
            <v>9</v>
          </cell>
          <cell r="AG1200" t="str">
            <v>適</v>
          </cell>
          <cell r="AH1200">
            <v>6</v>
          </cell>
          <cell r="AI1200" t="str">
            <v>適</v>
          </cell>
          <cell r="AJ1200">
            <v>15</v>
          </cell>
          <cell r="AK1200" t="str">
            <v>Ｒ４</v>
          </cell>
        </row>
        <row r="1201">
          <cell r="A1201">
            <v>1410052005766</v>
          </cell>
          <cell r="C1201" t="str">
            <v>小規模保育事業（A型）</v>
          </cell>
          <cell r="D1201" t="str">
            <v>コアの木保育園</v>
          </cell>
          <cell r="E1201">
            <v>90</v>
          </cell>
          <cell r="F1201" t="str">
            <v>戸塚区</v>
          </cell>
          <cell r="G1201" t="str">
            <v>2440003</v>
          </cell>
          <cell r="H1201" t="str">
            <v>横浜市戸塚区戸塚町１０番地ラピス１　２Ｆ</v>
          </cell>
          <cell r="I1201" t="str">
            <v>コアの木保育園</v>
          </cell>
          <cell r="J1201">
            <v>12</v>
          </cell>
          <cell r="K1201" t="str">
            <v>12年以上</v>
          </cell>
          <cell r="L1201">
            <v>12</v>
          </cell>
          <cell r="M1201" t="str">
            <v>適</v>
          </cell>
          <cell r="N1201">
            <v>7</v>
          </cell>
          <cell r="O1201" t="str">
            <v>適</v>
          </cell>
          <cell r="P1201">
            <v>19</v>
          </cell>
          <cell r="Q1201">
            <v>5</v>
          </cell>
          <cell r="R1201">
            <v>45113</v>
          </cell>
          <cell r="U1201" t="str">
            <v>Ｒ４</v>
          </cell>
          <cell r="V1201">
            <v>6</v>
          </cell>
          <cell r="W1201">
            <v>1</v>
          </cell>
          <cell r="X1201" t="str">
            <v>○</v>
          </cell>
          <cell r="Y1201" t="str">
            <v>○</v>
          </cell>
          <cell r="Z1201" t="str">
            <v/>
          </cell>
          <cell r="AA1201" t="str">
            <v/>
          </cell>
          <cell r="AB1201" t="str">
            <v/>
          </cell>
          <cell r="AC1201" t="str">
            <v>あり</v>
          </cell>
          <cell r="AD1201">
            <v>10</v>
          </cell>
          <cell r="AE1201" t="str">
            <v>10年以上</v>
          </cell>
          <cell r="AF1201">
            <v>12</v>
          </cell>
          <cell r="AG1201" t="str">
            <v>適</v>
          </cell>
          <cell r="AH1201">
            <v>6</v>
          </cell>
          <cell r="AI1201" t="str">
            <v>適</v>
          </cell>
          <cell r="AJ1201">
            <v>18</v>
          </cell>
          <cell r="AK1201" t="str">
            <v>Ｒ４</v>
          </cell>
        </row>
        <row r="1202">
          <cell r="A1202">
            <v>1410052004835</v>
          </cell>
          <cell r="C1202" t="str">
            <v>小規模保育事業（A型）</v>
          </cell>
          <cell r="D1202" t="str">
            <v>シェ・ママン保育室</v>
          </cell>
          <cell r="E1202">
            <v>90</v>
          </cell>
          <cell r="F1202" t="str">
            <v>戸塚区</v>
          </cell>
          <cell r="G1202" t="str">
            <v>2440801</v>
          </cell>
          <cell r="H1202" t="str">
            <v>横浜市戸塚区品濃町５４８－１２東戸塚ＮＳビル・２</v>
          </cell>
          <cell r="I1202" t="str">
            <v>シェ・ママン保育室</v>
          </cell>
          <cell r="J1202">
            <v>15</v>
          </cell>
          <cell r="K1202" t="str">
            <v>15年以上</v>
          </cell>
          <cell r="L1202">
            <v>12</v>
          </cell>
          <cell r="M1202" t="str">
            <v>適</v>
          </cell>
          <cell r="N1202">
            <v>7</v>
          </cell>
          <cell r="O1202" t="str">
            <v>適</v>
          </cell>
          <cell r="P1202">
            <v>19</v>
          </cell>
          <cell r="Q1202">
            <v>4</v>
          </cell>
          <cell r="R1202">
            <v>45072</v>
          </cell>
          <cell r="U1202" t="str">
            <v>Ｒ４</v>
          </cell>
          <cell r="V1202">
            <v>7</v>
          </cell>
          <cell r="W1202">
            <v>0</v>
          </cell>
          <cell r="X1202" t="str">
            <v>○</v>
          </cell>
          <cell r="Y1202" t="str">
            <v/>
          </cell>
          <cell r="Z1202" t="str">
            <v/>
          </cell>
          <cell r="AA1202" t="str">
            <v/>
          </cell>
          <cell r="AB1202" t="str">
            <v/>
          </cell>
          <cell r="AC1202" t="str">
            <v>なし</v>
          </cell>
          <cell r="AD1202">
            <v>13</v>
          </cell>
          <cell r="AE1202" t="str">
            <v>13年以上</v>
          </cell>
          <cell r="AF1202">
            <v>12</v>
          </cell>
          <cell r="AG1202" t="str">
            <v>適</v>
          </cell>
          <cell r="AH1202">
            <v>7</v>
          </cell>
          <cell r="AI1202" t="str">
            <v>適</v>
          </cell>
          <cell r="AJ1202">
            <v>19</v>
          </cell>
          <cell r="AK1202" t="str">
            <v>Ｒ４</v>
          </cell>
        </row>
        <row r="1203">
          <cell r="A1203">
            <v>1410052003019</v>
          </cell>
          <cell r="C1203" t="str">
            <v>小規模保育事業（A型）</v>
          </cell>
          <cell r="D1203" t="str">
            <v>小規模保育施設はまっこ</v>
          </cell>
          <cell r="E1203">
            <v>90</v>
          </cell>
          <cell r="F1203" t="str">
            <v>戸塚区</v>
          </cell>
          <cell r="G1203" t="str">
            <v>2440002</v>
          </cell>
          <cell r="H1203" t="str">
            <v>横浜市戸塚区矢部町２０７１</v>
          </cell>
          <cell r="I1203" t="str">
            <v>特定非営利活動法人　子育て支援はまっこ</v>
          </cell>
          <cell r="J1203">
            <v>10</v>
          </cell>
          <cell r="K1203" t="str">
            <v>10年以上</v>
          </cell>
          <cell r="L1203">
            <v>12</v>
          </cell>
          <cell r="M1203" t="str">
            <v>適</v>
          </cell>
          <cell r="N1203">
            <v>6</v>
          </cell>
          <cell r="O1203" t="str">
            <v>適</v>
          </cell>
          <cell r="P1203">
            <v>18</v>
          </cell>
          <cell r="Q1203">
            <v>2</v>
          </cell>
          <cell r="R1203">
            <v>45072</v>
          </cell>
          <cell r="U1203" t="str">
            <v>Ｒ４</v>
          </cell>
          <cell r="V1203">
            <v>6</v>
          </cell>
          <cell r="W1203">
            <v>0</v>
          </cell>
          <cell r="X1203" t="str">
            <v>○</v>
          </cell>
          <cell r="Y1203" t="str">
            <v/>
          </cell>
          <cell r="Z1203" t="str">
            <v/>
          </cell>
          <cell r="AA1203" t="str">
            <v/>
          </cell>
          <cell r="AB1203" t="str">
            <v/>
          </cell>
          <cell r="AC1203" t="str">
            <v>なし</v>
          </cell>
          <cell r="AD1203">
            <v>9</v>
          </cell>
          <cell r="AE1203" t="str">
            <v>9年以上</v>
          </cell>
          <cell r="AF1203">
            <v>11</v>
          </cell>
          <cell r="AG1203" t="str">
            <v>適</v>
          </cell>
          <cell r="AH1203">
            <v>6</v>
          </cell>
          <cell r="AI1203" t="str">
            <v>適</v>
          </cell>
          <cell r="AJ1203">
            <v>17</v>
          </cell>
          <cell r="AK1203" t="str">
            <v>Ｒ４</v>
          </cell>
        </row>
        <row r="1204">
          <cell r="A1204">
            <v>1410052004934</v>
          </cell>
          <cell r="C1204" t="str">
            <v>小規模保育事業（A型）</v>
          </cell>
          <cell r="D1204" t="str">
            <v>正光寺保育園吉田町園</v>
          </cell>
          <cell r="E1204">
            <v>90</v>
          </cell>
          <cell r="F1204" t="str">
            <v>戸塚区</v>
          </cell>
          <cell r="G1204" t="str">
            <v>1150041</v>
          </cell>
          <cell r="H1204" t="str">
            <v>東京都北区岩淵町３２－１１</v>
          </cell>
          <cell r="I1204" t="str">
            <v>宗教法人正光寺</v>
          </cell>
          <cell r="J1204">
            <v>8</v>
          </cell>
          <cell r="K1204" t="str">
            <v>8年以上</v>
          </cell>
          <cell r="L1204">
            <v>10</v>
          </cell>
          <cell r="M1204" t="str">
            <v>適</v>
          </cell>
          <cell r="N1204">
            <v>6</v>
          </cell>
          <cell r="O1204" t="str">
            <v>適</v>
          </cell>
          <cell r="P1204">
            <v>16</v>
          </cell>
          <cell r="Q1204">
            <v>3</v>
          </cell>
          <cell r="R1204">
            <v>45113</v>
          </cell>
          <cell r="U1204" t="str">
            <v>Ｒ４</v>
          </cell>
          <cell r="V1204">
            <v>6</v>
          </cell>
          <cell r="W1204">
            <v>0</v>
          </cell>
          <cell r="X1204" t="str">
            <v>○</v>
          </cell>
          <cell r="Y1204" t="str">
            <v/>
          </cell>
          <cell r="Z1204" t="str">
            <v/>
          </cell>
          <cell r="AA1204" t="str">
            <v/>
          </cell>
          <cell r="AB1204" t="str">
            <v/>
          </cell>
          <cell r="AC1204" t="str">
            <v>なし</v>
          </cell>
          <cell r="AD1204">
            <v>7</v>
          </cell>
          <cell r="AE1204" t="str">
            <v>7年以上</v>
          </cell>
          <cell r="AF1204">
            <v>9</v>
          </cell>
          <cell r="AG1204" t="str">
            <v>適</v>
          </cell>
          <cell r="AH1204">
            <v>6</v>
          </cell>
          <cell r="AI1204" t="str">
            <v>適</v>
          </cell>
          <cell r="AJ1204">
            <v>15</v>
          </cell>
          <cell r="AK1204" t="str">
            <v>Ｒ４</v>
          </cell>
        </row>
        <row r="1205">
          <cell r="A1205">
            <v>1410052005956</v>
          </cell>
          <cell r="C1205" t="str">
            <v>小規模保育事業（A型）</v>
          </cell>
          <cell r="D1205" t="str">
            <v>しんざわあゆみ保育室</v>
          </cell>
          <cell r="E1205">
            <v>90</v>
          </cell>
          <cell r="F1205" t="str">
            <v>戸塚区</v>
          </cell>
          <cell r="G1205" t="str">
            <v>2440003</v>
          </cell>
          <cell r="H1205" t="str">
            <v>横浜市戸塚区戸塚町３６８０－２　ライオンズマンション戸塚第６－１０８</v>
          </cell>
          <cell r="I1205" t="str">
            <v>しんざわあゆみ保育室</v>
          </cell>
          <cell r="J1205">
            <v>12</v>
          </cell>
          <cell r="K1205" t="str">
            <v>12年以上</v>
          </cell>
          <cell r="L1205">
            <v>12</v>
          </cell>
          <cell r="M1205" t="str">
            <v>適</v>
          </cell>
          <cell r="N1205">
            <v>7</v>
          </cell>
          <cell r="O1205" t="str">
            <v>適</v>
          </cell>
          <cell r="P1205">
            <v>19</v>
          </cell>
          <cell r="Q1205">
            <v>4</v>
          </cell>
          <cell r="R1205">
            <v>45113</v>
          </cell>
          <cell r="U1205" t="str">
            <v>履歴なし</v>
          </cell>
          <cell r="V1205">
            <v>0</v>
          </cell>
          <cell r="W1205">
            <v>7</v>
          </cell>
          <cell r="X1205" t="e">
            <v>#N/A</v>
          </cell>
          <cell r="Y1205" t="str">
            <v/>
          </cell>
          <cell r="Z1205" t="str">
            <v/>
          </cell>
          <cell r="AA1205" t="str">
            <v/>
          </cell>
          <cell r="AB1205" t="str">
            <v>○</v>
          </cell>
          <cell r="AC1205" t="str">
            <v>あり</v>
          </cell>
          <cell r="AD1205" t="str">
            <v/>
          </cell>
          <cell r="AE1205" t="str">
            <v/>
          </cell>
          <cell r="AF1205" t="str">
            <v/>
          </cell>
          <cell r="AG1205" t="str">
            <v/>
          </cell>
          <cell r="AH1205" t="str">
            <v/>
          </cell>
          <cell r="AI1205" t="str">
            <v/>
          </cell>
          <cell r="AJ1205" t="str">
            <v/>
          </cell>
          <cell r="AK1205" t="str">
            <v>Ｒ４</v>
          </cell>
        </row>
        <row r="1206">
          <cell r="A1206">
            <v>1410052003217</v>
          </cell>
          <cell r="C1206" t="str">
            <v>小規模保育事業（A型）</v>
          </cell>
          <cell r="D1206" t="str">
            <v>ちゃいれっく平戸町保育室</v>
          </cell>
          <cell r="E1206">
            <v>90</v>
          </cell>
          <cell r="F1206" t="str">
            <v>戸塚区</v>
          </cell>
          <cell r="G1206" t="str">
            <v>1690075</v>
          </cell>
          <cell r="H1206" t="str">
            <v>東京都新宿区高田馬場１丁目３０－４　３０山京ビル３階</v>
          </cell>
          <cell r="I1206" t="str">
            <v>株式会社　プロケア</v>
          </cell>
          <cell r="J1206">
            <v>11</v>
          </cell>
          <cell r="K1206" t="str">
            <v>11年以上</v>
          </cell>
          <cell r="L1206">
            <v>12</v>
          </cell>
          <cell r="M1206" t="str">
            <v>適</v>
          </cell>
          <cell r="N1206">
            <v>7</v>
          </cell>
          <cell r="O1206" t="str">
            <v>適</v>
          </cell>
          <cell r="P1206">
            <v>19</v>
          </cell>
          <cell r="Q1206">
            <v>3</v>
          </cell>
          <cell r="R1206">
            <v>45113</v>
          </cell>
          <cell r="U1206" t="str">
            <v>Ｒ４</v>
          </cell>
          <cell r="V1206">
            <v>6</v>
          </cell>
          <cell r="W1206">
            <v>1</v>
          </cell>
          <cell r="X1206" t="str">
            <v>○</v>
          </cell>
          <cell r="Y1206" t="str">
            <v>○</v>
          </cell>
          <cell r="Z1206" t="str">
            <v/>
          </cell>
          <cell r="AA1206" t="str">
            <v/>
          </cell>
          <cell r="AB1206" t="str">
            <v/>
          </cell>
          <cell r="AC1206" t="str">
            <v>あり</v>
          </cell>
          <cell r="AD1206">
            <v>10</v>
          </cell>
          <cell r="AE1206" t="str">
            <v>10年以上</v>
          </cell>
          <cell r="AF1206">
            <v>12</v>
          </cell>
          <cell r="AG1206" t="str">
            <v>適</v>
          </cell>
          <cell r="AH1206">
            <v>6</v>
          </cell>
          <cell r="AI1206" t="str">
            <v>適</v>
          </cell>
          <cell r="AJ1206">
            <v>18</v>
          </cell>
          <cell r="AK1206" t="str">
            <v>Ｒ４</v>
          </cell>
        </row>
        <row r="1207">
          <cell r="A1207">
            <v>1410052004603</v>
          </cell>
          <cell r="C1207" t="str">
            <v>小規模保育事業（A型）</v>
          </cell>
          <cell r="D1207" t="str">
            <v>戸塚チューリップ保育園</v>
          </cell>
          <cell r="E1207">
            <v>90</v>
          </cell>
          <cell r="F1207" t="str">
            <v>戸塚区</v>
          </cell>
          <cell r="G1207" t="str">
            <v>2160006</v>
          </cell>
          <cell r="H1207" t="str">
            <v>神奈川県川崎市宮前区宮前平２丁目９－２３　ヒカリコーポＡＢ</v>
          </cell>
          <cell r="I1207" t="str">
            <v>ＧＦＢ合同会社</v>
          </cell>
          <cell r="J1207">
            <v>14</v>
          </cell>
          <cell r="K1207" t="str">
            <v>14年以上</v>
          </cell>
          <cell r="L1207">
            <v>12</v>
          </cell>
          <cell r="M1207" t="str">
            <v>適</v>
          </cell>
          <cell r="N1207">
            <v>7</v>
          </cell>
          <cell r="O1207" t="str">
            <v>適</v>
          </cell>
          <cell r="P1207">
            <v>19</v>
          </cell>
          <cell r="Q1207">
            <v>3</v>
          </cell>
          <cell r="R1207">
            <v>45113</v>
          </cell>
          <cell r="U1207" t="str">
            <v>Ｒ４</v>
          </cell>
          <cell r="V1207">
            <v>7</v>
          </cell>
          <cell r="W1207">
            <v>0</v>
          </cell>
          <cell r="X1207" t="str">
            <v>○</v>
          </cell>
          <cell r="Y1207" t="str">
            <v/>
          </cell>
          <cell r="Z1207" t="str">
            <v/>
          </cell>
          <cell r="AA1207" t="str">
            <v/>
          </cell>
          <cell r="AB1207" t="str">
            <v/>
          </cell>
          <cell r="AC1207" t="str">
            <v>なし</v>
          </cell>
          <cell r="AD1207">
            <v>14</v>
          </cell>
          <cell r="AE1207" t="str">
            <v>14年以上</v>
          </cell>
          <cell r="AF1207">
            <v>12</v>
          </cell>
          <cell r="AG1207" t="str">
            <v>適</v>
          </cell>
          <cell r="AH1207">
            <v>7</v>
          </cell>
          <cell r="AI1207" t="str">
            <v>適</v>
          </cell>
          <cell r="AJ1207">
            <v>19</v>
          </cell>
          <cell r="AK1207" t="str">
            <v>Ｒ４</v>
          </cell>
        </row>
        <row r="1208">
          <cell r="A1208">
            <v>1410052005584</v>
          </cell>
          <cell r="C1208" t="str">
            <v>小規模保育事業（A型）</v>
          </cell>
          <cell r="D1208" t="str">
            <v>ぱぷりか保育園　戸塚</v>
          </cell>
          <cell r="E1208">
            <v>90</v>
          </cell>
          <cell r="F1208" t="str">
            <v>戸塚区</v>
          </cell>
          <cell r="G1208" t="str">
            <v>2220033</v>
          </cell>
          <cell r="H1208" t="str">
            <v>横浜市港北区新横浜二丁目６－１３　新横浜ステーションビル７階</v>
          </cell>
          <cell r="I1208" t="str">
            <v>アンダンテ株式会社</v>
          </cell>
          <cell r="J1208">
            <v>7</v>
          </cell>
          <cell r="K1208" t="str">
            <v>7年以上</v>
          </cell>
          <cell r="L1208">
            <v>9</v>
          </cell>
          <cell r="M1208" t="str">
            <v>適</v>
          </cell>
          <cell r="N1208">
            <v>6</v>
          </cell>
          <cell r="O1208" t="str">
            <v>適</v>
          </cell>
          <cell r="P1208">
            <v>15</v>
          </cell>
          <cell r="Q1208">
            <v>1</v>
          </cell>
          <cell r="R1208">
            <v>45084</v>
          </cell>
          <cell r="U1208" t="str">
            <v>Ｒ４</v>
          </cell>
          <cell r="V1208">
            <v>6</v>
          </cell>
          <cell r="W1208">
            <v>0</v>
          </cell>
          <cell r="X1208" t="str">
            <v>○</v>
          </cell>
          <cell r="Y1208" t="str">
            <v/>
          </cell>
          <cell r="Z1208" t="str">
            <v/>
          </cell>
          <cell r="AA1208" t="str">
            <v/>
          </cell>
          <cell r="AB1208" t="str">
            <v/>
          </cell>
          <cell r="AC1208" t="str">
            <v>なし</v>
          </cell>
          <cell r="AD1208">
            <v>4</v>
          </cell>
          <cell r="AE1208" t="str">
            <v>4年以上</v>
          </cell>
          <cell r="AF1208">
            <v>6</v>
          </cell>
          <cell r="AG1208" t="str">
            <v>適</v>
          </cell>
          <cell r="AH1208">
            <v>6</v>
          </cell>
          <cell r="AI1208" t="str">
            <v>適</v>
          </cell>
          <cell r="AJ1208">
            <v>12</v>
          </cell>
          <cell r="AK1208" t="str">
            <v>Ｒ４</v>
          </cell>
        </row>
        <row r="1209">
          <cell r="A1209">
            <v>1410052002730</v>
          </cell>
          <cell r="C1209" t="str">
            <v>小規模保育事業（A型）</v>
          </cell>
          <cell r="D1209" t="str">
            <v>はまっこ乳児ルーム</v>
          </cell>
          <cell r="E1209">
            <v>90</v>
          </cell>
          <cell r="F1209" t="str">
            <v>戸塚区</v>
          </cell>
          <cell r="G1209" t="str">
            <v>2440002</v>
          </cell>
          <cell r="H1209" t="str">
            <v>横浜市戸塚区矢部町２０７１</v>
          </cell>
          <cell r="I1209" t="str">
            <v>特定非営利活動法人　子育て支援はまっこ</v>
          </cell>
          <cell r="J1209">
            <v>12</v>
          </cell>
          <cell r="K1209" t="str">
            <v>12年以上</v>
          </cell>
          <cell r="L1209">
            <v>12</v>
          </cell>
          <cell r="M1209" t="str">
            <v>適</v>
          </cell>
          <cell r="N1209">
            <v>7</v>
          </cell>
          <cell r="O1209" t="str">
            <v>適</v>
          </cell>
          <cell r="P1209">
            <v>19</v>
          </cell>
          <cell r="Q1209">
            <v>1</v>
          </cell>
          <cell r="R1209">
            <v>45072</v>
          </cell>
          <cell r="U1209" t="str">
            <v>Ｒ４</v>
          </cell>
          <cell r="V1209">
            <v>7</v>
          </cell>
          <cell r="W1209">
            <v>0</v>
          </cell>
          <cell r="X1209" t="str">
            <v>○</v>
          </cell>
          <cell r="Y1209" t="str">
            <v/>
          </cell>
          <cell r="Z1209" t="str">
            <v/>
          </cell>
          <cell r="AA1209" t="str">
            <v/>
          </cell>
          <cell r="AB1209" t="str">
            <v/>
          </cell>
          <cell r="AC1209" t="str">
            <v>なし</v>
          </cell>
          <cell r="AD1209">
            <v>11</v>
          </cell>
          <cell r="AE1209" t="str">
            <v>11年以上</v>
          </cell>
          <cell r="AF1209">
            <v>12</v>
          </cell>
          <cell r="AG1209" t="str">
            <v>適</v>
          </cell>
          <cell r="AH1209">
            <v>7</v>
          </cell>
          <cell r="AI1209" t="str">
            <v>適</v>
          </cell>
          <cell r="AJ1209">
            <v>19</v>
          </cell>
          <cell r="AK1209" t="str">
            <v>Ｒ４</v>
          </cell>
        </row>
        <row r="1210">
          <cell r="A1210">
            <v>1410052002995</v>
          </cell>
          <cell r="C1210" t="str">
            <v>小規模保育事業（A型）</v>
          </cell>
          <cell r="D1210" t="str">
            <v>東戸塚赤ちゃん保育園</v>
          </cell>
          <cell r="E1210">
            <v>90</v>
          </cell>
          <cell r="F1210" t="str">
            <v>戸塚区</v>
          </cell>
          <cell r="G1210" t="str">
            <v>2440003</v>
          </cell>
          <cell r="H1210" t="str">
            <v>横浜市戸塚区戸塚町２８１０－１２</v>
          </cell>
          <cell r="I1210" t="str">
            <v>社会福祉法人ももの会</v>
          </cell>
          <cell r="J1210">
            <v>12</v>
          </cell>
          <cell r="K1210" t="str">
            <v>12年以上</v>
          </cell>
          <cell r="L1210">
            <v>12</v>
          </cell>
          <cell r="M1210" t="str">
            <v>適</v>
          </cell>
          <cell r="N1210">
            <v>7</v>
          </cell>
          <cell r="O1210" t="str">
            <v>適</v>
          </cell>
          <cell r="P1210">
            <v>19</v>
          </cell>
          <cell r="Q1210">
            <v>3</v>
          </cell>
          <cell r="R1210">
            <v>45092</v>
          </cell>
          <cell r="U1210" t="str">
            <v>Ｒ４</v>
          </cell>
          <cell r="V1210">
            <v>7</v>
          </cell>
          <cell r="W1210">
            <v>0</v>
          </cell>
          <cell r="X1210" t="str">
            <v>○</v>
          </cell>
          <cell r="Y1210" t="str">
            <v/>
          </cell>
          <cell r="Z1210" t="str">
            <v/>
          </cell>
          <cell r="AA1210" t="str">
            <v/>
          </cell>
          <cell r="AB1210" t="str">
            <v/>
          </cell>
          <cell r="AC1210" t="str">
            <v>なし</v>
          </cell>
          <cell r="AD1210">
            <v>11</v>
          </cell>
          <cell r="AE1210" t="str">
            <v>11年以上</v>
          </cell>
          <cell r="AF1210">
            <v>12</v>
          </cell>
          <cell r="AG1210" t="str">
            <v>適</v>
          </cell>
          <cell r="AH1210">
            <v>7</v>
          </cell>
          <cell r="AI1210" t="str">
            <v>適</v>
          </cell>
          <cell r="AJ1210">
            <v>19</v>
          </cell>
          <cell r="AK1210" t="str">
            <v>Ｒ４</v>
          </cell>
        </row>
        <row r="1211">
          <cell r="A1211">
            <v>1410052005444</v>
          </cell>
          <cell r="C1211" t="str">
            <v>小規模保育事業（A型）</v>
          </cell>
          <cell r="D1211" t="str">
            <v>東戸塚かもめ第３保育園</v>
          </cell>
          <cell r="E1211">
            <v>90</v>
          </cell>
          <cell r="F1211" t="str">
            <v>戸塚区</v>
          </cell>
          <cell r="G1211" t="str">
            <v>2440801</v>
          </cell>
          <cell r="H1211" t="str">
            <v>横浜市戸塚区品濃町５１５－１　２－１０４</v>
          </cell>
          <cell r="I1211" t="str">
            <v>特定非営利活動法人　かもめ　東戸塚かもめ</v>
          </cell>
          <cell r="J1211">
            <v>13</v>
          </cell>
          <cell r="K1211" t="str">
            <v>13年以上</v>
          </cell>
          <cell r="L1211">
            <v>12</v>
          </cell>
          <cell r="M1211" t="str">
            <v>適</v>
          </cell>
          <cell r="N1211">
            <v>7</v>
          </cell>
          <cell r="O1211" t="str">
            <v>適</v>
          </cell>
          <cell r="P1211">
            <v>19</v>
          </cell>
          <cell r="Q1211">
            <v>8</v>
          </cell>
          <cell r="R1211">
            <v>45154</v>
          </cell>
          <cell r="U1211" t="str">
            <v>Ｒ４</v>
          </cell>
          <cell r="V1211">
            <v>7</v>
          </cell>
          <cell r="W1211">
            <v>0</v>
          </cell>
          <cell r="X1211" t="str">
            <v>○</v>
          </cell>
          <cell r="Y1211" t="str">
            <v/>
          </cell>
          <cell r="Z1211" t="str">
            <v/>
          </cell>
          <cell r="AA1211" t="str">
            <v/>
          </cell>
          <cell r="AB1211" t="str">
            <v/>
          </cell>
          <cell r="AC1211" t="str">
            <v>なし</v>
          </cell>
          <cell r="AD1211">
            <v>16</v>
          </cell>
          <cell r="AE1211" t="str">
            <v>16年以上</v>
          </cell>
          <cell r="AF1211">
            <v>12</v>
          </cell>
          <cell r="AG1211" t="str">
            <v>適</v>
          </cell>
          <cell r="AH1211">
            <v>7</v>
          </cell>
          <cell r="AI1211" t="str">
            <v>適</v>
          </cell>
          <cell r="AJ1211">
            <v>19</v>
          </cell>
          <cell r="AK1211" t="str">
            <v>Ｒ４</v>
          </cell>
        </row>
        <row r="1212">
          <cell r="A1212">
            <v>1410052005303</v>
          </cell>
          <cell r="C1212" t="str">
            <v>小規模保育事業（A型）</v>
          </cell>
          <cell r="D1212" t="str">
            <v>東戸塚かもめ第２保育園</v>
          </cell>
          <cell r="E1212">
            <v>90</v>
          </cell>
          <cell r="F1212" t="str">
            <v>戸塚区</v>
          </cell>
          <cell r="G1212" t="str">
            <v>2440801</v>
          </cell>
          <cell r="H1212" t="str">
            <v>横浜市戸塚区品濃町５１５－１　２－１０４</v>
          </cell>
          <cell r="I1212" t="str">
            <v>特定非営利活動法人　かもめ　東戸塚かもめ</v>
          </cell>
          <cell r="J1212">
            <v>20</v>
          </cell>
          <cell r="K1212" t="str">
            <v>16年以上</v>
          </cell>
          <cell r="L1212">
            <v>12</v>
          </cell>
          <cell r="M1212" t="str">
            <v>適</v>
          </cell>
          <cell r="N1212">
            <v>7</v>
          </cell>
          <cell r="O1212" t="str">
            <v>適</v>
          </cell>
          <cell r="P1212">
            <v>19</v>
          </cell>
          <cell r="Q1212">
            <v>9</v>
          </cell>
          <cell r="R1212">
            <v>45154</v>
          </cell>
          <cell r="U1212" t="str">
            <v>Ｒ４</v>
          </cell>
          <cell r="V1212">
            <v>7</v>
          </cell>
          <cell r="W1212">
            <v>0</v>
          </cell>
          <cell r="X1212" t="str">
            <v>○</v>
          </cell>
          <cell r="Y1212" t="str">
            <v/>
          </cell>
          <cell r="Z1212" t="str">
            <v/>
          </cell>
          <cell r="AA1212" t="str">
            <v/>
          </cell>
          <cell r="AB1212" t="str">
            <v/>
          </cell>
          <cell r="AC1212" t="str">
            <v>なし</v>
          </cell>
          <cell r="AD1212">
            <v>16</v>
          </cell>
          <cell r="AE1212" t="str">
            <v>16年以上</v>
          </cell>
          <cell r="AF1212">
            <v>12</v>
          </cell>
          <cell r="AG1212" t="str">
            <v>適</v>
          </cell>
          <cell r="AH1212">
            <v>7</v>
          </cell>
          <cell r="AI1212" t="str">
            <v>適</v>
          </cell>
          <cell r="AJ1212">
            <v>19</v>
          </cell>
          <cell r="AK1212" t="str">
            <v>Ｒ４</v>
          </cell>
        </row>
        <row r="1213">
          <cell r="A1213">
            <v>1410052005550</v>
          </cell>
          <cell r="C1213" t="str">
            <v>小規模保育事業（A型）</v>
          </cell>
          <cell r="D1213" t="str">
            <v>東戸塚かもめ第４保育園</v>
          </cell>
          <cell r="E1213">
            <v>90</v>
          </cell>
          <cell r="F1213" t="str">
            <v>戸塚区</v>
          </cell>
          <cell r="G1213" t="str">
            <v>2440801</v>
          </cell>
          <cell r="H1213" t="str">
            <v>横浜市戸塚区品濃町５１５－１　ニューシティ東戸塚　南の街２－１０４</v>
          </cell>
          <cell r="I1213" t="str">
            <v>特定非営利活動法人かもめ</v>
          </cell>
          <cell r="J1213">
            <v>20</v>
          </cell>
          <cell r="K1213" t="str">
            <v>16年以上</v>
          </cell>
          <cell r="L1213">
            <v>12</v>
          </cell>
          <cell r="M1213" t="str">
            <v>適</v>
          </cell>
          <cell r="N1213">
            <v>7</v>
          </cell>
          <cell r="O1213" t="str">
            <v>適</v>
          </cell>
          <cell r="P1213">
            <v>19</v>
          </cell>
          <cell r="Q1213">
            <v>8</v>
          </cell>
          <cell r="R1213">
            <v>45146</v>
          </cell>
          <cell r="U1213" t="str">
            <v>Ｒ４</v>
          </cell>
          <cell r="V1213">
            <v>7</v>
          </cell>
          <cell r="W1213">
            <v>0</v>
          </cell>
          <cell r="X1213" t="str">
            <v>○</v>
          </cell>
          <cell r="Y1213" t="str">
            <v/>
          </cell>
          <cell r="Z1213" t="str">
            <v/>
          </cell>
          <cell r="AA1213" t="str">
            <v/>
          </cell>
          <cell r="AB1213" t="str">
            <v/>
          </cell>
          <cell r="AC1213" t="str">
            <v>なし</v>
          </cell>
          <cell r="AD1213">
            <v>18</v>
          </cell>
          <cell r="AE1213" t="str">
            <v>16年以上</v>
          </cell>
          <cell r="AF1213">
            <v>12</v>
          </cell>
          <cell r="AG1213" t="str">
            <v>適</v>
          </cell>
          <cell r="AH1213">
            <v>7</v>
          </cell>
          <cell r="AI1213" t="str">
            <v>適</v>
          </cell>
          <cell r="AJ1213">
            <v>19</v>
          </cell>
          <cell r="AK1213" t="str">
            <v>Ｒ４</v>
          </cell>
        </row>
        <row r="1214">
          <cell r="A1214">
            <v>1410052004454</v>
          </cell>
          <cell r="C1214" t="str">
            <v>小規模保育事業（A型）</v>
          </cell>
          <cell r="D1214" t="str">
            <v>東戸塚かもめ保育園</v>
          </cell>
          <cell r="E1214">
            <v>90</v>
          </cell>
          <cell r="F1214" t="str">
            <v>戸塚区</v>
          </cell>
          <cell r="G1214" t="str">
            <v>2440801</v>
          </cell>
          <cell r="H1214" t="str">
            <v>横浜市戸塚区品濃町５１５－１　ニューシティ東戸塚南の街２－１０４</v>
          </cell>
          <cell r="I1214" t="str">
            <v>東戸塚かもめ保育園</v>
          </cell>
          <cell r="J1214">
            <v>17</v>
          </cell>
          <cell r="K1214" t="str">
            <v>16年以上</v>
          </cell>
          <cell r="L1214">
            <v>12</v>
          </cell>
          <cell r="M1214" t="str">
            <v>適</v>
          </cell>
          <cell r="N1214">
            <v>7</v>
          </cell>
          <cell r="O1214" t="str">
            <v>適</v>
          </cell>
          <cell r="P1214">
            <v>19</v>
          </cell>
          <cell r="Q1214">
            <v>9</v>
          </cell>
          <cell r="R1214">
            <v>45146</v>
          </cell>
          <cell r="U1214" t="str">
            <v>Ｒ４</v>
          </cell>
          <cell r="V1214">
            <v>7</v>
          </cell>
          <cell r="W1214">
            <v>0</v>
          </cell>
          <cell r="X1214" t="str">
            <v>○</v>
          </cell>
          <cell r="Y1214" t="str">
            <v/>
          </cell>
          <cell r="Z1214" t="str">
            <v/>
          </cell>
          <cell r="AA1214" t="str">
            <v/>
          </cell>
          <cell r="AB1214" t="str">
            <v/>
          </cell>
          <cell r="AC1214" t="str">
            <v>なし</v>
          </cell>
          <cell r="AD1214">
            <v>17</v>
          </cell>
          <cell r="AE1214" t="str">
            <v>16年以上</v>
          </cell>
          <cell r="AF1214">
            <v>12</v>
          </cell>
          <cell r="AG1214" t="str">
            <v>適</v>
          </cell>
          <cell r="AH1214">
            <v>7</v>
          </cell>
          <cell r="AI1214" t="str">
            <v>適</v>
          </cell>
          <cell r="AJ1214">
            <v>19</v>
          </cell>
          <cell r="AK1214" t="str">
            <v>Ｒ４</v>
          </cell>
        </row>
        <row r="1215">
          <cell r="A1215">
            <v>1410052005592</v>
          </cell>
          <cell r="C1215" t="str">
            <v>小規模保育事業（A型）</v>
          </cell>
          <cell r="D1215" t="str">
            <v>東戸塚みもざ保育園</v>
          </cell>
          <cell r="E1215">
            <v>90</v>
          </cell>
          <cell r="F1215" t="str">
            <v>戸塚区</v>
          </cell>
          <cell r="G1215" t="str">
            <v>2440801</v>
          </cell>
          <cell r="H1215" t="str">
            <v>横浜市戸塚区品濃町５５０－３　木村ビル２階</v>
          </cell>
          <cell r="I1215" t="str">
            <v>東戸塚みもざ保育園</v>
          </cell>
          <cell r="J1215">
            <v>7</v>
          </cell>
          <cell r="K1215" t="str">
            <v>7年以上</v>
          </cell>
          <cell r="L1215">
            <v>9</v>
          </cell>
          <cell r="M1215" t="str">
            <v>適</v>
          </cell>
          <cell r="N1215">
            <v>6</v>
          </cell>
          <cell r="O1215" t="str">
            <v>適</v>
          </cell>
          <cell r="P1215">
            <v>15</v>
          </cell>
          <cell r="Q1215">
            <v>3</v>
          </cell>
          <cell r="R1215">
            <v>45113</v>
          </cell>
          <cell r="U1215" t="str">
            <v>Ｒ４</v>
          </cell>
          <cell r="V1215">
            <v>7</v>
          </cell>
          <cell r="W1215">
            <v>0</v>
          </cell>
          <cell r="X1215" t="str">
            <v>○</v>
          </cell>
          <cell r="Y1215" t="str">
            <v/>
          </cell>
          <cell r="Z1215" t="str">
            <v/>
          </cell>
          <cell r="AA1215" t="str">
            <v/>
          </cell>
          <cell r="AB1215" t="str">
            <v/>
          </cell>
          <cell r="AC1215" t="str">
            <v>なし</v>
          </cell>
          <cell r="AD1215">
            <v>12</v>
          </cell>
          <cell r="AE1215" t="str">
            <v>12年以上</v>
          </cell>
          <cell r="AF1215">
            <v>12</v>
          </cell>
          <cell r="AG1215" t="str">
            <v>適</v>
          </cell>
          <cell r="AH1215">
            <v>7</v>
          </cell>
          <cell r="AI1215" t="str">
            <v>適</v>
          </cell>
          <cell r="AJ1215">
            <v>19</v>
          </cell>
          <cell r="AK1215" t="str">
            <v>Ｒ４</v>
          </cell>
        </row>
        <row r="1216">
          <cell r="A1216">
            <v>1410052005329</v>
          </cell>
          <cell r="C1216" t="str">
            <v>小規模保育事業（A型）</v>
          </cell>
          <cell r="D1216" t="str">
            <v>東戸塚らびっと保育園</v>
          </cell>
          <cell r="E1216">
            <v>90</v>
          </cell>
          <cell r="F1216" t="str">
            <v>戸塚区</v>
          </cell>
          <cell r="G1216" t="str">
            <v>2440801</v>
          </cell>
          <cell r="H1216" t="str">
            <v>横浜市戸塚区品濃町５２１番地２ルミエール１階</v>
          </cell>
          <cell r="I1216" t="str">
            <v>東戸塚らびっと保育園</v>
          </cell>
          <cell r="J1216">
            <v>10</v>
          </cell>
          <cell r="K1216" t="str">
            <v>10年以上</v>
          </cell>
          <cell r="L1216">
            <v>12</v>
          </cell>
          <cell r="M1216" t="str">
            <v>適</v>
          </cell>
          <cell r="N1216">
            <v>6</v>
          </cell>
          <cell r="O1216" t="str">
            <v>適</v>
          </cell>
          <cell r="P1216">
            <v>18</v>
          </cell>
          <cell r="Q1216">
            <v>3</v>
          </cell>
          <cell r="R1216">
            <v>45084</v>
          </cell>
          <cell r="U1216" t="str">
            <v>Ｒ４</v>
          </cell>
          <cell r="V1216">
            <v>7</v>
          </cell>
          <cell r="W1216">
            <v>0</v>
          </cell>
          <cell r="X1216" t="str">
            <v>○</v>
          </cell>
          <cell r="Y1216" t="str">
            <v/>
          </cell>
          <cell r="Z1216" t="str">
            <v/>
          </cell>
          <cell r="AA1216" t="str">
            <v/>
          </cell>
          <cell r="AB1216" t="str">
            <v/>
          </cell>
          <cell r="AC1216" t="str">
            <v>なし</v>
          </cell>
          <cell r="AD1216">
            <v>11</v>
          </cell>
          <cell r="AE1216" t="str">
            <v>11年以上</v>
          </cell>
          <cell r="AF1216">
            <v>12</v>
          </cell>
          <cell r="AG1216" t="str">
            <v>適</v>
          </cell>
          <cell r="AH1216">
            <v>7</v>
          </cell>
          <cell r="AI1216" t="str">
            <v>適</v>
          </cell>
          <cell r="AJ1216">
            <v>19</v>
          </cell>
          <cell r="AK1216" t="str">
            <v>Ｒ４</v>
          </cell>
        </row>
        <row r="1217">
          <cell r="A1217">
            <v>1410052005600</v>
          </cell>
          <cell r="C1217" t="str">
            <v>小規模保育事業（A型）</v>
          </cell>
          <cell r="D1217" t="str">
            <v>東戸塚わかば保育園</v>
          </cell>
          <cell r="E1217">
            <v>90</v>
          </cell>
          <cell r="F1217" t="str">
            <v>戸塚区</v>
          </cell>
          <cell r="G1217" t="str">
            <v>2470012</v>
          </cell>
          <cell r="H1217" t="str">
            <v>横浜市栄区若竹町５－１４</v>
          </cell>
          <cell r="I1217" t="str">
            <v>一般社団法人　Ｈ＆Ｐ</v>
          </cell>
          <cell r="J1217">
            <v>10</v>
          </cell>
          <cell r="K1217" t="str">
            <v>10年以上</v>
          </cell>
          <cell r="L1217">
            <v>12</v>
          </cell>
          <cell r="M1217" t="str">
            <v>適</v>
          </cell>
          <cell r="N1217">
            <v>6</v>
          </cell>
          <cell r="O1217" t="str">
            <v>適</v>
          </cell>
          <cell r="P1217">
            <v>18</v>
          </cell>
          <cell r="Q1217">
            <v>3</v>
          </cell>
          <cell r="R1217">
            <v>45072</v>
          </cell>
          <cell r="U1217" t="str">
            <v>Ｒ４</v>
          </cell>
          <cell r="V1217">
            <v>7</v>
          </cell>
          <cell r="W1217">
            <v>0</v>
          </cell>
          <cell r="X1217" t="str">
            <v>○</v>
          </cell>
          <cell r="Y1217" t="str">
            <v/>
          </cell>
          <cell r="Z1217" t="str">
            <v/>
          </cell>
          <cell r="AA1217" t="str">
            <v/>
          </cell>
          <cell r="AB1217" t="str">
            <v/>
          </cell>
          <cell r="AC1217" t="str">
            <v>なし</v>
          </cell>
          <cell r="AD1217">
            <v>12</v>
          </cell>
          <cell r="AE1217" t="str">
            <v>12年以上</v>
          </cell>
          <cell r="AF1217">
            <v>12</v>
          </cell>
          <cell r="AG1217" t="str">
            <v>適</v>
          </cell>
          <cell r="AH1217">
            <v>7</v>
          </cell>
          <cell r="AI1217" t="str">
            <v>適</v>
          </cell>
          <cell r="AJ1217">
            <v>19</v>
          </cell>
          <cell r="AK1217" t="str">
            <v>Ｒ４</v>
          </cell>
        </row>
        <row r="1218">
          <cell r="A1218">
            <v>1410052004116</v>
          </cell>
          <cell r="C1218" t="str">
            <v>小規模保育事業（A型）</v>
          </cell>
          <cell r="D1218" t="str">
            <v>ベイキッズひまわり保育園</v>
          </cell>
          <cell r="E1218">
            <v>90</v>
          </cell>
          <cell r="F1218" t="str">
            <v>戸塚区</v>
          </cell>
          <cell r="G1218" t="str">
            <v>2310012</v>
          </cell>
          <cell r="H1218" t="str">
            <v>横浜市中区相生町１－１７－１　パークビュー横浜８０１号</v>
          </cell>
          <cell r="I1218" t="str">
            <v>特定非営利活動法人　ベイキッズ</v>
          </cell>
          <cell r="J1218">
            <v>8</v>
          </cell>
          <cell r="K1218" t="str">
            <v>8年以上</v>
          </cell>
          <cell r="L1218">
            <v>10</v>
          </cell>
          <cell r="M1218" t="str">
            <v>適</v>
          </cell>
          <cell r="N1218">
            <v>6</v>
          </cell>
          <cell r="O1218" t="str">
            <v>適</v>
          </cell>
          <cell r="P1218">
            <v>16</v>
          </cell>
          <cell r="Q1218">
            <v>4</v>
          </cell>
          <cell r="R1218">
            <v>45113</v>
          </cell>
          <cell r="U1218" t="str">
            <v>Ｒ４</v>
          </cell>
          <cell r="V1218">
            <v>6</v>
          </cell>
          <cell r="W1218">
            <v>0</v>
          </cell>
          <cell r="X1218" t="str">
            <v>○</v>
          </cell>
          <cell r="Y1218" t="str">
            <v/>
          </cell>
          <cell r="Z1218" t="str">
            <v/>
          </cell>
          <cell r="AA1218" t="str">
            <v/>
          </cell>
          <cell r="AB1218" t="str">
            <v/>
          </cell>
          <cell r="AC1218" t="str">
            <v>なし</v>
          </cell>
          <cell r="AD1218">
            <v>9</v>
          </cell>
          <cell r="AE1218" t="str">
            <v>9年以上</v>
          </cell>
          <cell r="AF1218">
            <v>11</v>
          </cell>
          <cell r="AG1218" t="str">
            <v>適</v>
          </cell>
          <cell r="AH1218">
            <v>6</v>
          </cell>
          <cell r="AI1218" t="str">
            <v>適</v>
          </cell>
          <cell r="AJ1218">
            <v>17</v>
          </cell>
          <cell r="AK1218" t="str">
            <v>Ｒ４</v>
          </cell>
        </row>
        <row r="1219">
          <cell r="A1219">
            <v>1410052005758</v>
          </cell>
          <cell r="C1219" t="str">
            <v>小規模保育事業（A型）</v>
          </cell>
          <cell r="D1219" t="str">
            <v>みんなのほいくえんatとつか</v>
          </cell>
          <cell r="E1219">
            <v>90</v>
          </cell>
          <cell r="F1219" t="str">
            <v>戸塚区</v>
          </cell>
          <cell r="G1219" t="str">
            <v>2440003</v>
          </cell>
          <cell r="H1219" t="str">
            <v>横浜市戸塚区戸塚町４２４７－２１</v>
          </cell>
          <cell r="I1219" t="str">
            <v>みんなのほいくえんａｔとつか</v>
          </cell>
          <cell r="J1219">
            <v>9</v>
          </cell>
          <cell r="K1219" t="str">
            <v>9年以上</v>
          </cell>
          <cell r="L1219">
            <v>11</v>
          </cell>
          <cell r="M1219" t="str">
            <v>適</v>
          </cell>
          <cell r="N1219">
            <v>4</v>
          </cell>
          <cell r="O1219" t="str">
            <v>否</v>
          </cell>
          <cell r="P1219">
            <v>15</v>
          </cell>
          <cell r="Q1219">
            <v>2</v>
          </cell>
          <cell r="R1219">
            <v>45175</v>
          </cell>
          <cell r="U1219" t="str">
            <v>Ｒ４</v>
          </cell>
          <cell r="V1219">
            <v>5</v>
          </cell>
          <cell r="W1219">
            <v>0</v>
          </cell>
          <cell r="X1219" t="str">
            <v>○</v>
          </cell>
          <cell r="Y1219" t="str">
            <v/>
          </cell>
          <cell r="Z1219" t="str">
            <v/>
          </cell>
          <cell r="AA1219" t="str">
            <v/>
          </cell>
          <cell r="AB1219" t="str">
            <v/>
          </cell>
          <cell r="AC1219" t="str">
            <v>なし</v>
          </cell>
          <cell r="AD1219">
            <v>11</v>
          </cell>
          <cell r="AE1219" t="str">
            <v>11年以上</v>
          </cell>
          <cell r="AF1219">
            <v>12</v>
          </cell>
          <cell r="AG1219" t="str">
            <v>適</v>
          </cell>
          <cell r="AH1219">
            <v>5</v>
          </cell>
          <cell r="AI1219" t="str">
            <v>否</v>
          </cell>
          <cell r="AJ1219">
            <v>17</v>
          </cell>
          <cell r="AK1219" t="str">
            <v>Ｒ４</v>
          </cell>
        </row>
        <row r="1220">
          <cell r="A1220">
            <v>1410052003498</v>
          </cell>
          <cell r="C1220" t="str">
            <v>小規模保育事業（C型）</v>
          </cell>
          <cell r="D1220" t="str">
            <v>アネラ保育室</v>
          </cell>
          <cell r="E1220">
            <v>90</v>
          </cell>
          <cell r="F1220" t="str">
            <v>戸塚区</v>
          </cell>
          <cell r="G1220" t="str">
            <v>2450053</v>
          </cell>
          <cell r="H1220" t="str">
            <v>横浜市戸塚区上矢部町２８１－８</v>
          </cell>
          <cell r="I1220" t="str">
            <v>アネラ保育室</v>
          </cell>
          <cell r="J1220">
            <v>17</v>
          </cell>
          <cell r="K1220" t="str">
            <v>16年以上</v>
          </cell>
          <cell r="L1220">
            <v>12</v>
          </cell>
          <cell r="M1220" t="str">
            <v>適</v>
          </cell>
          <cell r="N1220">
            <v>7</v>
          </cell>
          <cell r="O1220" t="str">
            <v>適</v>
          </cell>
          <cell r="P1220">
            <v>19</v>
          </cell>
          <cell r="Q1220">
            <v>2</v>
          </cell>
          <cell r="R1220">
            <v>45146</v>
          </cell>
          <cell r="U1220" t="str">
            <v>Ｒ４</v>
          </cell>
          <cell r="V1220">
            <v>7</v>
          </cell>
          <cell r="W1220">
            <v>0</v>
          </cell>
          <cell r="X1220" t="str">
            <v>○</v>
          </cell>
          <cell r="Y1220" t="str">
            <v/>
          </cell>
          <cell r="Z1220" t="str">
            <v/>
          </cell>
          <cell r="AA1220" t="str">
            <v/>
          </cell>
          <cell r="AB1220" t="str">
            <v/>
          </cell>
          <cell r="AC1220" t="str">
            <v>なし</v>
          </cell>
          <cell r="AD1220">
            <v>16</v>
          </cell>
          <cell r="AE1220" t="str">
            <v>16年以上</v>
          </cell>
          <cell r="AF1220">
            <v>12</v>
          </cell>
          <cell r="AG1220" t="str">
            <v>適</v>
          </cell>
          <cell r="AH1220">
            <v>7</v>
          </cell>
          <cell r="AI1220" t="str">
            <v>適</v>
          </cell>
          <cell r="AJ1220">
            <v>19</v>
          </cell>
          <cell r="AK1220" t="str">
            <v>Ｒ４</v>
          </cell>
        </row>
        <row r="1221">
          <cell r="A1221">
            <v>1410051020550</v>
          </cell>
          <cell r="C1221" t="str">
            <v>認定こども園（幼保連携型）</v>
          </cell>
          <cell r="D1221" t="str">
            <v>認定こども園　あづまの幼稚園・あづま（略</v>
          </cell>
          <cell r="E1221">
            <v>91</v>
          </cell>
          <cell r="F1221" t="str">
            <v>瀬谷区</v>
          </cell>
          <cell r="G1221" t="str">
            <v>2460011</v>
          </cell>
          <cell r="H1221" t="str">
            <v>横浜市瀬谷区東野台３８</v>
          </cell>
          <cell r="I1221" t="str">
            <v>あづまの幼稚園・あづまのナーサリー</v>
          </cell>
          <cell r="J1221">
            <v>11</v>
          </cell>
          <cell r="K1221" t="str">
            <v>11年以上</v>
          </cell>
          <cell r="L1221">
            <v>12</v>
          </cell>
          <cell r="M1221" t="str">
            <v>適</v>
          </cell>
          <cell r="N1221">
            <v>7</v>
          </cell>
          <cell r="O1221" t="str">
            <v>適</v>
          </cell>
          <cell r="P1221">
            <v>19</v>
          </cell>
          <cell r="Q1221">
            <v>13</v>
          </cell>
          <cell r="R1221">
            <v>45146</v>
          </cell>
          <cell r="U1221" t="str">
            <v>Ｒ４</v>
          </cell>
          <cell r="V1221">
            <v>6</v>
          </cell>
          <cell r="W1221">
            <v>1</v>
          </cell>
          <cell r="X1221" t="str">
            <v>○</v>
          </cell>
          <cell r="Y1221" t="str">
            <v>○</v>
          </cell>
          <cell r="Z1221" t="str">
            <v/>
          </cell>
          <cell r="AA1221" t="str">
            <v/>
          </cell>
          <cell r="AB1221" t="str">
            <v/>
          </cell>
          <cell r="AC1221" t="str">
            <v>あり</v>
          </cell>
          <cell r="AD1221">
            <v>10</v>
          </cell>
          <cell r="AE1221" t="str">
            <v>10年以上</v>
          </cell>
          <cell r="AF1221">
            <v>12</v>
          </cell>
          <cell r="AG1221" t="str">
            <v>適</v>
          </cell>
          <cell r="AH1221">
            <v>6</v>
          </cell>
          <cell r="AI1221" t="str">
            <v>適</v>
          </cell>
          <cell r="AJ1221">
            <v>18</v>
          </cell>
          <cell r="AK1221" t="str">
            <v>Ｒ４</v>
          </cell>
        </row>
        <row r="1222">
          <cell r="A1222">
            <v>1410051020568</v>
          </cell>
          <cell r="C1222" t="str">
            <v>認定こども園（幼保連携型）</v>
          </cell>
          <cell r="D1222" t="str">
            <v>認定こども園はらのこ　原幼稚園</v>
          </cell>
          <cell r="E1222">
            <v>91</v>
          </cell>
          <cell r="F1222" t="str">
            <v>瀬谷区</v>
          </cell>
          <cell r="G1222" t="str">
            <v>2460025</v>
          </cell>
          <cell r="H1222" t="str">
            <v>横浜市瀬谷区阿久和西三丁目３６－６</v>
          </cell>
          <cell r="I1222" t="str">
            <v>認定こども園はらのこ原幼稚園</v>
          </cell>
          <cell r="J1222">
            <v>11</v>
          </cell>
          <cell r="K1222" t="str">
            <v>11年以上</v>
          </cell>
          <cell r="L1222">
            <v>12</v>
          </cell>
          <cell r="M1222" t="str">
            <v>適</v>
          </cell>
          <cell r="N1222">
            <v>7</v>
          </cell>
          <cell r="O1222" t="str">
            <v>適</v>
          </cell>
          <cell r="P1222">
            <v>19</v>
          </cell>
          <cell r="Q1222">
            <v>25</v>
          </cell>
          <cell r="R1222">
            <v>45154</v>
          </cell>
          <cell r="U1222" t="str">
            <v>Ｒ４</v>
          </cell>
          <cell r="V1222">
            <v>7</v>
          </cell>
          <cell r="W1222">
            <v>0</v>
          </cell>
          <cell r="X1222" t="str">
            <v>○</v>
          </cell>
          <cell r="Y1222" t="str">
            <v/>
          </cell>
          <cell r="Z1222" t="str">
            <v/>
          </cell>
          <cell r="AA1222" t="str">
            <v/>
          </cell>
          <cell r="AB1222" t="str">
            <v/>
          </cell>
          <cell r="AC1222" t="str">
            <v>なし</v>
          </cell>
          <cell r="AD1222">
            <v>11</v>
          </cell>
          <cell r="AE1222" t="str">
            <v>11年以上</v>
          </cell>
          <cell r="AF1222">
            <v>12</v>
          </cell>
          <cell r="AG1222" t="str">
            <v>適</v>
          </cell>
          <cell r="AH1222">
            <v>7</v>
          </cell>
          <cell r="AI1222" t="str">
            <v>適</v>
          </cell>
          <cell r="AJ1222">
            <v>19</v>
          </cell>
          <cell r="AK1222" t="str">
            <v>Ｒ４</v>
          </cell>
        </row>
        <row r="1223">
          <cell r="A1223">
            <v>1410051024123</v>
          </cell>
          <cell r="C1223" t="str">
            <v>認定こども園（幼保連携型）</v>
          </cell>
          <cell r="D1223" t="str">
            <v>幼保連携型認定こども園　みなみ幼稚園</v>
          </cell>
          <cell r="E1223">
            <v>91</v>
          </cell>
          <cell r="F1223" t="str">
            <v>瀬谷区</v>
          </cell>
          <cell r="G1223" t="str">
            <v>2460026</v>
          </cell>
          <cell r="H1223" t="str">
            <v>横浜市瀬谷区阿久和南４－１６－１</v>
          </cell>
          <cell r="I1223" t="str">
            <v>幼保連携型認定こども園　みなみ幼稚園</v>
          </cell>
          <cell r="J1223">
            <v>12</v>
          </cell>
          <cell r="K1223" t="str">
            <v>12年以上</v>
          </cell>
          <cell r="L1223">
            <v>12</v>
          </cell>
          <cell r="M1223" t="str">
            <v>適</v>
          </cell>
          <cell r="N1223">
            <v>7</v>
          </cell>
          <cell r="O1223" t="str">
            <v>適</v>
          </cell>
          <cell r="P1223">
            <v>19</v>
          </cell>
          <cell r="Q1223">
            <v>17</v>
          </cell>
          <cell r="R1223">
            <v>45154</v>
          </cell>
          <cell r="U1223" t="str">
            <v>Ｒ４</v>
          </cell>
          <cell r="V1223">
            <v>7</v>
          </cell>
          <cell r="W1223">
            <v>0</v>
          </cell>
          <cell r="X1223" t="str">
            <v>○</v>
          </cell>
          <cell r="Y1223" t="str">
            <v/>
          </cell>
          <cell r="Z1223" t="str">
            <v/>
          </cell>
          <cell r="AA1223" t="str">
            <v/>
          </cell>
          <cell r="AB1223" t="str">
            <v/>
          </cell>
          <cell r="AC1223" t="str">
            <v>なし</v>
          </cell>
          <cell r="AD1223">
            <v>12</v>
          </cell>
          <cell r="AE1223" t="str">
            <v>12年以上</v>
          </cell>
          <cell r="AF1223">
            <v>12</v>
          </cell>
          <cell r="AG1223" t="str">
            <v>適</v>
          </cell>
          <cell r="AH1223">
            <v>7</v>
          </cell>
          <cell r="AI1223" t="str">
            <v>適</v>
          </cell>
          <cell r="AJ1223">
            <v>19</v>
          </cell>
          <cell r="AK1223" t="str">
            <v>Ｒ４</v>
          </cell>
        </row>
        <row r="1224">
          <cell r="A1224">
            <v>1410051026250</v>
          </cell>
          <cell r="C1224" t="str">
            <v>認定こども園（幼保連携型）</v>
          </cell>
          <cell r="D1224" t="str">
            <v>幼保連携型認定こども園二ツ橋あいりん幼稚園</v>
          </cell>
          <cell r="E1224">
            <v>91</v>
          </cell>
          <cell r="F1224" t="str">
            <v>瀬谷区</v>
          </cell>
          <cell r="G1224" t="str">
            <v>2460021</v>
          </cell>
          <cell r="H1224" t="str">
            <v>横浜市瀬谷区二ツ橋町１４４</v>
          </cell>
          <cell r="I1224" t="str">
            <v>認定こども園二ツ橋あいりん幼稚園</v>
          </cell>
          <cell r="J1224">
            <v>11</v>
          </cell>
          <cell r="K1224" t="str">
            <v>11年以上</v>
          </cell>
          <cell r="L1224">
            <v>12</v>
          </cell>
          <cell r="M1224" t="str">
            <v>適</v>
          </cell>
          <cell r="N1224">
            <v>7</v>
          </cell>
          <cell r="O1224" t="str">
            <v>適</v>
          </cell>
          <cell r="P1224">
            <v>19</v>
          </cell>
          <cell r="Q1224">
            <v>4</v>
          </cell>
          <cell r="R1224">
            <v>45163</v>
          </cell>
          <cell r="U1224" t="str">
            <v>Ｒ４</v>
          </cell>
          <cell r="V1224">
            <v>6</v>
          </cell>
          <cell r="W1224">
            <v>1</v>
          </cell>
          <cell r="X1224" t="str">
            <v>○</v>
          </cell>
          <cell r="Y1224" t="str">
            <v>○</v>
          </cell>
          <cell r="Z1224" t="str">
            <v/>
          </cell>
          <cell r="AA1224" t="str">
            <v/>
          </cell>
          <cell r="AB1224" t="str">
            <v/>
          </cell>
          <cell r="AC1224" t="str">
            <v>あり</v>
          </cell>
          <cell r="AD1224">
            <v>8</v>
          </cell>
          <cell r="AE1224" t="str">
            <v>8年以上</v>
          </cell>
          <cell r="AF1224">
            <v>10</v>
          </cell>
          <cell r="AG1224" t="str">
            <v>適</v>
          </cell>
          <cell r="AH1224">
            <v>6</v>
          </cell>
          <cell r="AI1224" t="str">
            <v>適</v>
          </cell>
          <cell r="AJ1224">
            <v>16</v>
          </cell>
          <cell r="AK1224" t="str">
            <v>Ｒ４</v>
          </cell>
        </row>
        <row r="1225">
          <cell r="A1225">
            <v>1410051022713</v>
          </cell>
          <cell r="C1225" t="str">
            <v>幼稚園</v>
          </cell>
          <cell r="D1225" t="str">
            <v>相沢幼稚園</v>
          </cell>
          <cell r="E1225">
            <v>91</v>
          </cell>
          <cell r="F1225" t="str">
            <v>瀬谷区</v>
          </cell>
          <cell r="G1225" t="str">
            <v>2460013</v>
          </cell>
          <cell r="H1225" t="str">
            <v>横浜市瀬谷区相沢２－４２－２</v>
          </cell>
          <cell r="I1225" t="str">
            <v>相沢幼稚園</v>
          </cell>
          <cell r="J1225">
            <v>17</v>
          </cell>
          <cell r="K1225" t="str">
            <v>16年以上</v>
          </cell>
          <cell r="L1225">
            <v>12</v>
          </cell>
          <cell r="M1225" t="str">
            <v>適</v>
          </cell>
          <cell r="N1225">
            <v>7</v>
          </cell>
          <cell r="O1225" t="str">
            <v>適</v>
          </cell>
          <cell r="P1225">
            <v>19</v>
          </cell>
          <cell r="Q1225">
            <v>7</v>
          </cell>
          <cell r="R1225">
            <v>45072</v>
          </cell>
          <cell r="U1225" t="str">
            <v>Ｒ４</v>
          </cell>
          <cell r="V1225">
            <v>7</v>
          </cell>
          <cell r="W1225">
            <v>0</v>
          </cell>
          <cell r="X1225" t="str">
            <v>○</v>
          </cell>
          <cell r="Y1225" t="str">
            <v/>
          </cell>
          <cell r="Z1225" t="str">
            <v/>
          </cell>
          <cell r="AA1225" t="str">
            <v/>
          </cell>
          <cell r="AB1225" t="str">
            <v/>
          </cell>
          <cell r="AC1225" t="str">
            <v>なし</v>
          </cell>
          <cell r="AD1225">
            <v>15</v>
          </cell>
          <cell r="AE1225" t="str">
            <v>15年以上</v>
          </cell>
          <cell r="AF1225">
            <v>12</v>
          </cell>
          <cell r="AG1225" t="str">
            <v>適</v>
          </cell>
          <cell r="AH1225">
            <v>7</v>
          </cell>
          <cell r="AI1225" t="str">
            <v>適</v>
          </cell>
          <cell r="AJ1225">
            <v>19</v>
          </cell>
          <cell r="AK1225" t="str">
            <v>Ｒ４</v>
          </cell>
        </row>
        <row r="1226">
          <cell r="A1226">
            <v>1410051026979</v>
          </cell>
          <cell r="C1226" t="str">
            <v>幼稚園</v>
          </cell>
          <cell r="D1226" t="str">
            <v>関東幼稚園</v>
          </cell>
          <cell r="E1226">
            <v>91</v>
          </cell>
          <cell r="F1226" t="str">
            <v>瀬谷区</v>
          </cell>
          <cell r="G1226" t="str">
            <v>2460035</v>
          </cell>
          <cell r="H1226" t="str">
            <v>横浜市瀬谷区下瀬谷二丁目２３－３４</v>
          </cell>
          <cell r="I1226" t="str">
            <v>関東幼稚園</v>
          </cell>
          <cell r="J1226">
            <v>9</v>
          </cell>
          <cell r="K1226" t="str">
            <v>9年以上</v>
          </cell>
          <cell r="L1226">
            <v>11</v>
          </cell>
          <cell r="M1226" t="str">
            <v>適</v>
          </cell>
          <cell r="N1226">
            <v>6</v>
          </cell>
          <cell r="O1226" t="str">
            <v>適</v>
          </cell>
          <cell r="P1226">
            <v>17</v>
          </cell>
          <cell r="Q1226">
            <v>10</v>
          </cell>
          <cell r="R1226">
            <v>45154</v>
          </cell>
          <cell r="U1226" t="str">
            <v>Ｒ４</v>
          </cell>
          <cell r="V1226">
            <v>6</v>
          </cell>
          <cell r="W1226">
            <v>0</v>
          </cell>
          <cell r="X1226" t="str">
            <v>○</v>
          </cell>
          <cell r="Y1226" t="str">
            <v/>
          </cell>
          <cell r="Z1226" t="str">
            <v/>
          </cell>
          <cell r="AA1226" t="str">
            <v/>
          </cell>
          <cell r="AB1226" t="str">
            <v/>
          </cell>
          <cell r="AC1226" t="str">
            <v>なし</v>
          </cell>
          <cell r="AD1226">
            <v>8</v>
          </cell>
          <cell r="AE1226" t="str">
            <v>8年以上</v>
          </cell>
          <cell r="AF1226">
            <v>10</v>
          </cell>
          <cell r="AG1226" t="str">
            <v>適</v>
          </cell>
          <cell r="AH1226">
            <v>6</v>
          </cell>
          <cell r="AI1226" t="str">
            <v>適</v>
          </cell>
          <cell r="AJ1226">
            <v>16</v>
          </cell>
          <cell r="AK1226" t="str">
            <v>Ｒ４</v>
          </cell>
        </row>
        <row r="1227">
          <cell r="A1227">
            <v>1410051022762</v>
          </cell>
          <cell r="C1227" t="str">
            <v>幼稚園</v>
          </cell>
          <cell r="D1227" t="str">
            <v>瀬谷幼稚園</v>
          </cell>
          <cell r="E1227">
            <v>91</v>
          </cell>
          <cell r="F1227" t="str">
            <v>瀬谷区</v>
          </cell>
          <cell r="G1227" t="str">
            <v>2460032</v>
          </cell>
          <cell r="H1227" t="str">
            <v>横浜市瀬谷区南台１－３０－６</v>
          </cell>
          <cell r="I1227" t="str">
            <v>瀬谷幼稚園</v>
          </cell>
          <cell r="J1227">
            <v>14</v>
          </cell>
          <cell r="K1227" t="str">
            <v>14年以上</v>
          </cell>
          <cell r="L1227">
            <v>12</v>
          </cell>
          <cell r="M1227" t="str">
            <v>適</v>
          </cell>
          <cell r="N1227">
            <v>7</v>
          </cell>
          <cell r="O1227" t="str">
            <v>適</v>
          </cell>
          <cell r="P1227">
            <v>19</v>
          </cell>
          <cell r="Q1227">
            <v>8</v>
          </cell>
          <cell r="R1227">
            <v>45084</v>
          </cell>
          <cell r="U1227" t="str">
            <v>Ｒ４</v>
          </cell>
          <cell r="V1227">
            <v>7</v>
          </cell>
          <cell r="W1227">
            <v>0</v>
          </cell>
          <cell r="X1227" t="str">
            <v>○</v>
          </cell>
          <cell r="Y1227" t="str">
            <v/>
          </cell>
          <cell r="Z1227" t="str">
            <v/>
          </cell>
          <cell r="AA1227" t="str">
            <v/>
          </cell>
          <cell r="AB1227" t="str">
            <v/>
          </cell>
          <cell r="AC1227" t="str">
            <v>なし</v>
          </cell>
          <cell r="AD1227">
            <v>14</v>
          </cell>
          <cell r="AE1227" t="str">
            <v>14年以上</v>
          </cell>
          <cell r="AF1227">
            <v>12</v>
          </cell>
          <cell r="AG1227" t="str">
            <v>適</v>
          </cell>
          <cell r="AH1227">
            <v>7</v>
          </cell>
          <cell r="AI1227" t="str">
            <v>適</v>
          </cell>
          <cell r="AJ1227">
            <v>19</v>
          </cell>
          <cell r="AK1227" t="str">
            <v>Ｒ４</v>
          </cell>
        </row>
        <row r="1228">
          <cell r="A1228">
            <v>1410051022812</v>
          </cell>
          <cell r="C1228" t="str">
            <v>幼稚園</v>
          </cell>
          <cell r="D1228" t="str">
            <v>三ツ境幼稚園</v>
          </cell>
          <cell r="E1228">
            <v>91</v>
          </cell>
          <cell r="F1228" t="str">
            <v>瀬谷区</v>
          </cell>
          <cell r="G1228" t="str">
            <v>2460022</v>
          </cell>
          <cell r="H1228" t="str">
            <v>横浜市瀬谷区三ツ境１０４番地３</v>
          </cell>
          <cell r="I1228" t="str">
            <v>三ツ境幼稚園</v>
          </cell>
          <cell r="J1228">
            <v>14</v>
          </cell>
          <cell r="K1228" t="str">
            <v>14年以上</v>
          </cell>
          <cell r="L1228">
            <v>12</v>
          </cell>
          <cell r="M1228" t="str">
            <v>適</v>
          </cell>
          <cell r="N1228">
            <v>7</v>
          </cell>
          <cell r="O1228" t="str">
            <v>適</v>
          </cell>
          <cell r="P1228">
            <v>19</v>
          </cell>
          <cell r="Q1228">
            <v>6</v>
          </cell>
          <cell r="R1228">
            <v>45163</v>
          </cell>
          <cell r="U1228" t="str">
            <v>Ｒ４</v>
          </cell>
          <cell r="V1228">
            <v>7</v>
          </cell>
          <cell r="W1228">
            <v>0</v>
          </cell>
          <cell r="X1228" t="str">
            <v>○</v>
          </cell>
          <cell r="Y1228" t="str">
            <v/>
          </cell>
          <cell r="Z1228" t="str">
            <v/>
          </cell>
          <cell r="AA1228" t="str">
            <v/>
          </cell>
          <cell r="AB1228" t="str">
            <v/>
          </cell>
          <cell r="AC1228" t="str">
            <v>なし</v>
          </cell>
          <cell r="AD1228">
            <v>14</v>
          </cell>
          <cell r="AE1228" t="str">
            <v>14年以上</v>
          </cell>
          <cell r="AF1228">
            <v>12</v>
          </cell>
          <cell r="AG1228" t="str">
            <v>適</v>
          </cell>
          <cell r="AH1228">
            <v>7</v>
          </cell>
          <cell r="AI1228" t="str">
            <v>適</v>
          </cell>
          <cell r="AJ1228">
            <v>19</v>
          </cell>
          <cell r="AK1228" t="str">
            <v>Ｒ４</v>
          </cell>
        </row>
        <row r="1229">
          <cell r="A1229">
            <v>1410051022846</v>
          </cell>
          <cell r="C1229" t="str">
            <v>幼稚園</v>
          </cell>
          <cell r="D1229" t="str">
            <v>横浜さがみ幼稚園</v>
          </cell>
          <cell r="E1229">
            <v>91</v>
          </cell>
          <cell r="F1229" t="str">
            <v>瀬谷区</v>
          </cell>
          <cell r="G1229" t="str">
            <v>2460031</v>
          </cell>
          <cell r="H1229" t="str">
            <v>横浜市瀬谷区瀬谷４－２６－３</v>
          </cell>
          <cell r="I1229" t="str">
            <v>学校法人　大空学園　横浜さがみ幼稚園　</v>
          </cell>
          <cell r="J1229">
            <v>13</v>
          </cell>
          <cell r="K1229" t="str">
            <v>13年以上</v>
          </cell>
          <cell r="L1229">
            <v>12</v>
          </cell>
          <cell r="M1229" t="str">
            <v>適</v>
          </cell>
          <cell r="N1229">
            <v>7</v>
          </cell>
          <cell r="O1229" t="str">
            <v>適</v>
          </cell>
          <cell r="P1229">
            <v>19</v>
          </cell>
          <cell r="Q1229">
            <v>8</v>
          </cell>
          <cell r="R1229">
            <v>45128</v>
          </cell>
          <cell r="U1229" t="str">
            <v>Ｒ４</v>
          </cell>
          <cell r="V1229">
            <v>7</v>
          </cell>
          <cell r="W1229">
            <v>0</v>
          </cell>
          <cell r="X1229" t="str">
            <v>○</v>
          </cell>
          <cell r="Y1229" t="str">
            <v/>
          </cell>
          <cell r="Z1229" t="str">
            <v/>
          </cell>
          <cell r="AA1229" t="str">
            <v/>
          </cell>
          <cell r="AB1229" t="str">
            <v/>
          </cell>
          <cell r="AC1229" t="str">
            <v>なし</v>
          </cell>
          <cell r="AD1229">
            <v>12</v>
          </cell>
          <cell r="AE1229" t="str">
            <v>12年以上</v>
          </cell>
          <cell r="AF1229">
            <v>12</v>
          </cell>
          <cell r="AG1229" t="str">
            <v>適</v>
          </cell>
          <cell r="AH1229">
            <v>7</v>
          </cell>
          <cell r="AI1229" t="str">
            <v>適</v>
          </cell>
          <cell r="AJ1229">
            <v>19</v>
          </cell>
          <cell r="AK1229" t="str">
            <v>Ｒ４</v>
          </cell>
        </row>
        <row r="1230">
          <cell r="A1230">
            <v>1410051027746</v>
          </cell>
          <cell r="C1230" t="str">
            <v>幼稚園</v>
          </cell>
          <cell r="D1230" t="str">
            <v>横浜隼人幼稚園</v>
          </cell>
          <cell r="E1230">
            <v>91</v>
          </cell>
          <cell r="F1230" t="str">
            <v>瀬谷区</v>
          </cell>
          <cell r="G1230" t="str">
            <v>2460026</v>
          </cell>
          <cell r="H1230" t="str">
            <v>横浜市瀬谷区阿久和南一丁目３－２</v>
          </cell>
          <cell r="I1230" t="str">
            <v>横浜隼人幼稚園</v>
          </cell>
          <cell r="J1230">
            <v>14</v>
          </cell>
          <cell r="K1230" t="str">
            <v>14年以上</v>
          </cell>
          <cell r="L1230">
            <v>12</v>
          </cell>
          <cell r="M1230" t="str">
            <v>否</v>
          </cell>
          <cell r="N1230">
            <v>0</v>
          </cell>
          <cell r="O1230" t="str">
            <v>否</v>
          </cell>
          <cell r="P1230">
            <v>12</v>
          </cell>
          <cell r="Q1230">
            <v>8</v>
          </cell>
          <cell r="R1230">
            <v>45154</v>
          </cell>
          <cell r="U1230" t="str">
            <v>履歴なし</v>
          </cell>
          <cell r="V1230">
            <v>0</v>
          </cell>
          <cell r="W1230">
            <v>0</v>
          </cell>
          <cell r="X1230" t="e">
            <v>#N/A</v>
          </cell>
          <cell r="Y1230" t="str">
            <v/>
          </cell>
          <cell r="Z1230" t="str">
            <v/>
          </cell>
          <cell r="AA1230" t="str">
            <v/>
          </cell>
          <cell r="AB1230" t="str">
            <v/>
          </cell>
          <cell r="AC1230" t="str">
            <v>なし</v>
          </cell>
          <cell r="AD1230" t="str">
            <v/>
          </cell>
          <cell r="AE1230" t="str">
            <v/>
          </cell>
          <cell r="AF1230" t="str">
            <v/>
          </cell>
          <cell r="AG1230" t="str">
            <v/>
          </cell>
          <cell r="AH1230" t="str">
            <v/>
          </cell>
          <cell r="AI1230" t="str">
            <v/>
          </cell>
          <cell r="AJ1230" t="str">
            <v/>
          </cell>
          <cell r="AK1230" t="str">
            <v/>
          </cell>
        </row>
        <row r="1231">
          <cell r="A1231">
            <v>1410051014595</v>
          </cell>
          <cell r="C1231" t="str">
            <v>保育所</v>
          </cell>
          <cell r="D1231" t="str">
            <v>阿久和保育園</v>
          </cell>
          <cell r="E1231">
            <v>91</v>
          </cell>
          <cell r="F1231" t="str">
            <v>瀬谷区</v>
          </cell>
          <cell r="G1231" t="str">
            <v>2460025</v>
          </cell>
          <cell r="H1231" t="str">
            <v>横浜市瀬谷区阿久和西二丁目２８番地１３</v>
          </cell>
          <cell r="I1231" t="str">
            <v>社会福祉法人　山王平成会</v>
          </cell>
          <cell r="J1231">
            <v>12</v>
          </cell>
          <cell r="K1231" t="str">
            <v>12年以上</v>
          </cell>
          <cell r="L1231">
            <v>12</v>
          </cell>
          <cell r="M1231" t="str">
            <v>適</v>
          </cell>
          <cell r="N1231">
            <v>7</v>
          </cell>
          <cell r="O1231" t="str">
            <v>適</v>
          </cell>
          <cell r="P1231">
            <v>19</v>
          </cell>
          <cell r="Q1231">
            <v>12</v>
          </cell>
          <cell r="R1231">
            <v>45163</v>
          </cell>
          <cell r="U1231" t="str">
            <v>Ｒ４</v>
          </cell>
          <cell r="V1231">
            <v>7</v>
          </cell>
          <cell r="W1231">
            <v>0</v>
          </cell>
          <cell r="X1231" t="str">
            <v>○</v>
          </cell>
          <cell r="Y1231" t="str">
            <v/>
          </cell>
          <cell r="Z1231" t="str">
            <v/>
          </cell>
          <cell r="AA1231" t="str">
            <v/>
          </cell>
          <cell r="AB1231" t="str">
            <v/>
          </cell>
          <cell r="AC1231" t="str">
            <v>なし</v>
          </cell>
          <cell r="AD1231">
            <v>11</v>
          </cell>
          <cell r="AE1231" t="str">
            <v>11年以上</v>
          </cell>
          <cell r="AF1231">
            <v>12</v>
          </cell>
          <cell r="AG1231" t="str">
            <v>適</v>
          </cell>
          <cell r="AH1231">
            <v>7</v>
          </cell>
          <cell r="AI1231" t="str">
            <v>適</v>
          </cell>
          <cell r="AJ1231">
            <v>19</v>
          </cell>
          <cell r="AK1231" t="str">
            <v>Ｒ４</v>
          </cell>
        </row>
        <row r="1232">
          <cell r="A1232">
            <v>1410051018505</v>
          </cell>
          <cell r="C1232" t="str">
            <v>保育所</v>
          </cell>
          <cell r="D1232" t="str">
            <v>Gakkenほいくえん二ツ橋</v>
          </cell>
          <cell r="E1232">
            <v>91</v>
          </cell>
          <cell r="F1232" t="str">
            <v>瀬谷区</v>
          </cell>
          <cell r="G1232" t="str">
            <v>1418420</v>
          </cell>
          <cell r="H1232" t="str">
            <v>東京都品川区西五反田２丁目１１－８</v>
          </cell>
          <cell r="I1232" t="str">
            <v>株式会社　学研ココファン・ナーサリー</v>
          </cell>
          <cell r="J1232">
            <v>7</v>
          </cell>
          <cell r="K1232" t="str">
            <v>7年以上</v>
          </cell>
          <cell r="L1232">
            <v>9</v>
          </cell>
          <cell r="M1232" t="str">
            <v>適</v>
          </cell>
          <cell r="N1232">
            <v>6</v>
          </cell>
          <cell r="O1232" t="str">
            <v>適</v>
          </cell>
          <cell r="P1232">
            <v>15</v>
          </cell>
          <cell r="Q1232">
            <v>7</v>
          </cell>
          <cell r="R1232">
            <v>45163</v>
          </cell>
          <cell r="U1232" t="str">
            <v>Ｒ４</v>
          </cell>
          <cell r="V1232">
            <v>6</v>
          </cell>
          <cell r="W1232">
            <v>0</v>
          </cell>
          <cell r="X1232" t="str">
            <v>○</v>
          </cell>
          <cell r="Y1232" t="str">
            <v/>
          </cell>
          <cell r="Z1232" t="str">
            <v/>
          </cell>
          <cell r="AA1232" t="str">
            <v/>
          </cell>
          <cell r="AB1232" t="str">
            <v/>
          </cell>
          <cell r="AC1232" t="str">
            <v>なし</v>
          </cell>
          <cell r="AD1232">
            <v>4</v>
          </cell>
          <cell r="AE1232" t="str">
            <v>4年以上</v>
          </cell>
          <cell r="AF1232">
            <v>6</v>
          </cell>
          <cell r="AG1232" t="str">
            <v>適</v>
          </cell>
          <cell r="AH1232">
            <v>6</v>
          </cell>
          <cell r="AI1232" t="str">
            <v>適</v>
          </cell>
          <cell r="AJ1232">
            <v>12</v>
          </cell>
          <cell r="AK1232" t="str">
            <v>Ｒ４</v>
          </cell>
        </row>
        <row r="1233">
          <cell r="A1233">
            <v>1410051027050</v>
          </cell>
          <cell r="C1233" t="str">
            <v>保育所</v>
          </cell>
          <cell r="D1233" t="str">
            <v>グローバルキッズ三ツ境園</v>
          </cell>
          <cell r="E1233">
            <v>91</v>
          </cell>
          <cell r="F1233" t="str">
            <v>瀬谷区</v>
          </cell>
          <cell r="G1233" t="str">
            <v>1020071</v>
          </cell>
          <cell r="H1233" t="str">
            <v>東京都千代田区富士見２丁目１４－３６</v>
          </cell>
          <cell r="I1233" t="str">
            <v>株式会社グローバルキッズ</v>
          </cell>
          <cell r="J1233">
            <v>6</v>
          </cell>
          <cell r="K1233" t="str">
            <v>6年以上</v>
          </cell>
          <cell r="L1233">
            <v>8</v>
          </cell>
          <cell r="M1233" t="str">
            <v>適</v>
          </cell>
          <cell r="N1233">
            <v>6</v>
          </cell>
          <cell r="O1233" t="str">
            <v>適</v>
          </cell>
          <cell r="P1233">
            <v>14</v>
          </cell>
          <cell r="Q1233">
            <v>5</v>
          </cell>
          <cell r="R1233">
            <v>45146</v>
          </cell>
          <cell r="U1233" t="str">
            <v>Ｒ４</v>
          </cell>
          <cell r="V1233">
            <v>6</v>
          </cell>
          <cell r="W1233">
            <v>0</v>
          </cell>
          <cell r="X1233" t="str">
            <v>○</v>
          </cell>
          <cell r="Y1233" t="str">
            <v/>
          </cell>
          <cell r="Z1233" t="str">
            <v/>
          </cell>
          <cell r="AA1233" t="str">
            <v/>
          </cell>
          <cell r="AB1233" t="str">
            <v/>
          </cell>
          <cell r="AC1233" t="str">
            <v>なし</v>
          </cell>
          <cell r="AD1233">
            <v>6</v>
          </cell>
          <cell r="AE1233" t="str">
            <v>6年以上</v>
          </cell>
          <cell r="AF1233">
            <v>8</v>
          </cell>
          <cell r="AG1233" t="str">
            <v>適</v>
          </cell>
          <cell r="AH1233">
            <v>6</v>
          </cell>
          <cell r="AI1233" t="str">
            <v>適</v>
          </cell>
          <cell r="AJ1233">
            <v>14</v>
          </cell>
          <cell r="AK1233" t="str">
            <v>Ｒ４</v>
          </cell>
        </row>
        <row r="1234">
          <cell r="A1234">
            <v>1410051027456</v>
          </cell>
          <cell r="C1234" t="str">
            <v>保育所</v>
          </cell>
          <cell r="D1234" t="str">
            <v>GENKIDS瀬谷保育園</v>
          </cell>
          <cell r="E1234">
            <v>91</v>
          </cell>
          <cell r="F1234" t="str">
            <v>瀬谷区</v>
          </cell>
          <cell r="G1234" t="str">
            <v>1080075</v>
          </cell>
          <cell r="H1234" t="str">
            <v>東京都港区港南１丁目２番７０号　品川シーズンテラス５Ｆ</v>
          </cell>
          <cell r="I1234" t="str">
            <v>ＧＥＮＫＩＤＳ瀬谷保育園</v>
          </cell>
          <cell r="J1234">
            <v>11</v>
          </cell>
          <cell r="K1234" t="str">
            <v>11年以上</v>
          </cell>
          <cell r="L1234">
            <v>12</v>
          </cell>
          <cell r="M1234" t="str">
            <v>適</v>
          </cell>
          <cell r="N1234">
            <v>7</v>
          </cell>
          <cell r="O1234" t="str">
            <v>適</v>
          </cell>
          <cell r="P1234">
            <v>19</v>
          </cell>
          <cell r="Q1234">
            <v>9</v>
          </cell>
          <cell r="R1234">
            <v>45182</v>
          </cell>
          <cell r="U1234" t="str">
            <v>Ｒ４</v>
          </cell>
          <cell r="V1234">
            <v>7</v>
          </cell>
          <cell r="W1234">
            <v>0</v>
          </cell>
          <cell r="X1234" t="str">
            <v>○</v>
          </cell>
          <cell r="Y1234" t="str">
            <v/>
          </cell>
          <cell r="Z1234" t="str">
            <v/>
          </cell>
          <cell r="AA1234" t="str">
            <v/>
          </cell>
          <cell r="AB1234" t="str">
            <v/>
          </cell>
          <cell r="AC1234" t="str">
            <v>なし</v>
          </cell>
          <cell r="AD1234">
            <v>11</v>
          </cell>
          <cell r="AE1234" t="str">
            <v>11年以上</v>
          </cell>
          <cell r="AF1234">
            <v>12</v>
          </cell>
          <cell r="AG1234" t="str">
            <v>適</v>
          </cell>
          <cell r="AH1234">
            <v>7</v>
          </cell>
          <cell r="AI1234" t="str">
            <v>適</v>
          </cell>
          <cell r="AJ1234">
            <v>19</v>
          </cell>
          <cell r="AK1234" t="str">
            <v>Ｒ４</v>
          </cell>
        </row>
        <row r="1235">
          <cell r="A1235">
            <v>1410051025278</v>
          </cell>
          <cell r="C1235" t="str">
            <v>保育所</v>
          </cell>
          <cell r="D1235" t="str">
            <v>下瀬谷保育園</v>
          </cell>
          <cell r="E1235">
            <v>91</v>
          </cell>
          <cell r="F1235" t="str">
            <v>瀬谷区</v>
          </cell>
          <cell r="G1235" t="str">
            <v>2460036</v>
          </cell>
          <cell r="H1235" t="str">
            <v>横浜市瀬谷区北新１５番地の４</v>
          </cell>
          <cell r="I1235" t="str">
            <v>社会福祉法人不易創造館　下瀬谷保育園</v>
          </cell>
          <cell r="J1235">
            <v>9</v>
          </cell>
          <cell r="K1235" t="str">
            <v>9年以上</v>
          </cell>
          <cell r="L1235">
            <v>11</v>
          </cell>
          <cell r="M1235" t="str">
            <v>適</v>
          </cell>
          <cell r="N1235">
            <v>6</v>
          </cell>
          <cell r="O1235" t="str">
            <v>適</v>
          </cell>
          <cell r="P1235">
            <v>17</v>
          </cell>
          <cell r="Q1235">
            <v>9</v>
          </cell>
          <cell r="R1235">
            <v>45191</v>
          </cell>
          <cell r="U1235" t="str">
            <v>Ｒ４</v>
          </cell>
          <cell r="V1235">
            <v>6</v>
          </cell>
          <cell r="W1235">
            <v>0</v>
          </cell>
          <cell r="X1235" t="str">
            <v>○</v>
          </cell>
          <cell r="Y1235" t="str">
            <v/>
          </cell>
          <cell r="Z1235" t="str">
            <v/>
          </cell>
          <cell r="AA1235" t="str">
            <v/>
          </cell>
          <cell r="AB1235" t="str">
            <v/>
          </cell>
          <cell r="AC1235" t="str">
            <v>なし</v>
          </cell>
          <cell r="AD1235">
            <v>7</v>
          </cell>
          <cell r="AE1235" t="str">
            <v>7年以上</v>
          </cell>
          <cell r="AF1235">
            <v>9</v>
          </cell>
          <cell r="AG1235" t="str">
            <v>適</v>
          </cell>
          <cell r="AH1235">
            <v>6</v>
          </cell>
          <cell r="AI1235" t="str">
            <v>適</v>
          </cell>
          <cell r="AJ1235">
            <v>15</v>
          </cell>
          <cell r="AK1235" t="str">
            <v>Ｒ４</v>
          </cell>
        </row>
        <row r="1236">
          <cell r="A1236">
            <v>1410051014603</v>
          </cell>
          <cell r="C1236" t="str">
            <v>保育所</v>
          </cell>
          <cell r="D1236" t="str">
            <v>シャローム三育保育園</v>
          </cell>
          <cell r="E1236">
            <v>91</v>
          </cell>
          <cell r="F1236" t="str">
            <v>瀬谷区</v>
          </cell>
          <cell r="G1236" t="str">
            <v>2460021</v>
          </cell>
          <cell r="H1236" t="str">
            <v>横浜市瀬谷区二ツ橋町４６９番地</v>
          </cell>
          <cell r="I1236" t="str">
            <v>社会福祉法人　アドベンチスト福祉会　</v>
          </cell>
          <cell r="J1236">
            <v>11</v>
          </cell>
          <cell r="K1236" t="str">
            <v>11年以上</v>
          </cell>
          <cell r="L1236">
            <v>12</v>
          </cell>
          <cell r="M1236" t="str">
            <v>適</v>
          </cell>
          <cell r="N1236">
            <v>7</v>
          </cell>
          <cell r="O1236" t="str">
            <v>適</v>
          </cell>
          <cell r="P1236">
            <v>19</v>
          </cell>
          <cell r="Q1236">
            <v>14</v>
          </cell>
          <cell r="R1236">
            <v>45154</v>
          </cell>
          <cell r="U1236" t="str">
            <v>Ｒ４</v>
          </cell>
          <cell r="V1236">
            <v>7</v>
          </cell>
          <cell r="W1236">
            <v>0</v>
          </cell>
          <cell r="X1236" t="str">
            <v>○</v>
          </cell>
          <cell r="Y1236" t="str">
            <v/>
          </cell>
          <cell r="Z1236" t="str">
            <v/>
          </cell>
          <cell r="AA1236" t="str">
            <v/>
          </cell>
          <cell r="AB1236" t="str">
            <v/>
          </cell>
          <cell r="AC1236" t="str">
            <v>なし</v>
          </cell>
          <cell r="AD1236">
            <v>11</v>
          </cell>
          <cell r="AE1236" t="str">
            <v>11年以上</v>
          </cell>
          <cell r="AF1236">
            <v>12</v>
          </cell>
          <cell r="AG1236" t="str">
            <v>適</v>
          </cell>
          <cell r="AH1236">
            <v>7</v>
          </cell>
          <cell r="AI1236" t="str">
            <v>適</v>
          </cell>
          <cell r="AJ1236">
            <v>19</v>
          </cell>
          <cell r="AK1236" t="str">
            <v>Ｒ４</v>
          </cell>
        </row>
        <row r="1237">
          <cell r="A1237">
            <v>1410051019404</v>
          </cell>
          <cell r="C1237" t="str">
            <v>保育所</v>
          </cell>
          <cell r="D1237" t="str">
            <v>瀬谷愛児園</v>
          </cell>
          <cell r="E1237">
            <v>91</v>
          </cell>
          <cell r="F1237" t="str">
            <v>瀬谷区</v>
          </cell>
          <cell r="G1237" t="str">
            <v>2460013</v>
          </cell>
          <cell r="H1237" t="str">
            <v>横浜市瀬谷区相沢七丁目２３－１</v>
          </cell>
          <cell r="I1237" t="str">
            <v>社会福祉法人　若竹会</v>
          </cell>
          <cell r="J1237">
            <v>19</v>
          </cell>
          <cell r="K1237" t="str">
            <v>16年以上</v>
          </cell>
          <cell r="L1237">
            <v>12</v>
          </cell>
          <cell r="M1237" t="str">
            <v>適</v>
          </cell>
          <cell r="N1237">
            <v>7</v>
          </cell>
          <cell r="O1237" t="str">
            <v>適</v>
          </cell>
          <cell r="P1237">
            <v>19</v>
          </cell>
          <cell r="Q1237">
            <v>9</v>
          </cell>
          <cell r="R1237">
            <v>45072</v>
          </cell>
          <cell r="U1237" t="str">
            <v>Ｒ４</v>
          </cell>
          <cell r="V1237">
            <v>7</v>
          </cell>
          <cell r="W1237">
            <v>0</v>
          </cell>
          <cell r="X1237" t="str">
            <v>○</v>
          </cell>
          <cell r="Y1237" t="str">
            <v/>
          </cell>
          <cell r="Z1237" t="str">
            <v/>
          </cell>
          <cell r="AA1237" t="str">
            <v/>
          </cell>
          <cell r="AB1237" t="str">
            <v/>
          </cell>
          <cell r="AC1237" t="str">
            <v>なし</v>
          </cell>
          <cell r="AD1237">
            <v>16</v>
          </cell>
          <cell r="AE1237" t="str">
            <v>16年以上</v>
          </cell>
          <cell r="AF1237">
            <v>12</v>
          </cell>
          <cell r="AG1237" t="str">
            <v>適</v>
          </cell>
          <cell r="AH1237">
            <v>7</v>
          </cell>
          <cell r="AI1237" t="str">
            <v>適</v>
          </cell>
          <cell r="AJ1237">
            <v>19</v>
          </cell>
          <cell r="AK1237" t="str">
            <v>Ｒ４</v>
          </cell>
        </row>
        <row r="1238">
          <cell r="A1238">
            <v>1410051014611</v>
          </cell>
          <cell r="C1238" t="str">
            <v>保育所</v>
          </cell>
          <cell r="D1238" t="str">
            <v>瀬谷中央保育園</v>
          </cell>
          <cell r="E1238">
            <v>91</v>
          </cell>
          <cell r="F1238" t="str">
            <v>瀬谷区</v>
          </cell>
          <cell r="G1238" t="str">
            <v>2460037</v>
          </cell>
          <cell r="H1238" t="str">
            <v>横浜市瀬谷区橋戸一丁目３５－２８</v>
          </cell>
          <cell r="I1238" t="str">
            <v>瀬谷中央保育園</v>
          </cell>
          <cell r="J1238">
            <v>12</v>
          </cell>
          <cell r="K1238" t="str">
            <v>12年以上</v>
          </cell>
          <cell r="L1238">
            <v>12</v>
          </cell>
          <cell r="M1238" t="str">
            <v>適</v>
          </cell>
          <cell r="N1238">
            <v>7</v>
          </cell>
          <cell r="O1238" t="str">
            <v>適</v>
          </cell>
          <cell r="P1238">
            <v>19</v>
          </cell>
          <cell r="Q1238">
            <v>9</v>
          </cell>
          <cell r="R1238">
            <v>45154</v>
          </cell>
          <cell r="U1238" t="str">
            <v>Ｒ４</v>
          </cell>
          <cell r="V1238">
            <v>7</v>
          </cell>
          <cell r="W1238">
            <v>0</v>
          </cell>
          <cell r="X1238" t="str">
            <v>○</v>
          </cell>
          <cell r="Y1238" t="str">
            <v/>
          </cell>
          <cell r="Z1238" t="str">
            <v/>
          </cell>
          <cell r="AA1238" t="str">
            <v/>
          </cell>
          <cell r="AB1238" t="str">
            <v/>
          </cell>
          <cell r="AC1238" t="str">
            <v>なし</v>
          </cell>
          <cell r="AD1238">
            <v>11</v>
          </cell>
          <cell r="AE1238" t="str">
            <v>11年以上</v>
          </cell>
          <cell r="AF1238">
            <v>12</v>
          </cell>
          <cell r="AG1238" t="str">
            <v>適</v>
          </cell>
          <cell r="AH1238">
            <v>7</v>
          </cell>
          <cell r="AI1238" t="str">
            <v>適</v>
          </cell>
          <cell r="AJ1238">
            <v>19</v>
          </cell>
          <cell r="AK1238" t="str">
            <v>Ｒ４</v>
          </cell>
        </row>
        <row r="1239">
          <cell r="A1239">
            <v>1410051014629</v>
          </cell>
          <cell r="C1239" t="str">
            <v>保育所</v>
          </cell>
          <cell r="D1239" t="str">
            <v>ティンクル瀬谷保育園</v>
          </cell>
          <cell r="E1239">
            <v>91</v>
          </cell>
          <cell r="F1239" t="str">
            <v>瀬谷区</v>
          </cell>
          <cell r="G1239" t="str">
            <v>2460031</v>
          </cell>
          <cell r="H1239" t="str">
            <v>横浜市瀬谷区瀬谷四丁目２５－２</v>
          </cell>
          <cell r="I1239" t="str">
            <v>社会福祉法人　星槎</v>
          </cell>
          <cell r="J1239">
            <v>7</v>
          </cell>
          <cell r="K1239" t="str">
            <v>7年以上</v>
          </cell>
          <cell r="L1239">
            <v>9</v>
          </cell>
          <cell r="M1239" t="str">
            <v>適</v>
          </cell>
          <cell r="N1239">
            <v>6</v>
          </cell>
          <cell r="O1239" t="str">
            <v>適</v>
          </cell>
          <cell r="P1239">
            <v>15</v>
          </cell>
          <cell r="Q1239">
            <v>8</v>
          </cell>
          <cell r="R1239">
            <v>45154</v>
          </cell>
          <cell r="U1239" t="str">
            <v>Ｒ４</v>
          </cell>
          <cell r="V1239">
            <v>6</v>
          </cell>
          <cell r="W1239">
            <v>0</v>
          </cell>
          <cell r="X1239" t="str">
            <v>○</v>
          </cell>
          <cell r="Y1239" t="str">
            <v/>
          </cell>
          <cell r="Z1239" t="str">
            <v/>
          </cell>
          <cell r="AA1239" t="str">
            <v/>
          </cell>
          <cell r="AB1239" t="str">
            <v/>
          </cell>
          <cell r="AC1239" t="str">
            <v>なし</v>
          </cell>
          <cell r="AD1239">
            <v>7</v>
          </cell>
          <cell r="AE1239" t="str">
            <v>7年以上</v>
          </cell>
          <cell r="AF1239">
            <v>9</v>
          </cell>
          <cell r="AG1239" t="str">
            <v>適</v>
          </cell>
          <cell r="AH1239">
            <v>6</v>
          </cell>
          <cell r="AI1239" t="str">
            <v>適</v>
          </cell>
          <cell r="AJ1239">
            <v>15</v>
          </cell>
          <cell r="AK1239" t="str">
            <v>Ｒ４</v>
          </cell>
        </row>
        <row r="1240">
          <cell r="A1240">
            <v>1410051024644</v>
          </cell>
          <cell r="C1240" t="str">
            <v>保育所</v>
          </cell>
          <cell r="D1240" t="str">
            <v>ネスト瀬谷</v>
          </cell>
          <cell r="E1240">
            <v>91</v>
          </cell>
          <cell r="F1240" t="str">
            <v>瀬谷区</v>
          </cell>
          <cell r="G1240" t="str">
            <v>2460014</v>
          </cell>
          <cell r="H1240" t="str">
            <v>横浜市瀬谷区中央６－１５</v>
          </cell>
          <cell r="I1240" t="str">
            <v>ネスト瀬谷</v>
          </cell>
          <cell r="J1240">
            <v>16</v>
          </cell>
          <cell r="K1240" t="str">
            <v>16年以上</v>
          </cell>
          <cell r="L1240">
            <v>12</v>
          </cell>
          <cell r="M1240" t="str">
            <v>適</v>
          </cell>
          <cell r="N1240">
            <v>7</v>
          </cell>
          <cell r="O1240" t="str">
            <v>適</v>
          </cell>
          <cell r="P1240">
            <v>19</v>
          </cell>
          <cell r="Q1240">
            <v>8</v>
          </cell>
          <cell r="R1240">
            <v>45154</v>
          </cell>
          <cell r="U1240" t="str">
            <v>Ｒ４</v>
          </cell>
          <cell r="V1240">
            <v>7</v>
          </cell>
          <cell r="W1240">
            <v>0</v>
          </cell>
          <cell r="X1240" t="str">
            <v>○</v>
          </cell>
          <cell r="Y1240" t="str">
            <v/>
          </cell>
          <cell r="Z1240" t="str">
            <v/>
          </cell>
          <cell r="AA1240" t="str">
            <v/>
          </cell>
          <cell r="AB1240" t="str">
            <v/>
          </cell>
          <cell r="AC1240" t="str">
            <v>なし</v>
          </cell>
          <cell r="AD1240">
            <v>14</v>
          </cell>
          <cell r="AE1240" t="str">
            <v>14年以上</v>
          </cell>
          <cell r="AF1240">
            <v>12</v>
          </cell>
          <cell r="AG1240" t="str">
            <v>適</v>
          </cell>
          <cell r="AH1240">
            <v>7</v>
          </cell>
          <cell r="AI1240" t="str">
            <v>適</v>
          </cell>
          <cell r="AJ1240">
            <v>19</v>
          </cell>
          <cell r="AK1240" t="str">
            <v>Ｒ４</v>
          </cell>
        </row>
        <row r="1241">
          <cell r="A1241">
            <v>1410051016145</v>
          </cell>
          <cell r="C1241" t="str">
            <v>保育所</v>
          </cell>
          <cell r="D1241" t="str">
            <v>鳩の森愛の詩瀬谷保育園</v>
          </cell>
          <cell r="E1241">
            <v>91</v>
          </cell>
          <cell r="F1241" t="str">
            <v>瀬谷区</v>
          </cell>
          <cell r="G1241" t="str">
            <v>2450009</v>
          </cell>
          <cell r="H1241" t="str">
            <v>横浜市泉区新橋町８１２－２</v>
          </cell>
          <cell r="I1241" t="str">
            <v>社会福祉法人　はとの会</v>
          </cell>
          <cell r="J1241">
            <v>8</v>
          </cell>
          <cell r="K1241" t="str">
            <v>8年以上</v>
          </cell>
          <cell r="L1241">
            <v>10</v>
          </cell>
          <cell r="M1241" t="str">
            <v>適</v>
          </cell>
          <cell r="N1241">
            <v>6</v>
          </cell>
          <cell r="O1241" t="str">
            <v>適</v>
          </cell>
          <cell r="P1241">
            <v>16</v>
          </cell>
          <cell r="Q1241">
            <v>10</v>
          </cell>
          <cell r="R1241">
            <v>45146</v>
          </cell>
          <cell r="U1241" t="str">
            <v>Ｒ４</v>
          </cell>
          <cell r="V1241">
            <v>6</v>
          </cell>
          <cell r="W1241">
            <v>0</v>
          </cell>
          <cell r="X1241" t="str">
            <v>○</v>
          </cell>
          <cell r="Y1241" t="str">
            <v/>
          </cell>
          <cell r="Z1241" t="str">
            <v/>
          </cell>
          <cell r="AA1241" t="str">
            <v/>
          </cell>
          <cell r="AB1241" t="str">
            <v/>
          </cell>
          <cell r="AC1241" t="str">
            <v>なし</v>
          </cell>
          <cell r="AD1241">
            <v>8</v>
          </cell>
          <cell r="AE1241" t="str">
            <v>8年以上</v>
          </cell>
          <cell r="AF1241">
            <v>10</v>
          </cell>
          <cell r="AG1241" t="str">
            <v>適</v>
          </cell>
          <cell r="AH1241">
            <v>6</v>
          </cell>
          <cell r="AI1241" t="str">
            <v>適</v>
          </cell>
          <cell r="AJ1241">
            <v>16</v>
          </cell>
          <cell r="AK1241" t="str">
            <v>Ｒ４</v>
          </cell>
        </row>
        <row r="1242">
          <cell r="A1242">
            <v>1410051015329</v>
          </cell>
          <cell r="C1242" t="str">
            <v>保育所</v>
          </cell>
          <cell r="D1242" t="str">
            <v>鳩の森愛の詩　宮沢保育園</v>
          </cell>
          <cell r="E1242">
            <v>91</v>
          </cell>
          <cell r="F1242" t="str">
            <v>瀬谷区</v>
          </cell>
          <cell r="G1242" t="str">
            <v>2450009</v>
          </cell>
          <cell r="H1242" t="str">
            <v>横浜市泉区新橋町８１２－２</v>
          </cell>
          <cell r="I1242" t="str">
            <v>社会福祉法人　はとの会</v>
          </cell>
          <cell r="J1242">
            <v>7</v>
          </cell>
          <cell r="K1242" t="str">
            <v>7年以上</v>
          </cell>
          <cell r="L1242">
            <v>9</v>
          </cell>
          <cell r="M1242" t="str">
            <v>適</v>
          </cell>
          <cell r="N1242">
            <v>6</v>
          </cell>
          <cell r="O1242" t="str">
            <v>適</v>
          </cell>
          <cell r="P1242">
            <v>15</v>
          </cell>
          <cell r="Q1242">
            <v>4</v>
          </cell>
          <cell r="R1242">
            <v>45128</v>
          </cell>
          <cell r="U1242" t="str">
            <v>Ｒ４</v>
          </cell>
          <cell r="V1242">
            <v>6</v>
          </cell>
          <cell r="W1242">
            <v>0</v>
          </cell>
          <cell r="X1242" t="str">
            <v>○</v>
          </cell>
          <cell r="Y1242" t="str">
            <v/>
          </cell>
          <cell r="Z1242" t="str">
            <v/>
          </cell>
          <cell r="AA1242" t="str">
            <v/>
          </cell>
          <cell r="AB1242" t="str">
            <v/>
          </cell>
          <cell r="AC1242" t="str">
            <v>なし</v>
          </cell>
          <cell r="AD1242">
            <v>8</v>
          </cell>
          <cell r="AE1242" t="str">
            <v>8年以上</v>
          </cell>
          <cell r="AF1242">
            <v>10</v>
          </cell>
          <cell r="AG1242" t="str">
            <v>適</v>
          </cell>
          <cell r="AH1242">
            <v>6</v>
          </cell>
          <cell r="AI1242" t="str">
            <v>適</v>
          </cell>
          <cell r="AJ1242">
            <v>16</v>
          </cell>
          <cell r="AK1242" t="str">
            <v>Ｒ４</v>
          </cell>
        </row>
        <row r="1243">
          <cell r="A1243">
            <v>1410051026797</v>
          </cell>
          <cell r="C1243" t="str">
            <v>保育所</v>
          </cell>
          <cell r="D1243" t="str">
            <v>保育室「ネスト」</v>
          </cell>
          <cell r="E1243">
            <v>91</v>
          </cell>
          <cell r="F1243" t="str">
            <v>瀬谷区</v>
          </cell>
          <cell r="G1243" t="str">
            <v>2460022</v>
          </cell>
          <cell r="H1243" t="str">
            <v>横浜市瀬谷区三ツ境１７－１</v>
          </cell>
          <cell r="I1243" t="str">
            <v>保育「ネスト」</v>
          </cell>
          <cell r="J1243">
            <v>11</v>
          </cell>
          <cell r="K1243" t="str">
            <v>11年以上</v>
          </cell>
          <cell r="L1243">
            <v>12</v>
          </cell>
          <cell r="M1243" t="str">
            <v>適</v>
          </cell>
          <cell r="N1243">
            <v>7</v>
          </cell>
          <cell r="O1243" t="str">
            <v>適</v>
          </cell>
          <cell r="P1243">
            <v>19</v>
          </cell>
          <cell r="Q1243">
            <v>6</v>
          </cell>
          <cell r="R1243">
            <v>45163</v>
          </cell>
          <cell r="U1243" t="str">
            <v>Ｒ４</v>
          </cell>
          <cell r="V1243">
            <v>6</v>
          </cell>
          <cell r="W1243">
            <v>1</v>
          </cell>
          <cell r="X1243" t="str">
            <v>○</v>
          </cell>
          <cell r="Y1243" t="str">
            <v>○</v>
          </cell>
          <cell r="Z1243" t="str">
            <v/>
          </cell>
          <cell r="AA1243" t="str">
            <v/>
          </cell>
          <cell r="AB1243" t="str">
            <v/>
          </cell>
          <cell r="AC1243" t="str">
            <v>あり</v>
          </cell>
          <cell r="AD1243">
            <v>9</v>
          </cell>
          <cell r="AE1243" t="str">
            <v>9年以上</v>
          </cell>
          <cell r="AF1243">
            <v>11</v>
          </cell>
          <cell r="AG1243" t="str">
            <v>適</v>
          </cell>
          <cell r="AH1243">
            <v>6</v>
          </cell>
          <cell r="AI1243" t="str">
            <v>適</v>
          </cell>
          <cell r="AJ1243">
            <v>17</v>
          </cell>
          <cell r="AK1243" t="str">
            <v>Ｒ４</v>
          </cell>
        </row>
        <row r="1244">
          <cell r="A1244">
            <v>1410051017846</v>
          </cell>
          <cell r="C1244" t="str">
            <v>保育所</v>
          </cell>
          <cell r="D1244" t="str">
            <v>ほうゆう保育園</v>
          </cell>
          <cell r="E1244">
            <v>91</v>
          </cell>
          <cell r="F1244" t="str">
            <v>瀬谷区</v>
          </cell>
          <cell r="G1244" t="str">
            <v>2450009</v>
          </cell>
          <cell r="H1244" t="str">
            <v>横浜市泉区新橋町１７８３番地</v>
          </cell>
          <cell r="I1244" t="str">
            <v>医療法人社団鵬友会</v>
          </cell>
          <cell r="J1244">
            <v>12</v>
          </cell>
          <cell r="K1244" t="str">
            <v>12年以上</v>
          </cell>
          <cell r="L1244">
            <v>12</v>
          </cell>
          <cell r="M1244" t="str">
            <v>適</v>
          </cell>
          <cell r="N1244">
            <v>7</v>
          </cell>
          <cell r="O1244" t="str">
            <v>適</v>
          </cell>
          <cell r="P1244">
            <v>19</v>
          </cell>
          <cell r="Q1244">
            <v>9</v>
          </cell>
          <cell r="R1244">
            <v>45120</v>
          </cell>
          <cell r="U1244" t="str">
            <v>Ｒ４</v>
          </cell>
          <cell r="V1244">
            <v>7</v>
          </cell>
          <cell r="W1244">
            <v>0</v>
          </cell>
          <cell r="X1244" t="str">
            <v>○</v>
          </cell>
          <cell r="Y1244" t="str">
            <v/>
          </cell>
          <cell r="Z1244" t="str">
            <v/>
          </cell>
          <cell r="AA1244" t="str">
            <v/>
          </cell>
          <cell r="AB1244" t="str">
            <v/>
          </cell>
          <cell r="AC1244" t="str">
            <v>なし</v>
          </cell>
          <cell r="AD1244">
            <v>12</v>
          </cell>
          <cell r="AE1244" t="str">
            <v>12年以上</v>
          </cell>
          <cell r="AF1244">
            <v>12</v>
          </cell>
          <cell r="AG1244" t="str">
            <v>適</v>
          </cell>
          <cell r="AH1244">
            <v>7</v>
          </cell>
          <cell r="AI1244" t="str">
            <v>適</v>
          </cell>
          <cell r="AJ1244">
            <v>19</v>
          </cell>
          <cell r="AK1244" t="str">
            <v>Ｒ４</v>
          </cell>
        </row>
        <row r="1245">
          <cell r="A1245">
            <v>1410051014637</v>
          </cell>
          <cell r="C1245" t="str">
            <v>保育所</v>
          </cell>
          <cell r="D1245" t="str">
            <v>ゆたか保育園</v>
          </cell>
          <cell r="E1245">
            <v>91</v>
          </cell>
          <cell r="F1245" t="str">
            <v>瀬谷区</v>
          </cell>
          <cell r="G1245" t="str">
            <v>2460031</v>
          </cell>
          <cell r="H1245" t="str">
            <v>横浜市瀬谷区瀬谷一丁目１番地の３</v>
          </cell>
          <cell r="I1245" t="str">
            <v>社会福祉法人　恵友福祉会</v>
          </cell>
          <cell r="J1245">
            <v>10</v>
          </cell>
          <cell r="K1245" t="str">
            <v>10年以上</v>
          </cell>
          <cell r="L1245">
            <v>12</v>
          </cell>
          <cell r="M1245" t="str">
            <v>適</v>
          </cell>
          <cell r="N1245">
            <v>6</v>
          </cell>
          <cell r="O1245" t="str">
            <v>適</v>
          </cell>
          <cell r="P1245">
            <v>18</v>
          </cell>
          <cell r="Q1245">
            <v>5</v>
          </cell>
          <cell r="R1245">
            <v>45154</v>
          </cell>
          <cell r="U1245" t="str">
            <v>Ｒ４</v>
          </cell>
          <cell r="V1245">
            <v>6</v>
          </cell>
          <cell r="W1245">
            <v>0</v>
          </cell>
          <cell r="X1245" t="str">
            <v>○</v>
          </cell>
          <cell r="Y1245" t="str">
            <v/>
          </cell>
          <cell r="Z1245" t="str">
            <v/>
          </cell>
          <cell r="AA1245" t="str">
            <v/>
          </cell>
          <cell r="AB1245" t="str">
            <v/>
          </cell>
          <cell r="AC1245" t="str">
            <v>なし</v>
          </cell>
          <cell r="AD1245">
            <v>9</v>
          </cell>
          <cell r="AE1245" t="str">
            <v>9年以上</v>
          </cell>
          <cell r="AF1245">
            <v>11</v>
          </cell>
          <cell r="AG1245" t="str">
            <v>適</v>
          </cell>
          <cell r="AH1245">
            <v>6</v>
          </cell>
          <cell r="AI1245" t="str">
            <v>適</v>
          </cell>
          <cell r="AJ1245">
            <v>17</v>
          </cell>
          <cell r="AK1245" t="str">
            <v>Ｒ４</v>
          </cell>
        </row>
        <row r="1246">
          <cell r="A1246">
            <v>1410051026185</v>
          </cell>
          <cell r="C1246" t="str">
            <v>保育所</v>
          </cell>
          <cell r="D1246" t="str">
            <v>わらべ細谷戸保育園</v>
          </cell>
          <cell r="E1246">
            <v>91</v>
          </cell>
          <cell r="F1246" t="str">
            <v>瀬谷区</v>
          </cell>
          <cell r="G1246" t="str">
            <v>2460003</v>
          </cell>
          <cell r="H1246" t="str">
            <v>横浜市瀬谷区瀬谷町５９４５－２</v>
          </cell>
          <cell r="I1246" t="str">
            <v>社会福祉法人　清心福祉会　わらべ細谷戸保</v>
          </cell>
          <cell r="J1246">
            <v>14</v>
          </cell>
          <cell r="K1246" t="str">
            <v>14年以上</v>
          </cell>
          <cell r="L1246">
            <v>12</v>
          </cell>
          <cell r="M1246" t="str">
            <v>適</v>
          </cell>
          <cell r="N1246">
            <v>7</v>
          </cell>
          <cell r="O1246" t="str">
            <v>適</v>
          </cell>
          <cell r="P1246">
            <v>19</v>
          </cell>
          <cell r="Q1246">
            <v>11</v>
          </cell>
          <cell r="R1246">
            <v>45146</v>
          </cell>
          <cell r="U1246" t="str">
            <v>Ｒ４</v>
          </cell>
          <cell r="V1246">
            <v>7</v>
          </cell>
          <cell r="W1246">
            <v>0</v>
          </cell>
          <cell r="X1246" t="str">
            <v>○</v>
          </cell>
          <cell r="Y1246" t="str">
            <v/>
          </cell>
          <cell r="Z1246" t="str">
            <v/>
          </cell>
          <cell r="AA1246" t="str">
            <v/>
          </cell>
          <cell r="AB1246" t="str">
            <v/>
          </cell>
          <cell r="AC1246" t="str">
            <v>なし</v>
          </cell>
          <cell r="AD1246">
            <v>15</v>
          </cell>
          <cell r="AE1246" t="str">
            <v>15年以上</v>
          </cell>
          <cell r="AF1246">
            <v>12</v>
          </cell>
          <cell r="AG1246" t="str">
            <v>適</v>
          </cell>
          <cell r="AH1246">
            <v>7</v>
          </cell>
          <cell r="AI1246" t="str">
            <v>適</v>
          </cell>
          <cell r="AJ1246">
            <v>19</v>
          </cell>
          <cell r="AK1246" t="str">
            <v>Ｒ４</v>
          </cell>
        </row>
        <row r="1247">
          <cell r="A1247">
            <v>1410052004009</v>
          </cell>
          <cell r="C1247" t="str">
            <v>家庭的保育事業</v>
          </cell>
          <cell r="D1247" t="str">
            <v>新美保育室（にいみ＊るーむ）</v>
          </cell>
          <cell r="E1247">
            <v>91</v>
          </cell>
          <cell r="F1247" t="str">
            <v>瀬谷区</v>
          </cell>
          <cell r="G1247" t="str">
            <v>2460036</v>
          </cell>
          <cell r="H1247" t="str">
            <v>横浜市瀬谷区北新１７－７</v>
          </cell>
          <cell r="I1247" t="str">
            <v>新美　泉</v>
          </cell>
          <cell r="J1247">
            <v>40</v>
          </cell>
          <cell r="K1247" t="str">
            <v>16年以上</v>
          </cell>
          <cell r="L1247">
            <v>12</v>
          </cell>
          <cell r="M1247" t="str">
            <v>否</v>
          </cell>
          <cell r="N1247">
            <v>0</v>
          </cell>
          <cell r="O1247" t="str">
            <v>否</v>
          </cell>
          <cell r="P1247">
            <v>12</v>
          </cell>
          <cell r="Q1247">
            <v>1</v>
          </cell>
          <cell r="R1247">
            <v>45154</v>
          </cell>
          <cell r="U1247" t="str">
            <v>履歴なし</v>
          </cell>
          <cell r="V1247">
            <v>0</v>
          </cell>
          <cell r="W1247">
            <v>0</v>
          </cell>
          <cell r="X1247" t="str">
            <v>○</v>
          </cell>
          <cell r="Y1247" t="str">
            <v/>
          </cell>
          <cell r="Z1247" t="str">
            <v/>
          </cell>
          <cell r="AA1247" t="str">
            <v/>
          </cell>
          <cell r="AB1247" t="str">
            <v/>
          </cell>
          <cell r="AC1247" t="str">
            <v>なし</v>
          </cell>
          <cell r="AD1247">
            <v>39</v>
          </cell>
          <cell r="AE1247" t="str">
            <v>16年以上</v>
          </cell>
          <cell r="AF1247">
            <v>12</v>
          </cell>
          <cell r="AG1247" t="str">
            <v>否</v>
          </cell>
          <cell r="AH1247">
            <v>0</v>
          </cell>
          <cell r="AI1247" t="str">
            <v>否</v>
          </cell>
          <cell r="AJ1247">
            <v>12</v>
          </cell>
          <cell r="AK1247" t="str">
            <v/>
          </cell>
        </row>
        <row r="1248">
          <cell r="A1248">
            <v>1410052002789</v>
          </cell>
          <cell r="C1248" t="str">
            <v>小規模保育事業（A型）</v>
          </cell>
          <cell r="D1248" t="str">
            <v>阿久和キッズ</v>
          </cell>
          <cell r="E1248">
            <v>91</v>
          </cell>
          <cell r="F1248" t="str">
            <v>瀬谷区</v>
          </cell>
          <cell r="G1248" t="str">
            <v>2460023</v>
          </cell>
          <cell r="H1248" t="str">
            <v>横浜市瀬谷区阿久和東二丁目７－１５</v>
          </cell>
          <cell r="I1248" t="str">
            <v>社会福祉法人　山王平成会</v>
          </cell>
          <cell r="J1248">
            <v>10</v>
          </cell>
          <cell r="K1248" t="str">
            <v>10年以上</v>
          </cell>
          <cell r="L1248">
            <v>12</v>
          </cell>
          <cell r="M1248" t="str">
            <v>適</v>
          </cell>
          <cell r="N1248">
            <v>6</v>
          </cell>
          <cell r="O1248" t="str">
            <v>適</v>
          </cell>
          <cell r="P1248">
            <v>18</v>
          </cell>
          <cell r="Q1248">
            <v>5</v>
          </cell>
          <cell r="R1248">
            <v>45163</v>
          </cell>
          <cell r="U1248" t="str">
            <v>Ｒ４</v>
          </cell>
          <cell r="V1248">
            <v>7</v>
          </cell>
          <cell r="W1248">
            <v>0</v>
          </cell>
          <cell r="X1248" t="str">
            <v>○</v>
          </cell>
          <cell r="Y1248" t="str">
            <v/>
          </cell>
          <cell r="Z1248" t="str">
            <v/>
          </cell>
          <cell r="AA1248" t="str">
            <v/>
          </cell>
          <cell r="AB1248" t="str">
            <v/>
          </cell>
          <cell r="AC1248" t="str">
            <v>なし</v>
          </cell>
          <cell r="AD1248">
            <v>12</v>
          </cell>
          <cell r="AE1248" t="str">
            <v>12年以上</v>
          </cell>
          <cell r="AF1248">
            <v>12</v>
          </cell>
          <cell r="AG1248" t="str">
            <v>適</v>
          </cell>
          <cell r="AH1248">
            <v>7</v>
          </cell>
          <cell r="AI1248" t="str">
            <v>適</v>
          </cell>
          <cell r="AJ1248">
            <v>19</v>
          </cell>
          <cell r="AK1248" t="str">
            <v>Ｒ４</v>
          </cell>
        </row>
        <row r="1249">
          <cell r="A1249">
            <v>1410052005949</v>
          </cell>
          <cell r="B1249" t="str">
            <v>〇</v>
          </cell>
          <cell r="C1249" t="str">
            <v>小規模保育事業（A型）</v>
          </cell>
          <cell r="D1249" t="str">
            <v>NPO法人ちびっこハウス</v>
          </cell>
          <cell r="E1249">
            <v>91</v>
          </cell>
          <cell r="F1249" t="str">
            <v>瀬谷区</v>
          </cell>
          <cell r="G1249" t="str">
            <v>2460022</v>
          </cell>
          <cell r="H1249" t="str">
            <v>横浜市瀬谷区三ツ境２４－８</v>
          </cell>
          <cell r="I1249" t="str">
            <v>ＮＰＯ法人ちびっこハウス</v>
          </cell>
          <cell r="J1249">
            <v>9</v>
          </cell>
          <cell r="K1249" t="str">
            <v>9年以上</v>
          </cell>
          <cell r="L1249">
            <v>11</v>
          </cell>
          <cell r="M1249" t="str">
            <v>適</v>
          </cell>
          <cell r="N1249">
            <v>6</v>
          </cell>
          <cell r="O1249" t="str">
            <v>適</v>
          </cell>
          <cell r="P1249">
            <v>17</v>
          </cell>
          <cell r="Q1249">
            <v>3</v>
          </cell>
          <cell r="R1249">
            <v>45072</v>
          </cell>
          <cell r="S1249" t="str">
            <v>再申請後取り下げ</v>
          </cell>
          <cell r="T1249" t="str">
            <v>-</v>
          </cell>
          <cell r="U1249" t="str">
            <v>履歴なし</v>
          </cell>
          <cell r="V1249">
            <v>0</v>
          </cell>
          <cell r="W1249">
            <v>6</v>
          </cell>
          <cell r="X1249" t="e">
            <v>#N/A</v>
          </cell>
          <cell r="Y1249" t="str">
            <v/>
          </cell>
          <cell r="Z1249" t="str">
            <v/>
          </cell>
          <cell r="AA1249" t="str">
            <v/>
          </cell>
          <cell r="AB1249" t="str">
            <v>○</v>
          </cell>
          <cell r="AC1249" t="str">
            <v>あり</v>
          </cell>
          <cell r="AD1249" t="str">
            <v/>
          </cell>
          <cell r="AE1249" t="str">
            <v/>
          </cell>
          <cell r="AF1249" t="str">
            <v/>
          </cell>
          <cell r="AG1249" t="str">
            <v/>
          </cell>
          <cell r="AH1249" t="str">
            <v/>
          </cell>
          <cell r="AI1249" t="str">
            <v/>
          </cell>
          <cell r="AJ1249" t="str">
            <v/>
          </cell>
          <cell r="AK1249" t="str">
            <v>Ｒ４</v>
          </cell>
        </row>
        <row r="1250">
          <cell r="A1250">
            <v>1410052005485</v>
          </cell>
          <cell r="C1250" t="str">
            <v>小規模保育事業（A型）</v>
          </cell>
          <cell r="D1250" t="str">
            <v>stellar education garden阿久和小規模保育園</v>
          </cell>
          <cell r="E1250">
            <v>91</v>
          </cell>
          <cell r="F1250" t="str">
            <v>瀬谷区</v>
          </cell>
          <cell r="G1250" t="str">
            <v>1340084</v>
          </cell>
          <cell r="H1250" t="str">
            <v>東京都江戸川区東葛西５丁目３７－１６</v>
          </cell>
          <cell r="I1250" t="str">
            <v>株式会社Ｓｔｅｌｌａｒｅｄｕｃａｔｉｏｎ</v>
          </cell>
          <cell r="J1250">
            <v>11</v>
          </cell>
          <cell r="K1250" t="str">
            <v>11年以上</v>
          </cell>
          <cell r="L1250">
            <v>12</v>
          </cell>
          <cell r="M1250" t="str">
            <v>適</v>
          </cell>
          <cell r="N1250">
            <v>7</v>
          </cell>
          <cell r="O1250" t="str">
            <v>適</v>
          </cell>
          <cell r="P1250">
            <v>19</v>
          </cell>
          <cell r="Q1250">
            <v>4</v>
          </cell>
          <cell r="R1250">
            <v>45175</v>
          </cell>
          <cell r="U1250" t="str">
            <v>Ｒ４</v>
          </cell>
          <cell r="V1250">
            <v>6</v>
          </cell>
          <cell r="W1250">
            <v>1</v>
          </cell>
          <cell r="X1250" t="str">
            <v>○</v>
          </cell>
          <cell r="Y1250" t="str">
            <v>○</v>
          </cell>
          <cell r="Z1250" t="str">
            <v/>
          </cell>
          <cell r="AA1250" t="str">
            <v/>
          </cell>
          <cell r="AB1250" t="str">
            <v/>
          </cell>
          <cell r="AC1250" t="str">
            <v>あり</v>
          </cell>
          <cell r="AD1250">
            <v>10</v>
          </cell>
          <cell r="AE1250" t="str">
            <v>10年以上</v>
          </cell>
          <cell r="AF1250">
            <v>12</v>
          </cell>
          <cell r="AG1250" t="str">
            <v>適</v>
          </cell>
          <cell r="AH1250">
            <v>6</v>
          </cell>
          <cell r="AI1250" t="str">
            <v>適</v>
          </cell>
          <cell r="AJ1250">
            <v>18</v>
          </cell>
          <cell r="AK1250" t="str">
            <v>Ｒ４</v>
          </cell>
        </row>
        <row r="1251">
          <cell r="A1251">
            <v>1410052005782</v>
          </cell>
          <cell r="C1251" t="str">
            <v>小規模保育事業（A型）</v>
          </cell>
          <cell r="D1251" t="str">
            <v>瀬谷そらいろ保育園</v>
          </cell>
          <cell r="E1251">
            <v>91</v>
          </cell>
          <cell r="F1251" t="str">
            <v>瀬谷区</v>
          </cell>
          <cell r="G1251" t="str">
            <v>2460031</v>
          </cell>
          <cell r="H1251" t="str">
            <v>横浜市瀬谷区瀬谷四丁目５－１２　サンライフ平本１階</v>
          </cell>
          <cell r="I1251" t="str">
            <v>瀬谷そらいろ保育園</v>
          </cell>
          <cell r="J1251">
            <v>10</v>
          </cell>
          <cell r="K1251" t="str">
            <v>10年以上</v>
          </cell>
          <cell r="L1251">
            <v>12</v>
          </cell>
          <cell r="M1251" t="str">
            <v>適</v>
          </cell>
          <cell r="N1251">
            <v>6</v>
          </cell>
          <cell r="O1251" t="str">
            <v>適</v>
          </cell>
          <cell r="P1251">
            <v>18</v>
          </cell>
          <cell r="Q1251">
            <v>3</v>
          </cell>
          <cell r="R1251">
            <v>45154</v>
          </cell>
          <cell r="U1251" t="str">
            <v>Ｒ４</v>
          </cell>
          <cell r="V1251">
            <v>6</v>
          </cell>
          <cell r="W1251">
            <v>0</v>
          </cell>
          <cell r="X1251" t="str">
            <v>○</v>
          </cell>
          <cell r="Y1251" t="str">
            <v/>
          </cell>
          <cell r="Z1251" t="str">
            <v/>
          </cell>
          <cell r="AA1251" t="str">
            <v/>
          </cell>
          <cell r="AB1251" t="str">
            <v/>
          </cell>
          <cell r="AC1251" t="str">
            <v>なし</v>
          </cell>
          <cell r="AD1251">
            <v>10</v>
          </cell>
          <cell r="AE1251" t="str">
            <v>10年以上</v>
          </cell>
          <cell r="AF1251">
            <v>12</v>
          </cell>
          <cell r="AG1251" t="str">
            <v>適</v>
          </cell>
          <cell r="AH1251">
            <v>6</v>
          </cell>
          <cell r="AI1251" t="str">
            <v>適</v>
          </cell>
          <cell r="AJ1251">
            <v>18</v>
          </cell>
          <cell r="AK1251" t="str">
            <v>Ｒ４</v>
          </cell>
        </row>
        <row r="1252">
          <cell r="A1252">
            <v>1410052005899</v>
          </cell>
          <cell r="C1252" t="str">
            <v>小規模保育事業（A型）</v>
          </cell>
          <cell r="D1252" t="str">
            <v>瀬谷みらい保育園</v>
          </cell>
          <cell r="E1252">
            <v>91</v>
          </cell>
          <cell r="F1252" t="str">
            <v>瀬谷区</v>
          </cell>
          <cell r="G1252" t="str">
            <v>2460037</v>
          </cell>
          <cell r="H1252" t="str">
            <v>横浜市瀬谷区橋戸二丁目４－７　ヴェルブィル興英１階</v>
          </cell>
          <cell r="I1252" t="str">
            <v>瀬谷みらい保育園</v>
          </cell>
          <cell r="J1252">
            <v>12</v>
          </cell>
          <cell r="K1252" t="str">
            <v>12年以上</v>
          </cell>
          <cell r="L1252">
            <v>12</v>
          </cell>
          <cell r="M1252" t="str">
            <v>適</v>
          </cell>
          <cell r="N1252">
            <v>7</v>
          </cell>
          <cell r="O1252" t="str">
            <v>適</v>
          </cell>
          <cell r="P1252">
            <v>19</v>
          </cell>
          <cell r="Q1252">
            <v>2</v>
          </cell>
          <cell r="R1252">
            <v>45120</v>
          </cell>
          <cell r="U1252" t="str">
            <v>履歴なし</v>
          </cell>
          <cell r="V1252">
            <v>0</v>
          </cell>
          <cell r="W1252">
            <v>7</v>
          </cell>
          <cell r="X1252" t="e">
            <v>#N/A</v>
          </cell>
          <cell r="Y1252" t="str">
            <v/>
          </cell>
          <cell r="Z1252" t="str">
            <v/>
          </cell>
          <cell r="AA1252" t="str">
            <v/>
          </cell>
          <cell r="AB1252" t="str">
            <v>○</v>
          </cell>
          <cell r="AC1252" t="str">
            <v>あり</v>
          </cell>
          <cell r="AD1252" t="str">
            <v/>
          </cell>
          <cell r="AE1252" t="str">
            <v/>
          </cell>
          <cell r="AF1252" t="str">
            <v/>
          </cell>
          <cell r="AG1252" t="str">
            <v/>
          </cell>
          <cell r="AH1252" t="str">
            <v/>
          </cell>
          <cell r="AI1252" t="str">
            <v/>
          </cell>
          <cell r="AJ1252" t="str">
            <v/>
          </cell>
          <cell r="AK1252" t="str">
            <v>Ｒ４</v>
          </cell>
        </row>
        <row r="1253">
          <cell r="A1253">
            <v>1410052004702</v>
          </cell>
          <cell r="C1253" t="str">
            <v>小規模保育事業（A型）</v>
          </cell>
          <cell r="D1253" t="str">
            <v>ネストうーたん</v>
          </cell>
          <cell r="E1253">
            <v>91</v>
          </cell>
          <cell r="F1253" t="str">
            <v>瀬谷区</v>
          </cell>
          <cell r="G1253" t="str">
            <v>2460031</v>
          </cell>
          <cell r="H1253" t="str">
            <v>横浜市瀬谷区瀬谷３－９－２０</v>
          </cell>
          <cell r="I1253" t="str">
            <v>ネストうーたん</v>
          </cell>
          <cell r="J1253">
            <v>10</v>
          </cell>
          <cell r="K1253" t="str">
            <v>10年以上</v>
          </cell>
          <cell r="L1253">
            <v>12</v>
          </cell>
          <cell r="M1253" t="str">
            <v>適</v>
          </cell>
          <cell r="N1253">
            <v>6</v>
          </cell>
          <cell r="O1253" t="str">
            <v>適</v>
          </cell>
          <cell r="P1253">
            <v>18</v>
          </cell>
          <cell r="Q1253">
            <v>3</v>
          </cell>
          <cell r="R1253">
            <v>45146</v>
          </cell>
          <cell r="U1253" t="str">
            <v>Ｒ４</v>
          </cell>
          <cell r="V1253">
            <v>7</v>
          </cell>
          <cell r="W1253">
            <v>0</v>
          </cell>
          <cell r="X1253" t="str">
            <v>○</v>
          </cell>
          <cell r="Y1253" t="str">
            <v/>
          </cell>
          <cell r="Z1253" t="str">
            <v/>
          </cell>
          <cell r="AA1253" t="str">
            <v/>
          </cell>
          <cell r="AB1253" t="str">
            <v/>
          </cell>
          <cell r="AC1253" t="str">
            <v>なし</v>
          </cell>
          <cell r="AD1253">
            <v>11</v>
          </cell>
          <cell r="AE1253" t="str">
            <v>11年以上</v>
          </cell>
          <cell r="AF1253">
            <v>12</v>
          </cell>
          <cell r="AG1253" t="str">
            <v>適</v>
          </cell>
          <cell r="AH1253">
            <v>7</v>
          </cell>
          <cell r="AI1253" t="str">
            <v>適</v>
          </cell>
          <cell r="AJ1253">
            <v>19</v>
          </cell>
          <cell r="AK1253" t="str">
            <v>Ｒ４</v>
          </cell>
        </row>
        <row r="1254">
          <cell r="A1254">
            <v>1410052002862</v>
          </cell>
          <cell r="C1254" t="str">
            <v>小規模保育事業（A型）</v>
          </cell>
          <cell r="D1254" t="str">
            <v>ネストぽぽ</v>
          </cell>
          <cell r="E1254">
            <v>91</v>
          </cell>
          <cell r="F1254" t="str">
            <v>瀬谷区</v>
          </cell>
          <cell r="G1254" t="str">
            <v>2460031</v>
          </cell>
          <cell r="H1254" t="str">
            <v>横浜市瀬谷区瀬谷３－１０－５</v>
          </cell>
          <cell r="I1254" t="str">
            <v>ネストぽぽ</v>
          </cell>
          <cell r="J1254">
            <v>9</v>
          </cell>
          <cell r="K1254" t="str">
            <v>9年以上</v>
          </cell>
          <cell r="L1254">
            <v>11</v>
          </cell>
          <cell r="M1254" t="str">
            <v>適</v>
          </cell>
          <cell r="N1254">
            <v>6</v>
          </cell>
          <cell r="O1254" t="str">
            <v>適</v>
          </cell>
          <cell r="P1254">
            <v>17</v>
          </cell>
          <cell r="Q1254">
            <v>2</v>
          </cell>
          <cell r="R1254">
            <v>45146</v>
          </cell>
          <cell r="U1254" t="str">
            <v>Ｒ４</v>
          </cell>
          <cell r="V1254">
            <v>6</v>
          </cell>
          <cell r="W1254">
            <v>0</v>
          </cell>
          <cell r="X1254" t="str">
            <v>○</v>
          </cell>
          <cell r="Y1254" t="str">
            <v/>
          </cell>
          <cell r="Z1254" t="str">
            <v/>
          </cell>
          <cell r="AA1254" t="str">
            <v/>
          </cell>
          <cell r="AB1254" t="str">
            <v/>
          </cell>
          <cell r="AC1254" t="str">
            <v>なし</v>
          </cell>
          <cell r="AD1254">
            <v>10</v>
          </cell>
          <cell r="AE1254" t="str">
            <v>10年以上</v>
          </cell>
          <cell r="AF1254">
            <v>12</v>
          </cell>
          <cell r="AG1254" t="str">
            <v>適</v>
          </cell>
          <cell r="AH1254">
            <v>6</v>
          </cell>
          <cell r="AI1254" t="str">
            <v>適</v>
          </cell>
          <cell r="AJ1254">
            <v>18</v>
          </cell>
          <cell r="AK1254" t="str">
            <v>Ｒ４</v>
          </cell>
        </row>
        <row r="1255">
          <cell r="A1255">
            <v>1410052003332</v>
          </cell>
          <cell r="C1255" t="str">
            <v>小規模保育事業（B型）</v>
          </cell>
          <cell r="D1255" t="str">
            <v>てぃんく２＠ねすと</v>
          </cell>
          <cell r="E1255">
            <v>91</v>
          </cell>
          <cell r="F1255" t="str">
            <v>瀬谷区</v>
          </cell>
          <cell r="G1255" t="str">
            <v>2460031</v>
          </cell>
          <cell r="H1255" t="str">
            <v>横浜市瀬谷区瀬谷４－５－３２</v>
          </cell>
          <cell r="I1255" t="str">
            <v>てぃんく２＠ねすと</v>
          </cell>
          <cell r="J1255">
            <v>12</v>
          </cell>
          <cell r="K1255" t="str">
            <v>12年以上</v>
          </cell>
          <cell r="L1255">
            <v>12</v>
          </cell>
          <cell r="M1255" t="str">
            <v>適</v>
          </cell>
          <cell r="N1255">
            <v>7</v>
          </cell>
          <cell r="O1255" t="str">
            <v>適</v>
          </cell>
          <cell r="P1255">
            <v>19</v>
          </cell>
          <cell r="Q1255">
            <v>0</v>
          </cell>
          <cell r="R1255">
            <v>45146</v>
          </cell>
          <cell r="U1255" t="str">
            <v>Ｒ４</v>
          </cell>
          <cell r="V1255">
            <v>7</v>
          </cell>
          <cell r="W1255">
            <v>0</v>
          </cell>
          <cell r="X1255" t="str">
            <v>○</v>
          </cell>
          <cell r="Y1255" t="str">
            <v/>
          </cell>
          <cell r="Z1255" t="str">
            <v/>
          </cell>
          <cell r="AA1255" t="str">
            <v/>
          </cell>
          <cell r="AB1255" t="str">
            <v/>
          </cell>
          <cell r="AC1255" t="str">
            <v>なし</v>
          </cell>
          <cell r="AD1255">
            <v>14</v>
          </cell>
          <cell r="AE1255" t="str">
            <v>14年以上</v>
          </cell>
          <cell r="AF1255">
            <v>12</v>
          </cell>
          <cell r="AG1255" t="str">
            <v>適</v>
          </cell>
          <cell r="AH1255">
            <v>7</v>
          </cell>
          <cell r="AI1255" t="str">
            <v>適</v>
          </cell>
          <cell r="AJ1255">
            <v>19</v>
          </cell>
          <cell r="AK1255" t="str">
            <v>Ｒ４</v>
          </cell>
        </row>
        <row r="1256">
          <cell r="A1256">
            <v>1410052003324</v>
          </cell>
          <cell r="C1256" t="str">
            <v>小規模保育事業（B型）</v>
          </cell>
          <cell r="D1256" t="str">
            <v>はぐ＠ねすと</v>
          </cell>
          <cell r="E1256">
            <v>91</v>
          </cell>
          <cell r="F1256" t="str">
            <v>瀬谷区</v>
          </cell>
          <cell r="G1256" t="str">
            <v>2460022</v>
          </cell>
          <cell r="H1256" t="str">
            <v>横浜市瀬谷区三ツ境５－５　グレートヒル三ツ境　２Ｆ</v>
          </cell>
          <cell r="I1256" t="str">
            <v>はぐ＠ねすと</v>
          </cell>
          <cell r="J1256">
            <v>15</v>
          </cell>
          <cell r="K1256" t="str">
            <v>15年以上</v>
          </cell>
          <cell r="L1256">
            <v>12</v>
          </cell>
          <cell r="M1256" t="str">
            <v>適</v>
          </cell>
          <cell r="N1256">
            <v>7</v>
          </cell>
          <cell r="O1256" t="str">
            <v>適</v>
          </cell>
          <cell r="P1256">
            <v>19</v>
          </cell>
          <cell r="Q1256">
            <v>4</v>
          </cell>
          <cell r="R1256">
            <v>45146</v>
          </cell>
          <cell r="U1256" t="str">
            <v>Ｒ４</v>
          </cell>
          <cell r="V1256">
            <v>7</v>
          </cell>
          <cell r="W1256">
            <v>0</v>
          </cell>
          <cell r="X1256" t="str">
            <v>○</v>
          </cell>
          <cell r="Y1256" t="str">
            <v/>
          </cell>
          <cell r="Z1256" t="str">
            <v/>
          </cell>
          <cell r="AA1256" t="str">
            <v/>
          </cell>
          <cell r="AB1256" t="str">
            <v/>
          </cell>
          <cell r="AC1256" t="str">
            <v>なし</v>
          </cell>
          <cell r="AD1256">
            <v>13</v>
          </cell>
          <cell r="AE1256" t="str">
            <v>13年以上</v>
          </cell>
          <cell r="AF1256">
            <v>12</v>
          </cell>
          <cell r="AG1256" t="str">
            <v>適</v>
          </cell>
          <cell r="AH1256">
            <v>7</v>
          </cell>
          <cell r="AI1256" t="str">
            <v>適</v>
          </cell>
          <cell r="AJ1256">
            <v>19</v>
          </cell>
          <cell r="AK1256" t="str">
            <v>Ｒ４</v>
          </cell>
        </row>
      </sheetData>
      <sheetData sheetId="2">
        <row r="1">
          <cell r="A1" t="str">
            <v>施設番号</v>
          </cell>
          <cell r="B1" t="str">
            <v>施設・事業区分</v>
          </cell>
          <cell r="C1" t="str">
            <v>施設・事業区分（名称）</v>
          </cell>
          <cell r="D1" t="str">
            <v>施設・事業所名</v>
          </cell>
          <cell r="E1" t="str">
            <v>施設住所区コード</v>
          </cell>
          <cell r="F1" t="str">
            <v>施設住所区コード（名称）</v>
          </cell>
          <cell r="G1" t="str">
            <v>【処遇Ⅱ】
加算の要件</v>
          </cell>
          <cell r="H1" t="str">
            <v>【処遇Ⅱ】
加算対象人数
の基礎となる
職員数（X)</v>
          </cell>
          <cell r="I1" t="str">
            <v>【処遇Ⅱ】
人数Ａ</v>
          </cell>
          <cell r="J1" t="str">
            <v>【処遇Ⅱ】
人数Ｂ</v>
          </cell>
          <cell r="K1" t="str">
            <v>【職員処遇改善費】
加算の要件</v>
          </cell>
          <cell r="L1" t="str">
            <v>【職員処遇改善費】
職員処遇改善費の対象となる職員数（人数Y）</v>
          </cell>
          <cell r="M1" t="str">
            <v>【処遇Ⅱ】
人数Ａ
（再掲）</v>
          </cell>
          <cell r="N1" t="str">
            <v>【職員処遇改善費】
人数Ｃ</v>
          </cell>
          <cell r="O1" t="str">
            <v>郵便番号</v>
          </cell>
          <cell r="P1" t="str">
            <v>送付先住所</v>
          </cell>
          <cell r="Q1" t="str">
            <v>宛名1</v>
          </cell>
          <cell r="R1" t="str">
            <v>加算率一覧表のキャリアパス要件</v>
          </cell>
          <cell r="S1" t="str">
            <v>キャリアパス要件「否」かつ処遇Ⅱ「該当」チェック</v>
          </cell>
          <cell r="T1" t="str">
            <v>加算率一覧表の人数Ｙと一致しているかチェック</v>
          </cell>
          <cell r="U1" t="str">
            <v>審査結果通知
発送日</v>
          </cell>
          <cell r="V1" t="str">
            <v>備考</v>
          </cell>
          <cell r="W1" t="str">
            <v>審査結果修正のお知らせ発送日</v>
          </cell>
          <cell r="X1" t="str">
            <v xml:space="preserve">【処遇Ⅱ】
Ｒ５新規事由
</v>
          </cell>
          <cell r="Y1" t="str">
            <v>新たに加算の適用を受けようとする場合</v>
          </cell>
          <cell r="Z1" t="str">
            <v>Ｒ４の処遇Ⅱ
加算の要件</v>
          </cell>
          <cell r="AA1" t="str">
            <v>処遇Ⅱの適用を受けた直近の年度</v>
          </cell>
          <cell r="AB1" t="str">
            <v>Ｒ４に存在していたら〇</v>
          </cell>
          <cell r="AC1" t="str">
            <v>基準年度</v>
          </cell>
        </row>
        <row r="2">
          <cell r="A2">
            <v>1</v>
          </cell>
          <cell r="B2">
            <v>2</v>
          </cell>
          <cell r="C2">
            <v>3</v>
          </cell>
          <cell r="D2">
            <v>4</v>
          </cell>
          <cell r="E2">
            <v>5</v>
          </cell>
          <cell r="F2">
            <v>6</v>
          </cell>
          <cell r="G2">
            <v>7</v>
          </cell>
          <cell r="H2">
            <v>8</v>
          </cell>
          <cell r="I2">
            <v>9</v>
          </cell>
          <cell r="J2">
            <v>10</v>
          </cell>
          <cell r="K2">
            <v>11</v>
          </cell>
          <cell r="L2">
            <v>12</v>
          </cell>
          <cell r="M2">
            <v>13</v>
          </cell>
          <cell r="N2">
            <v>14</v>
          </cell>
          <cell r="O2">
            <v>15</v>
          </cell>
          <cell r="P2">
            <v>16</v>
          </cell>
          <cell r="Q2">
            <v>17</v>
          </cell>
          <cell r="R2">
            <v>18</v>
          </cell>
          <cell r="S2">
            <v>19</v>
          </cell>
          <cell r="T2">
            <v>20</v>
          </cell>
          <cell r="U2">
            <v>21</v>
          </cell>
          <cell r="V2">
            <v>22</v>
          </cell>
          <cell r="W2">
            <v>23</v>
          </cell>
          <cell r="X2">
            <v>24</v>
          </cell>
          <cell r="Y2">
            <v>25</v>
          </cell>
          <cell r="Z2">
            <v>26</v>
          </cell>
          <cell r="AA2">
            <v>27</v>
          </cell>
          <cell r="AB2">
            <v>28</v>
          </cell>
          <cell r="AC2">
            <v>29</v>
          </cell>
        </row>
        <row r="3">
          <cell r="A3">
            <v>1410051025765</v>
          </cell>
          <cell r="B3">
            <v>1</v>
          </cell>
          <cell r="C3" t="str">
            <v>認定こども園（幼保連携型）</v>
          </cell>
          <cell r="D3" t="str">
            <v>幼保連携型認定こども園　ＹＭＣＡつるみ保育園</v>
          </cell>
          <cell r="E3">
            <v>0</v>
          </cell>
          <cell r="F3" t="str">
            <v>鶴見区</v>
          </cell>
          <cell r="G3" t="str">
            <v>該当</v>
          </cell>
          <cell r="H3">
            <v>17</v>
          </cell>
          <cell r="I3">
            <v>6</v>
          </cell>
          <cell r="J3">
            <v>3</v>
          </cell>
          <cell r="K3" t="str">
            <v>該当</v>
          </cell>
          <cell r="L3">
            <v>10</v>
          </cell>
          <cell r="M3">
            <v>6</v>
          </cell>
          <cell r="N3">
            <v>4</v>
          </cell>
          <cell r="O3">
            <v>2300031</v>
          </cell>
          <cell r="P3" t="str">
            <v>横浜市鶴見区平安町２－２８－１　横浜アイランドガーデン</v>
          </cell>
          <cell r="Q3" t="str">
            <v>略）認定こども園　ＹＭＣＡつるみ保育園</v>
          </cell>
          <cell r="R3" t="str">
            <v/>
          </cell>
          <cell r="S3" t="str">
            <v/>
          </cell>
          <cell r="T3" t="e">
            <v>#N/A</v>
          </cell>
          <cell r="U3">
            <v>45244</v>
          </cell>
          <cell r="X3" t="str">
            <v>なし</v>
          </cell>
          <cell r="Y3" t="str">
            <v/>
          </cell>
          <cell r="Z3" t="str">
            <v>該当</v>
          </cell>
          <cell r="AA3" t="str">
            <v>Ｒ４</v>
          </cell>
          <cell r="AB3" t="str">
            <v>〇</v>
          </cell>
          <cell r="AC3" t="str">
            <v>Ｒ４</v>
          </cell>
        </row>
        <row r="4">
          <cell r="A4">
            <v>1410051025286</v>
          </cell>
          <cell r="B4">
            <v>1</v>
          </cell>
          <cell r="C4" t="str">
            <v>認定こども園（幼保連携型）</v>
          </cell>
          <cell r="D4" t="str">
            <v>あさひだい幼稚園</v>
          </cell>
          <cell r="E4">
            <v>0</v>
          </cell>
          <cell r="F4" t="str">
            <v>鶴見区</v>
          </cell>
          <cell r="G4" t="str">
            <v>該当</v>
          </cell>
          <cell r="H4">
            <v>28</v>
          </cell>
          <cell r="I4">
            <v>9</v>
          </cell>
          <cell r="J4">
            <v>6</v>
          </cell>
          <cell r="K4" t="str">
            <v>該当</v>
          </cell>
          <cell r="L4">
            <v>12</v>
          </cell>
          <cell r="M4">
            <v>9</v>
          </cell>
          <cell r="N4">
            <v>3</v>
          </cell>
          <cell r="O4">
            <v>2300012</v>
          </cell>
          <cell r="P4" t="str">
            <v>横浜市鶴見区下末吉６－７－２４</v>
          </cell>
          <cell r="Q4" t="str">
            <v>あさひ台幼稚園</v>
          </cell>
          <cell r="R4" t="str">
            <v>適</v>
          </cell>
          <cell r="S4" t="str">
            <v/>
          </cell>
          <cell r="T4" t="str">
            <v/>
          </cell>
          <cell r="U4">
            <v>45163</v>
          </cell>
          <cell r="X4" t="str">
            <v>なし</v>
          </cell>
          <cell r="Y4" t="str">
            <v/>
          </cell>
          <cell r="Z4" t="str">
            <v>該当</v>
          </cell>
          <cell r="AA4" t="str">
            <v>Ｒ４</v>
          </cell>
          <cell r="AB4" t="str">
            <v>〇</v>
          </cell>
          <cell r="AC4" t="str">
            <v>Ｒ４</v>
          </cell>
        </row>
        <row r="5">
          <cell r="A5">
            <v>1410051023919</v>
          </cell>
          <cell r="B5">
            <v>2</v>
          </cell>
          <cell r="C5" t="str">
            <v>認定こども園（幼稚園型）</v>
          </cell>
          <cell r="D5" t="str">
            <v>認定こども園　若葉幼稚園</v>
          </cell>
          <cell r="E5">
            <v>0</v>
          </cell>
          <cell r="F5" t="str">
            <v>鶴見区</v>
          </cell>
          <cell r="G5" t="str">
            <v>該当</v>
          </cell>
          <cell r="H5">
            <v>7</v>
          </cell>
          <cell r="I5">
            <v>2</v>
          </cell>
          <cell r="J5">
            <v>1</v>
          </cell>
          <cell r="K5" t="str">
            <v>該当</v>
          </cell>
          <cell r="L5">
            <v>3</v>
          </cell>
          <cell r="M5">
            <v>2</v>
          </cell>
          <cell r="N5">
            <v>1</v>
          </cell>
          <cell r="O5">
            <v>2300015</v>
          </cell>
          <cell r="P5" t="str">
            <v>横浜市鶴見区寺谷２－１２－２６</v>
          </cell>
          <cell r="Q5" t="str">
            <v>認定こども園　若葉幼稚園</v>
          </cell>
          <cell r="R5" t="str">
            <v>適</v>
          </cell>
          <cell r="S5" t="str">
            <v/>
          </cell>
          <cell r="T5" t="str">
            <v/>
          </cell>
          <cell r="U5">
            <v>45272</v>
          </cell>
          <cell r="X5" t="str">
            <v>なし</v>
          </cell>
          <cell r="Y5" t="str">
            <v/>
          </cell>
          <cell r="Z5" t="str">
            <v>該当</v>
          </cell>
          <cell r="AA5" t="str">
            <v>Ｒ４</v>
          </cell>
          <cell r="AB5" t="str">
            <v>〇</v>
          </cell>
          <cell r="AC5" t="str">
            <v>Ｒ４</v>
          </cell>
        </row>
        <row r="6">
          <cell r="A6">
            <v>1410051026573</v>
          </cell>
          <cell r="B6">
            <v>5</v>
          </cell>
          <cell r="C6" t="str">
            <v>幼稚園</v>
          </cell>
          <cell r="D6" t="str">
            <v>双葉幼稚園</v>
          </cell>
          <cell r="E6">
            <v>0</v>
          </cell>
          <cell r="F6" t="str">
            <v>鶴見区</v>
          </cell>
          <cell r="G6" t="str">
            <v>非該当</v>
          </cell>
          <cell r="I6" t="str">
            <v/>
          </cell>
          <cell r="J6" t="str">
            <v/>
          </cell>
          <cell r="K6" t="str">
            <v>非該当</v>
          </cell>
          <cell r="M6" t="str">
            <v/>
          </cell>
          <cell r="N6" t="str">
            <v>―</v>
          </cell>
          <cell r="O6">
            <v>2300011</v>
          </cell>
          <cell r="P6" t="str">
            <v>横浜市鶴見区上末吉一丁目１９－１１</v>
          </cell>
          <cell r="Q6" t="str">
            <v>双葉幼稚園</v>
          </cell>
          <cell r="R6" t="str">
            <v/>
          </cell>
          <cell r="S6" t="str">
            <v/>
          </cell>
          <cell r="T6" t="e">
            <v>#N/A</v>
          </cell>
          <cell r="U6">
            <v>45205</v>
          </cell>
          <cell r="X6" t="str">
            <v>―</v>
          </cell>
          <cell r="Y6" t="str">
            <v/>
          </cell>
          <cell r="Z6" t="str">
            <v>非該当</v>
          </cell>
          <cell r="AA6" t="str">
            <v>履歴なし</v>
          </cell>
          <cell r="AB6" t="str">
            <v>〇</v>
          </cell>
          <cell r="AC6" t="str">
            <v/>
          </cell>
        </row>
        <row r="7">
          <cell r="A7">
            <v>1410051026342</v>
          </cell>
          <cell r="B7">
            <v>5</v>
          </cell>
          <cell r="C7" t="str">
            <v>幼稚園</v>
          </cell>
          <cell r="D7" t="str">
            <v>東寺尾幼稚園</v>
          </cell>
          <cell r="E7">
            <v>0</v>
          </cell>
          <cell r="F7" t="str">
            <v>鶴見区</v>
          </cell>
          <cell r="G7" t="str">
            <v>該当</v>
          </cell>
          <cell r="H7">
            <v>9</v>
          </cell>
          <cell r="I7">
            <v>3</v>
          </cell>
          <cell r="J7">
            <v>2</v>
          </cell>
          <cell r="K7" t="str">
            <v>該当</v>
          </cell>
          <cell r="L7">
            <v>6</v>
          </cell>
          <cell r="M7">
            <v>3</v>
          </cell>
          <cell r="N7">
            <v>3</v>
          </cell>
          <cell r="O7">
            <v>2300017</v>
          </cell>
          <cell r="P7" t="str">
            <v>横浜市鶴見区東寺尾中台２６－２５</v>
          </cell>
          <cell r="Q7" t="str">
            <v>東寺尾幼稚園</v>
          </cell>
          <cell r="R7" t="str">
            <v>適</v>
          </cell>
          <cell r="S7" t="str">
            <v/>
          </cell>
          <cell r="T7" t="str">
            <v/>
          </cell>
          <cell r="U7">
            <v>45191</v>
          </cell>
          <cell r="X7" t="str">
            <v>なし</v>
          </cell>
          <cell r="Y7" t="str">
            <v/>
          </cell>
          <cell r="Z7" t="str">
            <v>該当</v>
          </cell>
          <cell r="AA7" t="str">
            <v>Ｒ４</v>
          </cell>
          <cell r="AB7" t="str">
            <v>〇</v>
          </cell>
          <cell r="AC7" t="str">
            <v>Ｒ４</v>
          </cell>
        </row>
        <row r="8">
          <cell r="A8">
            <v>1410051026334</v>
          </cell>
          <cell r="B8">
            <v>5</v>
          </cell>
          <cell r="C8" t="str">
            <v>幼稚園</v>
          </cell>
          <cell r="D8" t="str">
            <v>桜ケ丘幼稚園</v>
          </cell>
          <cell r="E8">
            <v>0</v>
          </cell>
          <cell r="F8" t="str">
            <v>鶴見区</v>
          </cell>
          <cell r="G8" t="str">
            <v>該当</v>
          </cell>
          <cell r="H8">
            <v>5</v>
          </cell>
          <cell r="I8">
            <v>2</v>
          </cell>
          <cell r="J8">
            <v>1</v>
          </cell>
          <cell r="K8" t="str">
            <v>該当</v>
          </cell>
          <cell r="L8">
            <v>4</v>
          </cell>
          <cell r="M8">
            <v>2</v>
          </cell>
          <cell r="N8">
            <v>2</v>
          </cell>
          <cell r="O8">
            <v>2300016</v>
          </cell>
          <cell r="P8" t="str">
            <v>横浜市鶴見区東寺尾北台６－２３</v>
          </cell>
          <cell r="Q8" t="str">
            <v>桜ヶ丘幼稚園</v>
          </cell>
          <cell r="R8" t="str">
            <v/>
          </cell>
          <cell r="S8" t="str">
            <v/>
          </cell>
          <cell r="T8" t="e">
            <v>#N/A</v>
          </cell>
          <cell r="U8">
            <v>45237</v>
          </cell>
          <cell r="X8" t="str">
            <v>なし</v>
          </cell>
          <cell r="Y8" t="str">
            <v/>
          </cell>
          <cell r="Z8" t="str">
            <v>該当</v>
          </cell>
          <cell r="AA8" t="str">
            <v>Ｒ４</v>
          </cell>
          <cell r="AB8" t="str">
            <v>〇</v>
          </cell>
          <cell r="AC8" t="str">
            <v>Ｒ４</v>
          </cell>
        </row>
        <row r="9">
          <cell r="A9">
            <v>1410051020758</v>
          </cell>
          <cell r="B9">
            <v>5</v>
          </cell>
          <cell r="C9" t="str">
            <v>幼稚園</v>
          </cell>
          <cell r="D9" t="str">
            <v>矢向幼稚園</v>
          </cell>
          <cell r="E9">
            <v>0</v>
          </cell>
          <cell r="F9" t="str">
            <v>鶴見区</v>
          </cell>
          <cell r="G9" t="str">
            <v>該当</v>
          </cell>
          <cell r="H9">
            <v>8</v>
          </cell>
          <cell r="I9">
            <v>3</v>
          </cell>
          <cell r="J9">
            <v>2</v>
          </cell>
          <cell r="K9" t="str">
            <v>該当</v>
          </cell>
          <cell r="L9">
            <v>7</v>
          </cell>
          <cell r="M9">
            <v>3</v>
          </cell>
          <cell r="N9">
            <v>4</v>
          </cell>
          <cell r="O9">
            <v>2300001</v>
          </cell>
          <cell r="P9" t="str">
            <v>横浜市鶴見区矢向四丁目２２－３８</v>
          </cell>
          <cell r="Q9" t="str">
            <v>矢向幼稚園</v>
          </cell>
          <cell r="R9" t="str">
            <v>適</v>
          </cell>
          <cell r="S9" t="str">
            <v/>
          </cell>
          <cell r="T9" t="str">
            <v/>
          </cell>
          <cell r="U9">
            <v>45182</v>
          </cell>
          <cell r="X9" t="str">
            <v>なし</v>
          </cell>
          <cell r="Y9" t="str">
            <v/>
          </cell>
          <cell r="Z9" t="str">
            <v>該当</v>
          </cell>
          <cell r="AA9" t="str">
            <v>Ｒ４</v>
          </cell>
          <cell r="AB9" t="str">
            <v>〇</v>
          </cell>
          <cell r="AC9" t="str">
            <v>Ｒ４</v>
          </cell>
        </row>
        <row r="10">
          <cell r="A10">
            <v>1410051020675</v>
          </cell>
          <cell r="B10">
            <v>5</v>
          </cell>
          <cell r="C10" t="str">
            <v>幼稚園</v>
          </cell>
          <cell r="D10" t="str">
            <v>橘幼稚園</v>
          </cell>
          <cell r="E10">
            <v>0</v>
          </cell>
          <cell r="F10" t="str">
            <v>鶴見区</v>
          </cell>
          <cell r="G10" t="str">
            <v>該当</v>
          </cell>
          <cell r="H10">
            <v>13</v>
          </cell>
          <cell r="I10">
            <v>4</v>
          </cell>
          <cell r="J10">
            <v>3</v>
          </cell>
          <cell r="K10" t="str">
            <v>該当</v>
          </cell>
          <cell r="L10">
            <v>6</v>
          </cell>
          <cell r="M10">
            <v>4</v>
          </cell>
          <cell r="N10">
            <v>2</v>
          </cell>
          <cell r="O10">
            <v>2300073</v>
          </cell>
          <cell r="P10" t="str">
            <v>横浜市鶴見区獅子ケ谷１－１０－５</v>
          </cell>
          <cell r="Q10" t="str">
            <v>橘幼稚園</v>
          </cell>
          <cell r="R10" t="str">
            <v>適</v>
          </cell>
          <cell r="S10" t="str">
            <v/>
          </cell>
          <cell r="T10" t="str">
            <v/>
          </cell>
          <cell r="U10">
            <v>45182</v>
          </cell>
          <cell r="X10" t="str">
            <v>なし</v>
          </cell>
          <cell r="Y10" t="str">
            <v/>
          </cell>
          <cell r="Z10" t="str">
            <v>該当</v>
          </cell>
          <cell r="AA10" t="str">
            <v>Ｒ４</v>
          </cell>
          <cell r="AB10" t="str">
            <v>〇</v>
          </cell>
          <cell r="AC10" t="str">
            <v>Ｒ４</v>
          </cell>
        </row>
        <row r="11">
          <cell r="A11">
            <v>1410051020667</v>
          </cell>
          <cell r="B11">
            <v>5</v>
          </cell>
          <cell r="C11" t="str">
            <v>幼稚園</v>
          </cell>
          <cell r="D11" t="str">
            <v>すみれが丘幼稚園</v>
          </cell>
          <cell r="E11">
            <v>0</v>
          </cell>
          <cell r="F11" t="str">
            <v>鶴見区</v>
          </cell>
          <cell r="G11" t="str">
            <v>該当</v>
          </cell>
          <cell r="H11">
            <v>12</v>
          </cell>
          <cell r="I11">
            <v>4</v>
          </cell>
          <cell r="J11">
            <v>2</v>
          </cell>
          <cell r="K11" t="str">
            <v>該当</v>
          </cell>
          <cell r="L11">
            <v>7</v>
          </cell>
          <cell r="M11">
            <v>4</v>
          </cell>
          <cell r="N11">
            <v>3</v>
          </cell>
          <cell r="O11">
            <v>2300076</v>
          </cell>
          <cell r="P11" t="str">
            <v>横浜市鶴見区馬場七丁目２９－３</v>
          </cell>
          <cell r="Q11" t="str">
            <v>すみれが丘幼稚園</v>
          </cell>
          <cell r="R11" t="str">
            <v>適</v>
          </cell>
          <cell r="S11" t="str">
            <v/>
          </cell>
          <cell r="T11" t="str">
            <v/>
          </cell>
          <cell r="U11">
            <v>45182</v>
          </cell>
          <cell r="X11" t="str">
            <v>なし</v>
          </cell>
          <cell r="Y11" t="str">
            <v/>
          </cell>
          <cell r="Z11" t="str">
            <v>該当</v>
          </cell>
          <cell r="AA11" t="str">
            <v>Ｒ４</v>
          </cell>
          <cell r="AB11" t="str">
            <v>〇</v>
          </cell>
          <cell r="AC11" t="str">
            <v>Ｒ４</v>
          </cell>
        </row>
        <row r="12">
          <cell r="A12">
            <v>1410051020626</v>
          </cell>
          <cell r="B12">
            <v>5</v>
          </cell>
          <cell r="C12" t="str">
            <v>幼稚園</v>
          </cell>
          <cell r="D12" t="str">
            <v>飯山幼稚園</v>
          </cell>
          <cell r="E12">
            <v>0</v>
          </cell>
          <cell r="F12" t="str">
            <v>鶴見区</v>
          </cell>
          <cell r="G12" t="str">
            <v>該当</v>
          </cell>
          <cell r="H12">
            <v>5</v>
          </cell>
          <cell r="I12">
            <v>2</v>
          </cell>
          <cell r="J12">
            <v>1</v>
          </cell>
          <cell r="K12" t="str">
            <v>該当</v>
          </cell>
          <cell r="L12">
            <v>8</v>
          </cell>
          <cell r="M12">
            <v>2</v>
          </cell>
          <cell r="N12">
            <v>6</v>
          </cell>
          <cell r="O12">
            <v>2300077</v>
          </cell>
          <cell r="P12" t="str">
            <v>横浜市鶴見区東寺尾五丁目５－１４－３１４</v>
          </cell>
          <cell r="Q12" t="str">
            <v>門野　久美子</v>
          </cell>
          <cell r="R12" t="str">
            <v>適</v>
          </cell>
          <cell r="S12" t="str">
            <v/>
          </cell>
          <cell r="T12" t="str">
            <v/>
          </cell>
          <cell r="U12">
            <v>45163</v>
          </cell>
          <cell r="X12" t="str">
            <v>なし</v>
          </cell>
          <cell r="Y12" t="str">
            <v/>
          </cell>
          <cell r="Z12" t="str">
            <v>該当</v>
          </cell>
          <cell r="AA12" t="str">
            <v>Ｒ４</v>
          </cell>
          <cell r="AB12" t="str">
            <v>〇</v>
          </cell>
          <cell r="AC12" t="str">
            <v>Ｒ４</v>
          </cell>
        </row>
        <row r="13">
          <cell r="A13">
            <v>1410051027100</v>
          </cell>
          <cell r="B13">
            <v>6</v>
          </cell>
          <cell r="C13" t="str">
            <v>保育所</v>
          </cell>
          <cell r="D13" t="str">
            <v>にじいろ保育園駒岡四丁目</v>
          </cell>
          <cell r="E13">
            <v>0</v>
          </cell>
          <cell r="F13" t="str">
            <v>鶴見区</v>
          </cell>
          <cell r="G13" t="str">
            <v>該当</v>
          </cell>
          <cell r="H13">
            <v>7</v>
          </cell>
          <cell r="I13">
            <v>2</v>
          </cell>
          <cell r="J13">
            <v>1</v>
          </cell>
          <cell r="K13" t="str">
            <v>該当</v>
          </cell>
          <cell r="L13">
            <v>1</v>
          </cell>
          <cell r="M13">
            <v>2</v>
          </cell>
          <cell r="N13">
            <v>0</v>
          </cell>
          <cell r="O13">
            <v>1500043</v>
          </cell>
          <cell r="P13" t="str">
            <v>東京都渋谷区道玄坂１丁目１２－１　渋谷マークシティウェスト１７階</v>
          </cell>
          <cell r="Q13" t="str">
            <v>ライクキッズ株式会社</v>
          </cell>
          <cell r="R13" t="str">
            <v>適</v>
          </cell>
          <cell r="S13" t="str">
            <v/>
          </cell>
          <cell r="T13" t="str">
            <v/>
          </cell>
          <cell r="U13">
            <v>45175</v>
          </cell>
          <cell r="X13" t="str">
            <v>なし</v>
          </cell>
          <cell r="Y13" t="str">
            <v/>
          </cell>
          <cell r="Z13" t="str">
            <v>該当</v>
          </cell>
          <cell r="AA13" t="str">
            <v>Ｒ４</v>
          </cell>
          <cell r="AB13" t="str">
            <v>〇</v>
          </cell>
          <cell r="AC13" t="str">
            <v>Ｒ４</v>
          </cell>
        </row>
        <row r="14">
          <cell r="A14">
            <v>1410051026771</v>
          </cell>
          <cell r="B14">
            <v>6</v>
          </cell>
          <cell r="C14" t="str">
            <v>保育所</v>
          </cell>
          <cell r="D14" t="str">
            <v>保育園スカイ・ウイング</v>
          </cell>
          <cell r="E14">
            <v>0</v>
          </cell>
          <cell r="F14" t="str">
            <v>鶴見区</v>
          </cell>
          <cell r="G14" t="str">
            <v>該当</v>
          </cell>
          <cell r="H14">
            <v>19</v>
          </cell>
          <cell r="I14">
            <v>6</v>
          </cell>
          <cell r="J14">
            <v>4</v>
          </cell>
          <cell r="K14" t="str">
            <v>該当</v>
          </cell>
          <cell r="L14">
            <v>15</v>
          </cell>
          <cell r="M14">
            <v>6</v>
          </cell>
          <cell r="N14">
            <v>9</v>
          </cell>
          <cell r="O14">
            <v>2300051</v>
          </cell>
          <cell r="P14" t="str">
            <v>横浜市鶴見区鶴見中央五丁目１１－８</v>
          </cell>
          <cell r="Q14" t="str">
            <v>保育園スカイ・ウイング</v>
          </cell>
          <cell r="R14" t="str">
            <v>適</v>
          </cell>
          <cell r="S14" t="str">
            <v/>
          </cell>
          <cell r="T14" t="str">
            <v/>
          </cell>
          <cell r="U14">
            <v>45163</v>
          </cell>
          <cell r="X14" t="str">
            <v>なし</v>
          </cell>
          <cell r="Y14" t="str">
            <v/>
          </cell>
          <cell r="Z14" t="str">
            <v>該当</v>
          </cell>
          <cell r="AA14" t="str">
            <v>Ｒ４</v>
          </cell>
          <cell r="AB14" t="str">
            <v>〇</v>
          </cell>
          <cell r="AC14" t="str">
            <v>Ｒ４</v>
          </cell>
        </row>
        <row r="15">
          <cell r="A15">
            <v>1410051026714</v>
          </cell>
          <cell r="B15">
            <v>6</v>
          </cell>
          <cell r="C15" t="str">
            <v>保育所</v>
          </cell>
          <cell r="D15" t="str">
            <v>にじいろ保育園駒岡</v>
          </cell>
          <cell r="E15">
            <v>0</v>
          </cell>
          <cell r="F15" t="str">
            <v>鶴見区</v>
          </cell>
          <cell r="G15" t="str">
            <v>該当</v>
          </cell>
          <cell r="H15">
            <v>10</v>
          </cell>
          <cell r="I15">
            <v>3</v>
          </cell>
          <cell r="J15">
            <v>2</v>
          </cell>
          <cell r="K15" t="str">
            <v>該当</v>
          </cell>
          <cell r="L15">
            <v>3</v>
          </cell>
          <cell r="M15">
            <v>3</v>
          </cell>
          <cell r="N15">
            <v>0</v>
          </cell>
          <cell r="O15">
            <v>1500043</v>
          </cell>
          <cell r="P15" t="str">
            <v>東京都渋谷区道玄坂１丁目１２－１　渋谷マークシティ　ウエスト１７階</v>
          </cell>
          <cell r="Q15" t="str">
            <v>ライクキッズ株式会社</v>
          </cell>
          <cell r="R15" t="str">
            <v>適</v>
          </cell>
          <cell r="S15" t="str">
            <v/>
          </cell>
          <cell r="T15" t="str">
            <v/>
          </cell>
          <cell r="U15">
            <v>45175</v>
          </cell>
          <cell r="X15" t="str">
            <v>なし</v>
          </cell>
          <cell r="Y15" t="str">
            <v/>
          </cell>
          <cell r="Z15" t="str">
            <v>該当</v>
          </cell>
          <cell r="AA15" t="str">
            <v>Ｒ４</v>
          </cell>
          <cell r="AB15" t="str">
            <v>〇</v>
          </cell>
          <cell r="AC15" t="str">
            <v>Ｒ４</v>
          </cell>
        </row>
        <row r="16">
          <cell r="A16">
            <v>1410051026706</v>
          </cell>
          <cell r="B16">
            <v>6</v>
          </cell>
          <cell r="C16" t="str">
            <v>保育所</v>
          </cell>
          <cell r="D16" t="str">
            <v>フェアリーテイルみらい</v>
          </cell>
          <cell r="E16">
            <v>0</v>
          </cell>
          <cell r="F16" t="str">
            <v>鶴見区</v>
          </cell>
          <cell r="G16" t="str">
            <v>該当</v>
          </cell>
          <cell r="H16">
            <v>10</v>
          </cell>
          <cell r="I16">
            <v>3</v>
          </cell>
          <cell r="J16">
            <v>2</v>
          </cell>
          <cell r="K16" t="str">
            <v>該当</v>
          </cell>
          <cell r="L16">
            <v>6</v>
          </cell>
          <cell r="M16">
            <v>3</v>
          </cell>
          <cell r="N16">
            <v>3</v>
          </cell>
          <cell r="O16">
            <v>2300015</v>
          </cell>
          <cell r="P16" t="str">
            <v>横浜市鶴見区寺谷二丁目１－２０</v>
          </cell>
          <cell r="Q16" t="str">
            <v>フェアリーテイルつばさ</v>
          </cell>
          <cell r="R16" t="str">
            <v>適</v>
          </cell>
          <cell r="S16" t="str">
            <v/>
          </cell>
          <cell r="T16" t="str">
            <v/>
          </cell>
          <cell r="U16">
            <v>45163</v>
          </cell>
          <cell r="X16" t="str">
            <v>なし</v>
          </cell>
          <cell r="Y16" t="str">
            <v/>
          </cell>
          <cell r="Z16" t="str">
            <v>該当</v>
          </cell>
          <cell r="AA16" t="str">
            <v>Ｒ４</v>
          </cell>
          <cell r="AB16" t="str">
            <v>〇</v>
          </cell>
          <cell r="AC16" t="str">
            <v>Ｒ４</v>
          </cell>
        </row>
        <row r="17">
          <cell r="A17">
            <v>1410051026664</v>
          </cell>
          <cell r="B17">
            <v>6</v>
          </cell>
          <cell r="C17" t="str">
            <v>保育所</v>
          </cell>
          <cell r="D17" t="str">
            <v>スターチャイルド≪生麦ナーサリー≫</v>
          </cell>
          <cell r="E17">
            <v>0</v>
          </cell>
          <cell r="F17" t="str">
            <v>鶴見区</v>
          </cell>
          <cell r="G17" t="str">
            <v>該当</v>
          </cell>
          <cell r="H17">
            <v>11</v>
          </cell>
          <cell r="I17">
            <v>4</v>
          </cell>
          <cell r="J17">
            <v>2</v>
          </cell>
          <cell r="K17" t="str">
            <v>該当</v>
          </cell>
          <cell r="L17">
            <v>5</v>
          </cell>
          <cell r="M17">
            <v>4</v>
          </cell>
          <cell r="N17">
            <v>1</v>
          </cell>
          <cell r="O17">
            <v>2210835</v>
          </cell>
          <cell r="P17" t="str">
            <v>横浜市神奈川区鶴屋町３丁目２９－１　第６安田ビル５階</v>
          </cell>
          <cell r="Q17" t="str">
            <v>ヒューマンスターチャイルド株式会社</v>
          </cell>
          <cell r="R17" t="str">
            <v>適</v>
          </cell>
          <cell r="S17" t="str">
            <v/>
          </cell>
          <cell r="T17" t="str">
            <v/>
          </cell>
          <cell r="U17">
            <v>45175</v>
          </cell>
          <cell r="X17" t="str">
            <v>なし</v>
          </cell>
          <cell r="Y17" t="str">
            <v/>
          </cell>
          <cell r="Z17" t="str">
            <v>該当</v>
          </cell>
          <cell r="AA17" t="str">
            <v>Ｒ４</v>
          </cell>
          <cell r="AB17" t="str">
            <v>〇</v>
          </cell>
          <cell r="AC17" t="str">
            <v>Ｒ４</v>
          </cell>
        </row>
        <row r="18">
          <cell r="A18">
            <v>1410051026615</v>
          </cell>
          <cell r="B18">
            <v>6</v>
          </cell>
          <cell r="C18" t="str">
            <v>保育所</v>
          </cell>
          <cell r="D18" t="str">
            <v>あーす保育園鶴見中央</v>
          </cell>
          <cell r="E18">
            <v>0</v>
          </cell>
          <cell r="F18" t="str">
            <v>鶴見区</v>
          </cell>
          <cell r="G18" t="str">
            <v>該当</v>
          </cell>
          <cell r="H18">
            <v>7</v>
          </cell>
          <cell r="I18">
            <v>2</v>
          </cell>
          <cell r="J18">
            <v>1</v>
          </cell>
          <cell r="K18" t="str">
            <v>非該当</v>
          </cell>
          <cell r="M18" t="str">
            <v/>
          </cell>
          <cell r="N18" t="str">
            <v>―</v>
          </cell>
          <cell r="O18">
            <v>2300051</v>
          </cell>
          <cell r="P18" t="str">
            <v>横浜市鶴見区鶴見中央三丁目３－３－１４</v>
          </cell>
          <cell r="Q18" t="str">
            <v>あーす保育園鶴見中央</v>
          </cell>
          <cell r="R18" t="str">
            <v>適</v>
          </cell>
          <cell r="S18" t="str">
            <v/>
          </cell>
          <cell r="T18" t="str">
            <v/>
          </cell>
          <cell r="U18">
            <v>45163</v>
          </cell>
          <cell r="X18" t="str">
            <v>なし</v>
          </cell>
          <cell r="Y18" t="str">
            <v/>
          </cell>
          <cell r="Z18" t="str">
            <v>該当</v>
          </cell>
          <cell r="AA18" t="str">
            <v>Ｒ４</v>
          </cell>
          <cell r="AB18" t="str">
            <v>〇</v>
          </cell>
          <cell r="AC18" t="str">
            <v>Ｒ４</v>
          </cell>
        </row>
        <row r="19">
          <cell r="A19">
            <v>1410051026524</v>
          </cell>
          <cell r="B19">
            <v>6</v>
          </cell>
          <cell r="C19" t="str">
            <v>保育所</v>
          </cell>
          <cell r="D19" t="str">
            <v>明日葉保育園鶴見園</v>
          </cell>
          <cell r="E19">
            <v>0</v>
          </cell>
          <cell r="F19" t="str">
            <v>鶴見区</v>
          </cell>
          <cell r="G19" t="str">
            <v>該当</v>
          </cell>
          <cell r="H19">
            <v>10</v>
          </cell>
          <cell r="I19">
            <v>3</v>
          </cell>
          <cell r="J19">
            <v>2</v>
          </cell>
          <cell r="K19" t="str">
            <v>該当</v>
          </cell>
          <cell r="L19">
            <v>8</v>
          </cell>
          <cell r="M19">
            <v>3</v>
          </cell>
          <cell r="N19">
            <v>5</v>
          </cell>
          <cell r="O19">
            <v>1080014</v>
          </cell>
          <cell r="P19" t="str">
            <v>東京都港区芝４－１３－３　ＰＭＯ田町東１０Ｆ</v>
          </cell>
          <cell r="Q19" t="str">
            <v>株式会社あしたばマインド</v>
          </cell>
          <cell r="R19" t="str">
            <v/>
          </cell>
          <cell r="S19" t="str">
            <v/>
          </cell>
          <cell r="T19" t="e">
            <v>#N/A</v>
          </cell>
          <cell r="U19">
            <v>45182</v>
          </cell>
          <cell r="X19" t="str">
            <v>なし</v>
          </cell>
          <cell r="Y19" t="str">
            <v/>
          </cell>
          <cell r="Z19" t="str">
            <v>該当</v>
          </cell>
          <cell r="AA19" t="str">
            <v>Ｒ４</v>
          </cell>
          <cell r="AB19" t="str">
            <v>〇</v>
          </cell>
          <cell r="AC19" t="str">
            <v>Ｒ４</v>
          </cell>
        </row>
        <row r="20">
          <cell r="A20">
            <v>1410051026482</v>
          </cell>
          <cell r="B20">
            <v>6</v>
          </cell>
          <cell r="C20" t="str">
            <v>保育所</v>
          </cell>
          <cell r="D20" t="str">
            <v>明日葉保育園駒岡園</v>
          </cell>
          <cell r="E20">
            <v>0</v>
          </cell>
          <cell r="F20" t="str">
            <v>鶴見区</v>
          </cell>
          <cell r="G20" t="str">
            <v>該当</v>
          </cell>
          <cell r="H20">
            <v>12</v>
          </cell>
          <cell r="I20">
            <v>4</v>
          </cell>
          <cell r="J20">
            <v>2</v>
          </cell>
          <cell r="K20" t="str">
            <v>該当</v>
          </cell>
          <cell r="L20">
            <v>9</v>
          </cell>
          <cell r="M20">
            <v>4</v>
          </cell>
          <cell r="N20">
            <v>5</v>
          </cell>
          <cell r="O20">
            <v>1080014</v>
          </cell>
          <cell r="P20" t="str">
            <v>東京都港区芝４－１３－３　ＰＭＯ田町東１０Ｆ</v>
          </cell>
          <cell r="Q20" t="str">
            <v>株式会社あしたばマインド</v>
          </cell>
          <cell r="R20" t="str">
            <v>適</v>
          </cell>
          <cell r="S20" t="str">
            <v/>
          </cell>
          <cell r="T20" t="str">
            <v/>
          </cell>
          <cell r="U20">
            <v>45175</v>
          </cell>
          <cell r="X20" t="str">
            <v>なし</v>
          </cell>
          <cell r="Y20" t="str">
            <v/>
          </cell>
          <cell r="Z20" t="str">
            <v>該当</v>
          </cell>
          <cell r="AA20" t="str">
            <v>Ｒ４</v>
          </cell>
          <cell r="AB20" t="str">
            <v>〇</v>
          </cell>
          <cell r="AC20" t="str">
            <v>Ｒ４</v>
          </cell>
        </row>
        <row r="21">
          <cell r="A21">
            <v>1410051026078</v>
          </cell>
          <cell r="B21">
            <v>6</v>
          </cell>
          <cell r="C21" t="str">
            <v>保育所</v>
          </cell>
          <cell r="D21" t="str">
            <v>生麦ポケット保育園</v>
          </cell>
          <cell r="E21">
            <v>0</v>
          </cell>
          <cell r="F21" t="str">
            <v>鶴見区</v>
          </cell>
          <cell r="G21" t="str">
            <v>該当</v>
          </cell>
          <cell r="H21">
            <v>11</v>
          </cell>
          <cell r="I21">
            <v>4</v>
          </cell>
          <cell r="J21">
            <v>2</v>
          </cell>
          <cell r="K21" t="str">
            <v>該当</v>
          </cell>
          <cell r="L21">
            <v>7</v>
          </cell>
          <cell r="M21">
            <v>4</v>
          </cell>
          <cell r="N21">
            <v>3</v>
          </cell>
          <cell r="O21">
            <v>2300052</v>
          </cell>
          <cell r="P21" t="str">
            <v>横浜市鶴見区生麦三丁目７－１１</v>
          </cell>
          <cell r="Q21" t="str">
            <v>生麦ポケット保育園</v>
          </cell>
          <cell r="R21" t="str">
            <v>適</v>
          </cell>
          <cell r="S21" t="str">
            <v/>
          </cell>
          <cell r="T21" t="str">
            <v/>
          </cell>
          <cell r="U21">
            <v>45175</v>
          </cell>
          <cell r="X21" t="str">
            <v>なし</v>
          </cell>
          <cell r="Y21" t="str">
            <v/>
          </cell>
          <cell r="Z21" t="str">
            <v>該当</v>
          </cell>
          <cell r="AA21" t="str">
            <v>Ｒ４</v>
          </cell>
          <cell r="AB21" t="str">
            <v>〇</v>
          </cell>
          <cell r="AC21" t="str">
            <v>Ｒ４</v>
          </cell>
        </row>
        <row r="22">
          <cell r="A22">
            <v>1410051025898</v>
          </cell>
          <cell r="B22">
            <v>6</v>
          </cell>
          <cell r="C22" t="str">
            <v>保育所</v>
          </cell>
          <cell r="D22" t="str">
            <v>ベネッセ 菊名保育園</v>
          </cell>
          <cell r="E22">
            <v>0</v>
          </cell>
          <cell r="F22" t="str">
            <v>鶴見区</v>
          </cell>
          <cell r="G22" t="str">
            <v>該当</v>
          </cell>
          <cell r="H22">
            <v>13</v>
          </cell>
          <cell r="I22">
            <v>4</v>
          </cell>
          <cell r="J22">
            <v>3</v>
          </cell>
          <cell r="K22" t="str">
            <v>該当</v>
          </cell>
          <cell r="L22">
            <v>7</v>
          </cell>
          <cell r="M22">
            <v>4</v>
          </cell>
          <cell r="N22">
            <v>3</v>
          </cell>
          <cell r="O22">
            <v>1630905</v>
          </cell>
          <cell r="P22" t="str">
            <v>東京都新宿区西新宿２丁目３－１　新宿モノリスビル５階</v>
          </cell>
          <cell r="Q22" t="str">
            <v>株式会社ベネッセスタイルケア</v>
          </cell>
          <cell r="R22" t="str">
            <v>適</v>
          </cell>
          <cell r="S22" t="str">
            <v/>
          </cell>
          <cell r="T22" t="str">
            <v/>
          </cell>
          <cell r="U22">
            <v>45182</v>
          </cell>
          <cell r="X22" t="str">
            <v>なし</v>
          </cell>
          <cell r="Y22" t="str">
            <v/>
          </cell>
          <cell r="Z22" t="str">
            <v>該当</v>
          </cell>
          <cell r="AA22" t="str">
            <v>Ｒ４</v>
          </cell>
          <cell r="AB22" t="str">
            <v>〇</v>
          </cell>
          <cell r="AC22" t="str">
            <v>Ｒ４</v>
          </cell>
        </row>
        <row r="23">
          <cell r="A23">
            <v>1410051025880</v>
          </cell>
          <cell r="B23">
            <v>6</v>
          </cell>
          <cell r="C23" t="str">
            <v>保育所</v>
          </cell>
          <cell r="D23" t="str">
            <v>横浜山手モンテッソーリ保育園</v>
          </cell>
          <cell r="E23">
            <v>0</v>
          </cell>
          <cell r="F23" t="str">
            <v>鶴見区</v>
          </cell>
          <cell r="G23" t="str">
            <v>該当</v>
          </cell>
          <cell r="H23">
            <v>11</v>
          </cell>
          <cell r="I23">
            <v>4</v>
          </cell>
          <cell r="J23">
            <v>2</v>
          </cell>
          <cell r="K23" t="str">
            <v>該当</v>
          </cell>
          <cell r="L23">
            <v>5</v>
          </cell>
          <cell r="M23">
            <v>4</v>
          </cell>
          <cell r="N23">
            <v>1</v>
          </cell>
          <cell r="O23">
            <v>2300062</v>
          </cell>
          <cell r="P23" t="str">
            <v>横浜市鶴見区豊岡町３８－７</v>
          </cell>
          <cell r="Q23" t="str">
            <v>横浜山手モンテッソーリ保育園</v>
          </cell>
          <cell r="R23" t="str">
            <v>適</v>
          </cell>
          <cell r="S23" t="str">
            <v/>
          </cell>
          <cell r="T23" t="str">
            <v/>
          </cell>
          <cell r="U23">
            <v>45182</v>
          </cell>
          <cell r="X23" t="str">
            <v>なし</v>
          </cell>
          <cell r="Y23" t="str">
            <v/>
          </cell>
          <cell r="Z23" t="str">
            <v>該当</v>
          </cell>
          <cell r="AA23" t="str">
            <v>Ｒ４</v>
          </cell>
          <cell r="AB23" t="str">
            <v>〇</v>
          </cell>
          <cell r="AC23" t="str">
            <v>Ｒ４</v>
          </cell>
        </row>
        <row r="24">
          <cell r="A24">
            <v>1410051025872</v>
          </cell>
          <cell r="B24">
            <v>6</v>
          </cell>
          <cell r="C24" t="str">
            <v>保育所</v>
          </cell>
          <cell r="D24" t="str">
            <v>きくなハート保育園</v>
          </cell>
          <cell r="E24">
            <v>0</v>
          </cell>
          <cell r="F24" t="str">
            <v>鶴見区</v>
          </cell>
          <cell r="G24" t="str">
            <v>該当</v>
          </cell>
          <cell r="H24">
            <v>11</v>
          </cell>
          <cell r="I24">
            <v>4</v>
          </cell>
          <cell r="J24">
            <v>2</v>
          </cell>
          <cell r="K24" t="str">
            <v>該当</v>
          </cell>
          <cell r="L24">
            <v>6</v>
          </cell>
          <cell r="M24">
            <v>4</v>
          </cell>
          <cell r="N24">
            <v>2</v>
          </cell>
          <cell r="O24">
            <v>2300075</v>
          </cell>
          <cell r="P24" t="str">
            <v>横浜市鶴見区上の宮二丁目１５－１５</v>
          </cell>
          <cell r="Q24" t="str">
            <v>きくなハート保育園</v>
          </cell>
          <cell r="R24" t="str">
            <v>適</v>
          </cell>
          <cell r="S24" t="str">
            <v/>
          </cell>
          <cell r="T24" t="str">
            <v/>
          </cell>
          <cell r="U24">
            <v>45182</v>
          </cell>
          <cell r="X24" t="str">
            <v>なし</v>
          </cell>
          <cell r="Y24" t="str">
            <v/>
          </cell>
          <cell r="Z24" t="str">
            <v>該当</v>
          </cell>
          <cell r="AA24" t="str">
            <v>Ｒ４</v>
          </cell>
          <cell r="AB24" t="str">
            <v>〇</v>
          </cell>
          <cell r="AC24" t="str">
            <v>Ｒ４</v>
          </cell>
        </row>
        <row r="25">
          <cell r="A25">
            <v>1410051025864</v>
          </cell>
          <cell r="B25">
            <v>6</v>
          </cell>
          <cell r="C25" t="str">
            <v>保育所</v>
          </cell>
          <cell r="D25" t="str">
            <v>SANDA KID保育園</v>
          </cell>
          <cell r="E25">
            <v>0</v>
          </cell>
          <cell r="F25" t="str">
            <v>鶴見区</v>
          </cell>
          <cell r="G25" t="str">
            <v>該当</v>
          </cell>
          <cell r="H25">
            <v>14</v>
          </cell>
          <cell r="I25">
            <v>5</v>
          </cell>
          <cell r="J25">
            <v>3</v>
          </cell>
          <cell r="K25" t="str">
            <v>該当</v>
          </cell>
          <cell r="L25">
            <v>8</v>
          </cell>
          <cell r="M25">
            <v>5</v>
          </cell>
          <cell r="N25">
            <v>3</v>
          </cell>
          <cell r="O25">
            <v>2300078</v>
          </cell>
          <cell r="P25" t="str">
            <v>横浜市鶴見区岸谷一丁目２４－１１</v>
          </cell>
          <cell r="Q25" t="str">
            <v>一般社団法人ＫＩＤ－Ｇ</v>
          </cell>
          <cell r="R25" t="str">
            <v/>
          </cell>
          <cell r="S25" t="str">
            <v/>
          </cell>
          <cell r="T25" t="e">
            <v>#N/A</v>
          </cell>
          <cell r="U25">
            <v>45175</v>
          </cell>
          <cell r="X25" t="str">
            <v>なし</v>
          </cell>
          <cell r="Y25" t="str">
            <v/>
          </cell>
          <cell r="Z25" t="str">
            <v>該当</v>
          </cell>
          <cell r="AA25" t="str">
            <v>Ｒ４</v>
          </cell>
          <cell r="AB25" t="str">
            <v>〇</v>
          </cell>
          <cell r="AC25" t="str">
            <v>Ｒ４</v>
          </cell>
        </row>
        <row r="26">
          <cell r="A26">
            <v>1410051025682</v>
          </cell>
          <cell r="B26">
            <v>6</v>
          </cell>
          <cell r="C26" t="str">
            <v>保育所</v>
          </cell>
          <cell r="D26" t="str">
            <v>横浜矢向雲母保育園</v>
          </cell>
          <cell r="E26">
            <v>0</v>
          </cell>
          <cell r="F26" t="str">
            <v>鶴見区</v>
          </cell>
          <cell r="G26" t="str">
            <v>該当</v>
          </cell>
          <cell r="H26">
            <v>11</v>
          </cell>
          <cell r="I26">
            <v>4</v>
          </cell>
          <cell r="J26">
            <v>2</v>
          </cell>
          <cell r="K26" t="str">
            <v>該当</v>
          </cell>
          <cell r="L26">
            <v>2</v>
          </cell>
          <cell r="M26">
            <v>4</v>
          </cell>
          <cell r="N26">
            <v>0</v>
          </cell>
          <cell r="O26">
            <v>1040061</v>
          </cell>
          <cell r="P26" t="str">
            <v>東京都中央区銀座７丁目１６番１２号　Ｇ－７ビルディング</v>
          </cell>
          <cell r="Q26" t="str">
            <v>株式会社モード・プランニング・ジャパン</v>
          </cell>
          <cell r="R26" t="str">
            <v>適</v>
          </cell>
          <cell r="S26" t="str">
            <v/>
          </cell>
          <cell r="T26" t="str">
            <v/>
          </cell>
          <cell r="U26">
            <v>45212</v>
          </cell>
          <cell r="X26" t="str">
            <v>なし</v>
          </cell>
          <cell r="Y26" t="str">
            <v/>
          </cell>
          <cell r="Z26" t="str">
            <v>該当</v>
          </cell>
          <cell r="AA26" t="str">
            <v>Ｒ４</v>
          </cell>
          <cell r="AB26" t="str">
            <v>〇</v>
          </cell>
          <cell r="AC26" t="str">
            <v>Ｒ４</v>
          </cell>
        </row>
        <row r="27">
          <cell r="A27">
            <v>1410051025542</v>
          </cell>
          <cell r="B27">
            <v>6</v>
          </cell>
          <cell r="C27" t="str">
            <v>保育所</v>
          </cell>
          <cell r="D27" t="str">
            <v>馬場どろんこ保育園</v>
          </cell>
          <cell r="E27">
            <v>0</v>
          </cell>
          <cell r="F27" t="str">
            <v>鶴見区</v>
          </cell>
          <cell r="G27" t="str">
            <v>該当</v>
          </cell>
          <cell r="H27">
            <v>12</v>
          </cell>
          <cell r="I27">
            <v>4</v>
          </cell>
          <cell r="J27">
            <v>2</v>
          </cell>
          <cell r="K27" t="str">
            <v>該当</v>
          </cell>
          <cell r="L27">
            <v>3</v>
          </cell>
          <cell r="M27">
            <v>4</v>
          </cell>
          <cell r="N27">
            <v>0</v>
          </cell>
          <cell r="O27">
            <v>1500002</v>
          </cell>
          <cell r="P27" t="str">
            <v>東京都渋谷区渋谷１－２－５　ＭＦＰＲ渋谷ビル１３階</v>
          </cell>
          <cell r="Q27" t="str">
            <v>社会福祉法人どろんこ会</v>
          </cell>
          <cell r="R27" t="str">
            <v/>
          </cell>
          <cell r="S27" t="str">
            <v/>
          </cell>
          <cell r="T27" t="e">
            <v>#N/A</v>
          </cell>
          <cell r="U27">
            <v>45175</v>
          </cell>
          <cell r="X27" t="str">
            <v>なし</v>
          </cell>
          <cell r="Y27" t="str">
            <v/>
          </cell>
          <cell r="Z27" t="str">
            <v>該当</v>
          </cell>
          <cell r="AA27" t="str">
            <v>Ｒ４</v>
          </cell>
          <cell r="AB27" t="str">
            <v>〇</v>
          </cell>
          <cell r="AC27" t="str">
            <v>Ｒ４</v>
          </cell>
        </row>
        <row r="28">
          <cell r="A28">
            <v>1410051025435</v>
          </cell>
          <cell r="B28">
            <v>6</v>
          </cell>
          <cell r="C28" t="str">
            <v>保育所</v>
          </cell>
          <cell r="D28" t="str">
            <v>フェアリーテイルつばさ</v>
          </cell>
          <cell r="E28">
            <v>0</v>
          </cell>
          <cell r="F28" t="str">
            <v>鶴見区</v>
          </cell>
          <cell r="G28" t="str">
            <v>該当</v>
          </cell>
          <cell r="H28">
            <v>17</v>
          </cell>
          <cell r="I28">
            <v>6</v>
          </cell>
          <cell r="J28">
            <v>3</v>
          </cell>
          <cell r="K28" t="str">
            <v>該当</v>
          </cell>
          <cell r="L28">
            <v>9</v>
          </cell>
          <cell r="M28">
            <v>6</v>
          </cell>
          <cell r="N28">
            <v>3</v>
          </cell>
          <cell r="O28">
            <v>2300015</v>
          </cell>
          <cell r="P28" t="str">
            <v>横浜市鶴見区寺谷２－１－２０</v>
          </cell>
          <cell r="Q28" t="str">
            <v>フェアリーテイルつばさ</v>
          </cell>
          <cell r="R28" t="str">
            <v>適</v>
          </cell>
          <cell r="S28" t="str">
            <v/>
          </cell>
          <cell r="T28" t="str">
            <v/>
          </cell>
          <cell r="U28">
            <v>45182</v>
          </cell>
          <cell r="X28" t="str">
            <v>なし</v>
          </cell>
          <cell r="Y28" t="str">
            <v/>
          </cell>
          <cell r="Z28" t="str">
            <v>該当</v>
          </cell>
          <cell r="AA28" t="str">
            <v>Ｒ４</v>
          </cell>
          <cell r="AB28" t="str">
            <v>〇</v>
          </cell>
          <cell r="AC28" t="str">
            <v>Ｒ４</v>
          </cell>
        </row>
        <row r="29">
          <cell r="A29">
            <v>1410051025419</v>
          </cell>
          <cell r="B29">
            <v>6</v>
          </cell>
          <cell r="C29" t="str">
            <v>保育所</v>
          </cell>
          <cell r="D29" t="str">
            <v>みゆさと保育園</v>
          </cell>
          <cell r="E29">
            <v>0</v>
          </cell>
          <cell r="F29" t="str">
            <v>鶴見区</v>
          </cell>
          <cell r="G29" t="str">
            <v>該当</v>
          </cell>
          <cell r="H29">
            <v>12</v>
          </cell>
          <cell r="I29">
            <v>4</v>
          </cell>
          <cell r="J29">
            <v>2</v>
          </cell>
          <cell r="K29" t="str">
            <v>該当</v>
          </cell>
          <cell r="L29">
            <v>9</v>
          </cell>
          <cell r="M29">
            <v>4</v>
          </cell>
          <cell r="N29">
            <v>5</v>
          </cell>
          <cell r="O29">
            <v>2300062</v>
          </cell>
          <cell r="P29" t="str">
            <v>横浜市鶴見区豊岡町４０－１５</v>
          </cell>
          <cell r="Q29" t="str">
            <v>みゆさと保育園</v>
          </cell>
          <cell r="R29" t="str">
            <v>適</v>
          </cell>
          <cell r="S29" t="str">
            <v/>
          </cell>
          <cell r="T29" t="str">
            <v/>
          </cell>
          <cell r="U29">
            <v>45175</v>
          </cell>
          <cell r="X29" t="str">
            <v>なし</v>
          </cell>
          <cell r="Y29" t="str">
            <v/>
          </cell>
          <cell r="Z29" t="str">
            <v>該当</v>
          </cell>
          <cell r="AA29" t="str">
            <v>Ｒ４</v>
          </cell>
          <cell r="AB29" t="str">
            <v>〇</v>
          </cell>
          <cell r="AC29" t="str">
            <v>Ｒ４</v>
          </cell>
        </row>
        <row r="30">
          <cell r="A30">
            <v>1410051025377</v>
          </cell>
          <cell r="B30">
            <v>6</v>
          </cell>
          <cell r="C30" t="str">
            <v>保育所</v>
          </cell>
          <cell r="D30" t="str">
            <v>豊岡ひまわり保育園</v>
          </cell>
          <cell r="E30">
            <v>0</v>
          </cell>
          <cell r="F30" t="str">
            <v>鶴見区</v>
          </cell>
          <cell r="G30" t="str">
            <v>該当</v>
          </cell>
          <cell r="H30">
            <v>11</v>
          </cell>
          <cell r="I30">
            <v>4</v>
          </cell>
          <cell r="J30">
            <v>2</v>
          </cell>
          <cell r="K30" t="str">
            <v>該当</v>
          </cell>
          <cell r="L30">
            <v>8</v>
          </cell>
          <cell r="M30">
            <v>4</v>
          </cell>
          <cell r="N30">
            <v>4</v>
          </cell>
          <cell r="O30">
            <v>2300061</v>
          </cell>
          <cell r="P30" t="str">
            <v>横浜市鶴見区豊岡町　３５－２６</v>
          </cell>
          <cell r="Q30" t="str">
            <v>有限会社ブリッジマネジメントサービス</v>
          </cell>
          <cell r="R30" t="str">
            <v/>
          </cell>
          <cell r="S30" t="str">
            <v/>
          </cell>
          <cell r="T30" t="e">
            <v>#N/A</v>
          </cell>
          <cell r="U30">
            <v>45182</v>
          </cell>
          <cell r="X30" t="str">
            <v>なし</v>
          </cell>
          <cell r="Y30" t="str">
            <v/>
          </cell>
          <cell r="Z30" t="str">
            <v>該当</v>
          </cell>
          <cell r="AA30" t="str">
            <v>Ｒ４</v>
          </cell>
          <cell r="AB30" t="str">
            <v>〇</v>
          </cell>
          <cell r="AC30" t="str">
            <v>Ｒ４</v>
          </cell>
        </row>
        <row r="31">
          <cell r="A31">
            <v>1410051025369</v>
          </cell>
          <cell r="B31">
            <v>6</v>
          </cell>
          <cell r="C31" t="str">
            <v>保育所</v>
          </cell>
          <cell r="D31" t="str">
            <v>トライアングル　スマイル</v>
          </cell>
          <cell r="E31">
            <v>0</v>
          </cell>
          <cell r="F31" t="str">
            <v>鶴見区</v>
          </cell>
          <cell r="G31" t="str">
            <v>該当</v>
          </cell>
          <cell r="H31">
            <v>10</v>
          </cell>
          <cell r="I31">
            <v>3</v>
          </cell>
          <cell r="J31">
            <v>2</v>
          </cell>
          <cell r="K31" t="str">
            <v>該当</v>
          </cell>
          <cell r="L31">
            <v>9</v>
          </cell>
          <cell r="M31">
            <v>3</v>
          </cell>
          <cell r="N31">
            <v>6</v>
          </cell>
          <cell r="O31">
            <v>2300051</v>
          </cell>
          <cell r="P31" t="str">
            <v>横浜市鶴見区鶴見中央４－２８－７　ヴィラリッツ鶴見中央２階</v>
          </cell>
          <cell r="Q31" t="str">
            <v>トライアングル・スマイル</v>
          </cell>
          <cell r="R31" t="str">
            <v>適</v>
          </cell>
          <cell r="S31" t="str">
            <v/>
          </cell>
          <cell r="T31" t="str">
            <v/>
          </cell>
          <cell r="U31">
            <v>45182</v>
          </cell>
          <cell r="X31" t="str">
            <v>なし</v>
          </cell>
          <cell r="Y31" t="str">
            <v/>
          </cell>
          <cell r="Z31" t="str">
            <v>該当</v>
          </cell>
          <cell r="AA31" t="str">
            <v>Ｒ４</v>
          </cell>
          <cell r="AB31" t="str">
            <v>〇</v>
          </cell>
          <cell r="AC31" t="str">
            <v>Ｒ４</v>
          </cell>
        </row>
        <row r="32">
          <cell r="A32">
            <v>1410051025203</v>
          </cell>
          <cell r="B32">
            <v>6</v>
          </cell>
          <cell r="C32" t="str">
            <v>保育所</v>
          </cell>
          <cell r="D32" t="str">
            <v>保育室ベルファミーユ</v>
          </cell>
          <cell r="E32">
            <v>0</v>
          </cell>
          <cell r="F32" t="str">
            <v>鶴見区</v>
          </cell>
          <cell r="G32" t="str">
            <v>非該当</v>
          </cell>
          <cell r="I32" t="str">
            <v/>
          </cell>
          <cell r="J32" t="str">
            <v/>
          </cell>
          <cell r="K32" t="str">
            <v>非該当</v>
          </cell>
          <cell r="M32" t="str">
            <v/>
          </cell>
          <cell r="N32" t="str">
            <v>―</v>
          </cell>
          <cell r="O32">
            <v>2300077</v>
          </cell>
          <cell r="P32" t="str">
            <v>横浜市鶴見区東寺尾１－４－１４　グランシャリオ１階</v>
          </cell>
          <cell r="Q32" t="str">
            <v>保育室ベルファミーユ</v>
          </cell>
          <cell r="R32" t="str">
            <v>適</v>
          </cell>
          <cell r="S32" t="str">
            <v/>
          </cell>
          <cell r="T32" t="str">
            <v/>
          </cell>
          <cell r="U32">
            <v>45182</v>
          </cell>
          <cell r="X32" t="str">
            <v>―</v>
          </cell>
          <cell r="Y32" t="str">
            <v/>
          </cell>
          <cell r="Z32" t="str">
            <v>非該当</v>
          </cell>
          <cell r="AA32" t="str">
            <v>履歴なし</v>
          </cell>
          <cell r="AB32" t="str">
            <v>〇</v>
          </cell>
          <cell r="AC32" t="str">
            <v/>
          </cell>
        </row>
        <row r="33">
          <cell r="A33">
            <v>1410051024933</v>
          </cell>
          <cell r="B33">
            <v>6</v>
          </cell>
          <cell r="C33" t="str">
            <v>保育所</v>
          </cell>
          <cell r="D33" t="str">
            <v>花月園前ここわ保育園</v>
          </cell>
          <cell r="E33">
            <v>0</v>
          </cell>
          <cell r="F33" t="str">
            <v>鶴見区</v>
          </cell>
          <cell r="G33" t="str">
            <v>該当</v>
          </cell>
          <cell r="H33">
            <v>13</v>
          </cell>
          <cell r="I33">
            <v>4</v>
          </cell>
          <cell r="J33">
            <v>3</v>
          </cell>
          <cell r="K33" t="str">
            <v>非該当</v>
          </cell>
          <cell r="M33" t="str">
            <v/>
          </cell>
          <cell r="N33" t="str">
            <v>―</v>
          </cell>
          <cell r="O33">
            <v>1500002</v>
          </cell>
          <cell r="P33" t="str">
            <v>東京都渋谷区渋谷３－８－１２渋谷第一生命ビルディング７階</v>
          </cell>
          <cell r="Q33" t="str">
            <v>株式会社ディアローグ</v>
          </cell>
          <cell r="R33" t="str">
            <v>適</v>
          </cell>
          <cell r="S33" t="str">
            <v/>
          </cell>
          <cell r="T33" t="str">
            <v/>
          </cell>
          <cell r="U33">
            <v>45182</v>
          </cell>
          <cell r="X33" t="str">
            <v>なし</v>
          </cell>
          <cell r="Y33" t="str">
            <v/>
          </cell>
          <cell r="Z33" t="str">
            <v>該当</v>
          </cell>
          <cell r="AA33" t="str">
            <v>Ｒ４</v>
          </cell>
          <cell r="AB33" t="str">
            <v>〇</v>
          </cell>
          <cell r="AC33" t="str">
            <v>Ｒ４</v>
          </cell>
        </row>
        <row r="34">
          <cell r="A34">
            <v>1410051024909</v>
          </cell>
          <cell r="B34">
            <v>6</v>
          </cell>
          <cell r="C34" t="str">
            <v>保育所</v>
          </cell>
          <cell r="D34" t="str">
            <v>駒岡げんきっず保育園</v>
          </cell>
          <cell r="E34">
            <v>0</v>
          </cell>
          <cell r="F34" t="str">
            <v>鶴見区</v>
          </cell>
          <cell r="G34" t="str">
            <v>該当</v>
          </cell>
          <cell r="H34">
            <v>9</v>
          </cell>
          <cell r="I34">
            <v>3</v>
          </cell>
          <cell r="J34">
            <v>2</v>
          </cell>
          <cell r="K34" t="str">
            <v>該当</v>
          </cell>
          <cell r="L34">
            <v>4</v>
          </cell>
          <cell r="M34">
            <v>3</v>
          </cell>
          <cell r="N34">
            <v>1</v>
          </cell>
          <cell r="O34">
            <v>2520143</v>
          </cell>
          <cell r="P34" t="str">
            <v>神奈川県相模原市緑区橋本８－４－４</v>
          </cell>
          <cell r="Q34" t="str">
            <v>社会福祉法人みらい</v>
          </cell>
          <cell r="R34" t="str">
            <v/>
          </cell>
          <cell r="S34" t="str">
            <v/>
          </cell>
          <cell r="T34" t="e">
            <v>#N/A</v>
          </cell>
          <cell r="U34">
            <v>45175</v>
          </cell>
          <cell r="X34" t="str">
            <v>なし</v>
          </cell>
          <cell r="Y34" t="str">
            <v/>
          </cell>
          <cell r="Z34" t="str">
            <v>該当</v>
          </cell>
          <cell r="AA34" t="str">
            <v>Ｒ４</v>
          </cell>
          <cell r="AB34" t="str">
            <v>〇</v>
          </cell>
          <cell r="AC34" t="str">
            <v>Ｒ４</v>
          </cell>
        </row>
        <row r="35">
          <cell r="A35">
            <v>1410051024750</v>
          </cell>
          <cell r="B35">
            <v>6</v>
          </cell>
          <cell r="C35" t="str">
            <v>保育所</v>
          </cell>
          <cell r="D35" t="str">
            <v>鶴見中央はなかご保育園</v>
          </cell>
          <cell r="E35">
            <v>0</v>
          </cell>
          <cell r="F35" t="str">
            <v>鶴見区</v>
          </cell>
          <cell r="G35" t="str">
            <v>該当</v>
          </cell>
          <cell r="H35">
            <v>11</v>
          </cell>
          <cell r="I35">
            <v>4</v>
          </cell>
          <cell r="J35">
            <v>2</v>
          </cell>
          <cell r="K35" t="str">
            <v>該当</v>
          </cell>
          <cell r="L35">
            <v>12</v>
          </cell>
          <cell r="M35">
            <v>4</v>
          </cell>
          <cell r="N35">
            <v>8</v>
          </cell>
          <cell r="O35">
            <v>2300051</v>
          </cell>
          <cell r="P35" t="str">
            <v>横浜市鶴見区鶴見中央１－１６－５</v>
          </cell>
          <cell r="Q35" t="str">
            <v>鶴見中央はなかご保育園</v>
          </cell>
          <cell r="R35" t="str">
            <v/>
          </cell>
          <cell r="S35" t="str">
            <v/>
          </cell>
          <cell r="T35" t="e">
            <v>#N/A</v>
          </cell>
          <cell r="U35">
            <v>45175</v>
          </cell>
          <cell r="X35" t="str">
            <v>なし</v>
          </cell>
          <cell r="Y35" t="str">
            <v/>
          </cell>
          <cell r="Z35" t="str">
            <v>該当</v>
          </cell>
          <cell r="AA35" t="str">
            <v>Ｒ４</v>
          </cell>
          <cell r="AB35" t="str">
            <v>〇</v>
          </cell>
          <cell r="AC35" t="str">
            <v>Ｒ４</v>
          </cell>
        </row>
        <row r="36">
          <cell r="A36">
            <v>1410051024735</v>
          </cell>
          <cell r="B36">
            <v>6</v>
          </cell>
          <cell r="C36" t="str">
            <v>保育所</v>
          </cell>
          <cell r="D36" t="str">
            <v>オハナ鶴見保育園</v>
          </cell>
          <cell r="E36">
            <v>0</v>
          </cell>
          <cell r="F36" t="str">
            <v>鶴見区</v>
          </cell>
          <cell r="G36" t="str">
            <v>該当</v>
          </cell>
          <cell r="H36">
            <v>13</v>
          </cell>
          <cell r="I36">
            <v>4</v>
          </cell>
          <cell r="J36">
            <v>3</v>
          </cell>
          <cell r="K36" t="str">
            <v>非該当</v>
          </cell>
          <cell r="M36" t="str">
            <v/>
          </cell>
          <cell r="N36" t="str">
            <v>―</v>
          </cell>
          <cell r="O36">
            <v>2300024</v>
          </cell>
          <cell r="P36" t="str">
            <v>横浜市鶴見区市場下町８－３</v>
          </cell>
          <cell r="Q36" t="str">
            <v>オハナ鶴見保育園</v>
          </cell>
          <cell r="R36" t="str">
            <v>適</v>
          </cell>
          <cell r="S36" t="str">
            <v/>
          </cell>
          <cell r="T36" t="str">
            <v/>
          </cell>
          <cell r="U36">
            <v>45182</v>
          </cell>
          <cell r="X36" t="str">
            <v>なし</v>
          </cell>
          <cell r="Y36" t="str">
            <v/>
          </cell>
          <cell r="Z36" t="str">
            <v>該当</v>
          </cell>
          <cell r="AA36" t="str">
            <v>Ｒ４</v>
          </cell>
          <cell r="AB36" t="str">
            <v>〇</v>
          </cell>
          <cell r="AC36" t="str">
            <v>Ｒ４</v>
          </cell>
        </row>
        <row r="37">
          <cell r="A37">
            <v>1410051024719</v>
          </cell>
          <cell r="B37">
            <v>6</v>
          </cell>
          <cell r="C37" t="str">
            <v>保育所</v>
          </cell>
          <cell r="D37" t="str">
            <v>あゆみ保育園　鶴見</v>
          </cell>
          <cell r="E37">
            <v>0</v>
          </cell>
          <cell r="F37" t="str">
            <v>鶴見区</v>
          </cell>
          <cell r="G37" t="str">
            <v>該当</v>
          </cell>
          <cell r="H37">
            <v>15</v>
          </cell>
          <cell r="I37">
            <v>5</v>
          </cell>
          <cell r="J37">
            <v>3</v>
          </cell>
          <cell r="K37" t="str">
            <v>該当</v>
          </cell>
          <cell r="L37">
            <v>10</v>
          </cell>
          <cell r="M37">
            <v>5</v>
          </cell>
          <cell r="N37">
            <v>5</v>
          </cell>
          <cell r="O37">
            <v>2410005</v>
          </cell>
          <cell r="P37" t="str">
            <v>横浜市旭区白根一丁目１４－４　ジュネス鶴ヶ峰１０１</v>
          </cell>
          <cell r="Q37" t="str">
            <v>社会福祉法人恵泉会</v>
          </cell>
          <cell r="R37" t="str">
            <v/>
          </cell>
          <cell r="S37" t="str">
            <v/>
          </cell>
          <cell r="T37" t="e">
            <v>#N/A</v>
          </cell>
          <cell r="U37">
            <v>45182</v>
          </cell>
          <cell r="X37" t="str">
            <v>なし</v>
          </cell>
          <cell r="Y37" t="str">
            <v/>
          </cell>
          <cell r="Z37" t="str">
            <v>該当</v>
          </cell>
          <cell r="AA37" t="str">
            <v>Ｒ４</v>
          </cell>
          <cell r="AB37" t="str">
            <v>〇</v>
          </cell>
          <cell r="AC37" t="str">
            <v>Ｒ４</v>
          </cell>
        </row>
        <row r="38">
          <cell r="A38">
            <v>1410051024537</v>
          </cell>
          <cell r="B38">
            <v>6</v>
          </cell>
          <cell r="C38" t="str">
            <v>保育所</v>
          </cell>
          <cell r="D38" t="str">
            <v>木下の保育園　江ヶ崎</v>
          </cell>
          <cell r="E38">
            <v>0</v>
          </cell>
          <cell r="F38" t="str">
            <v>鶴見区</v>
          </cell>
          <cell r="G38" t="str">
            <v>該当</v>
          </cell>
          <cell r="H38">
            <v>10</v>
          </cell>
          <cell r="I38">
            <v>3</v>
          </cell>
          <cell r="J38">
            <v>2</v>
          </cell>
          <cell r="K38" t="str">
            <v>該当</v>
          </cell>
          <cell r="L38">
            <v>4</v>
          </cell>
          <cell r="M38">
            <v>3</v>
          </cell>
          <cell r="N38">
            <v>1</v>
          </cell>
          <cell r="O38">
            <v>1631309</v>
          </cell>
          <cell r="P38" t="str">
            <v>東京都新宿区西新宿６丁目５番１号　新宿アイランドタワー８階</v>
          </cell>
          <cell r="Q38" t="str">
            <v>株式会社　木下の保育</v>
          </cell>
          <cell r="R38" t="str">
            <v>適</v>
          </cell>
          <cell r="S38" t="str">
            <v/>
          </cell>
          <cell r="T38" t="str">
            <v/>
          </cell>
          <cell r="U38">
            <v>45163</v>
          </cell>
          <cell r="X38" t="str">
            <v>なし</v>
          </cell>
          <cell r="Y38" t="str">
            <v/>
          </cell>
          <cell r="Z38" t="str">
            <v>該当</v>
          </cell>
          <cell r="AA38" t="str">
            <v>Ｒ４</v>
          </cell>
          <cell r="AB38" t="str">
            <v>〇</v>
          </cell>
          <cell r="AC38" t="str">
            <v>Ｒ４</v>
          </cell>
        </row>
        <row r="39">
          <cell r="A39">
            <v>1410051024461</v>
          </cell>
          <cell r="B39">
            <v>6</v>
          </cell>
          <cell r="C39" t="str">
            <v>保育所</v>
          </cell>
          <cell r="D39" t="str">
            <v>ＳＥＡ　ＫＩＤ保育園</v>
          </cell>
          <cell r="E39">
            <v>0</v>
          </cell>
          <cell r="F39" t="str">
            <v>鶴見区</v>
          </cell>
          <cell r="G39" t="str">
            <v>該当</v>
          </cell>
          <cell r="H39">
            <v>19</v>
          </cell>
          <cell r="I39">
            <v>6</v>
          </cell>
          <cell r="J39">
            <v>4</v>
          </cell>
          <cell r="K39" t="str">
            <v>該当</v>
          </cell>
          <cell r="L39">
            <v>12</v>
          </cell>
          <cell r="M39">
            <v>6</v>
          </cell>
          <cell r="N39">
            <v>6</v>
          </cell>
          <cell r="O39">
            <v>2330078</v>
          </cell>
          <cell r="P39" t="str">
            <v>横浜市鶴見区岸谷一丁目２６－１２</v>
          </cell>
          <cell r="Q39" t="str">
            <v>ＳＥＡ　ＫＩＤ保育園</v>
          </cell>
          <cell r="R39" t="str">
            <v/>
          </cell>
          <cell r="S39" t="str">
            <v/>
          </cell>
          <cell r="T39" t="e">
            <v>#N/A</v>
          </cell>
          <cell r="U39">
            <v>45182</v>
          </cell>
          <cell r="X39" t="str">
            <v>なし</v>
          </cell>
          <cell r="Y39" t="str">
            <v/>
          </cell>
          <cell r="Z39" t="str">
            <v>該当</v>
          </cell>
          <cell r="AA39" t="str">
            <v>Ｒ４</v>
          </cell>
          <cell r="AB39" t="str">
            <v>〇</v>
          </cell>
          <cell r="AC39" t="str">
            <v>Ｒ４</v>
          </cell>
        </row>
        <row r="40">
          <cell r="A40">
            <v>1410051024453</v>
          </cell>
          <cell r="B40">
            <v>6</v>
          </cell>
          <cell r="C40" t="str">
            <v>保育所</v>
          </cell>
          <cell r="D40" t="str">
            <v>ぶれすと尻手ほいくえん</v>
          </cell>
          <cell r="E40">
            <v>0</v>
          </cell>
          <cell r="F40" t="str">
            <v>鶴見区</v>
          </cell>
          <cell r="G40" t="str">
            <v>該当</v>
          </cell>
          <cell r="H40">
            <v>13</v>
          </cell>
          <cell r="I40">
            <v>4</v>
          </cell>
          <cell r="J40">
            <v>3</v>
          </cell>
          <cell r="K40" t="str">
            <v>該当</v>
          </cell>
          <cell r="L40">
            <v>5</v>
          </cell>
          <cell r="M40">
            <v>4</v>
          </cell>
          <cell r="N40">
            <v>1</v>
          </cell>
          <cell r="O40">
            <v>2340054</v>
          </cell>
          <cell r="P40" t="str">
            <v>横浜市港南区港南台一丁目６－２２　スライヴサクライ１Ｆ</v>
          </cell>
          <cell r="Q40" t="str">
            <v>株式会社ブレストインターナショナル</v>
          </cell>
          <cell r="R40" t="str">
            <v>適</v>
          </cell>
          <cell r="S40" t="str">
            <v/>
          </cell>
          <cell r="T40" t="str">
            <v/>
          </cell>
          <cell r="U40">
            <v>45163</v>
          </cell>
          <cell r="X40" t="str">
            <v>なし</v>
          </cell>
          <cell r="Y40" t="str">
            <v/>
          </cell>
          <cell r="Z40" t="str">
            <v>該当</v>
          </cell>
          <cell r="AA40" t="str">
            <v>Ｒ４</v>
          </cell>
          <cell r="AB40" t="str">
            <v>〇</v>
          </cell>
          <cell r="AC40" t="str">
            <v>Ｒ４</v>
          </cell>
        </row>
        <row r="41">
          <cell r="A41">
            <v>1410051024313</v>
          </cell>
          <cell r="B41">
            <v>6</v>
          </cell>
          <cell r="C41" t="str">
            <v>保育所</v>
          </cell>
          <cell r="D41" t="str">
            <v>尻手すきっぷ保育園</v>
          </cell>
          <cell r="E41">
            <v>0</v>
          </cell>
          <cell r="F41" t="str">
            <v>鶴見区</v>
          </cell>
          <cell r="G41" t="str">
            <v>該当</v>
          </cell>
          <cell r="H41">
            <v>12</v>
          </cell>
          <cell r="I41">
            <v>4</v>
          </cell>
          <cell r="J41">
            <v>2</v>
          </cell>
          <cell r="K41" t="str">
            <v>該当</v>
          </cell>
          <cell r="L41">
            <v>12</v>
          </cell>
          <cell r="M41">
            <v>4</v>
          </cell>
          <cell r="N41">
            <v>8</v>
          </cell>
          <cell r="O41">
            <v>1730037</v>
          </cell>
          <cell r="P41" t="str">
            <v>東京都板橋区小茂根４－９－２　セガミビル３階</v>
          </cell>
          <cell r="Q41" t="str">
            <v>株式会社俊英館</v>
          </cell>
          <cell r="R41" t="str">
            <v/>
          </cell>
          <cell r="S41" t="str">
            <v/>
          </cell>
          <cell r="T41" t="e">
            <v>#N/A</v>
          </cell>
          <cell r="U41">
            <v>45182</v>
          </cell>
          <cell r="X41" t="str">
            <v>なし</v>
          </cell>
          <cell r="Y41" t="str">
            <v/>
          </cell>
          <cell r="Z41" t="str">
            <v>該当</v>
          </cell>
          <cell r="AA41" t="str">
            <v>Ｒ４</v>
          </cell>
          <cell r="AB41" t="str">
            <v>〇</v>
          </cell>
          <cell r="AC41" t="str">
            <v>Ｒ４</v>
          </cell>
        </row>
        <row r="42">
          <cell r="A42">
            <v>1410051024149</v>
          </cell>
          <cell r="B42">
            <v>6</v>
          </cell>
          <cell r="C42" t="str">
            <v>保育所</v>
          </cell>
          <cell r="D42" t="str">
            <v>こあらっこはうす　ル・ソレイユ</v>
          </cell>
          <cell r="E42">
            <v>0</v>
          </cell>
          <cell r="F42" t="str">
            <v>鶴見区</v>
          </cell>
          <cell r="G42" t="str">
            <v>該当</v>
          </cell>
          <cell r="H42">
            <v>13</v>
          </cell>
          <cell r="I42">
            <v>4</v>
          </cell>
          <cell r="J42">
            <v>3</v>
          </cell>
          <cell r="K42" t="str">
            <v>該当</v>
          </cell>
          <cell r="L42">
            <v>7</v>
          </cell>
          <cell r="M42">
            <v>4</v>
          </cell>
          <cell r="N42">
            <v>3</v>
          </cell>
          <cell r="O42">
            <v>2300001</v>
          </cell>
          <cell r="P42" t="str">
            <v>横浜市鶴見区矢向３－５－２７</v>
          </cell>
          <cell r="Q42" t="str">
            <v>こあらっこはうす　ル・ソレイユ</v>
          </cell>
          <cell r="R42" t="str">
            <v>適</v>
          </cell>
          <cell r="S42" t="str">
            <v/>
          </cell>
          <cell r="T42" t="str">
            <v/>
          </cell>
          <cell r="U42">
            <v>45182</v>
          </cell>
          <cell r="X42" t="str">
            <v>なし</v>
          </cell>
          <cell r="Y42" t="str">
            <v/>
          </cell>
          <cell r="Z42" t="str">
            <v>該当</v>
          </cell>
          <cell r="AA42" t="str">
            <v>Ｒ４</v>
          </cell>
          <cell r="AB42" t="str">
            <v>〇</v>
          </cell>
          <cell r="AC42" t="str">
            <v>Ｒ４</v>
          </cell>
        </row>
        <row r="43">
          <cell r="A43">
            <v>1410051023943</v>
          </cell>
          <cell r="B43">
            <v>6</v>
          </cell>
          <cell r="C43" t="str">
            <v>保育所</v>
          </cell>
          <cell r="D43" t="str">
            <v>太陽の子　鶴見市場保育園</v>
          </cell>
          <cell r="E43">
            <v>0</v>
          </cell>
          <cell r="F43" t="str">
            <v>鶴見区</v>
          </cell>
          <cell r="G43" t="str">
            <v>該当</v>
          </cell>
          <cell r="H43">
            <v>12</v>
          </cell>
          <cell r="I43">
            <v>4</v>
          </cell>
          <cell r="J43">
            <v>2</v>
          </cell>
          <cell r="K43" t="str">
            <v>該当</v>
          </cell>
          <cell r="L43">
            <v>6</v>
          </cell>
          <cell r="M43">
            <v>4</v>
          </cell>
          <cell r="N43">
            <v>2</v>
          </cell>
          <cell r="O43">
            <v>1086215</v>
          </cell>
          <cell r="P43" t="str">
            <v>東京都港区港南二丁目１５番３号　品川インターシティＣ棟１５階</v>
          </cell>
          <cell r="Q43" t="str">
            <v>ＨＩＴＯＷＡキッズライフ株式会社</v>
          </cell>
          <cell r="R43" t="str">
            <v/>
          </cell>
          <cell r="S43" t="str">
            <v/>
          </cell>
          <cell r="T43" t="e">
            <v>#N/A</v>
          </cell>
          <cell r="U43">
            <v>45191</v>
          </cell>
          <cell r="X43" t="str">
            <v>なし</v>
          </cell>
          <cell r="Y43" t="str">
            <v/>
          </cell>
          <cell r="Z43" t="str">
            <v>該当</v>
          </cell>
          <cell r="AA43" t="str">
            <v>Ｒ４</v>
          </cell>
          <cell r="AB43" t="str">
            <v>〇</v>
          </cell>
          <cell r="AC43" t="str">
            <v>Ｒ４</v>
          </cell>
        </row>
        <row r="44">
          <cell r="A44">
            <v>1410051023851</v>
          </cell>
          <cell r="B44">
            <v>6</v>
          </cell>
          <cell r="C44" t="str">
            <v>保育所</v>
          </cell>
          <cell r="D44" t="str">
            <v>市場ポケット保育園</v>
          </cell>
          <cell r="E44">
            <v>0</v>
          </cell>
          <cell r="F44" t="str">
            <v>鶴見区</v>
          </cell>
          <cell r="G44" t="str">
            <v>該当</v>
          </cell>
          <cell r="H44">
            <v>10</v>
          </cell>
          <cell r="I44">
            <v>3</v>
          </cell>
          <cell r="J44">
            <v>2</v>
          </cell>
          <cell r="K44" t="str">
            <v>該当</v>
          </cell>
          <cell r="L44">
            <v>7</v>
          </cell>
          <cell r="M44">
            <v>3</v>
          </cell>
          <cell r="N44">
            <v>4</v>
          </cell>
          <cell r="O44">
            <v>2300025</v>
          </cell>
          <cell r="P44" t="str">
            <v>横浜市鶴見区市場大和町３－１８</v>
          </cell>
          <cell r="Q44" t="str">
            <v>市場ポケット保育園</v>
          </cell>
          <cell r="R44" t="str">
            <v>適</v>
          </cell>
          <cell r="S44" t="str">
            <v/>
          </cell>
          <cell r="T44" t="str">
            <v/>
          </cell>
          <cell r="U44">
            <v>45175</v>
          </cell>
          <cell r="X44" t="str">
            <v>なし</v>
          </cell>
          <cell r="Y44" t="str">
            <v/>
          </cell>
          <cell r="Z44" t="str">
            <v>該当</v>
          </cell>
          <cell r="AA44" t="str">
            <v>Ｒ４</v>
          </cell>
          <cell r="AB44" t="str">
            <v>〇</v>
          </cell>
          <cell r="AC44" t="str">
            <v>Ｒ４</v>
          </cell>
        </row>
        <row r="45">
          <cell r="A45">
            <v>1410051023737</v>
          </cell>
          <cell r="B45">
            <v>6</v>
          </cell>
          <cell r="C45" t="str">
            <v>保育所</v>
          </cell>
          <cell r="D45" t="str">
            <v>東寺尾どろんこ保育園</v>
          </cell>
          <cell r="E45">
            <v>0</v>
          </cell>
          <cell r="F45" t="str">
            <v>鶴見区</v>
          </cell>
          <cell r="G45" t="str">
            <v>該当</v>
          </cell>
          <cell r="H45">
            <v>24</v>
          </cell>
          <cell r="I45">
            <v>8</v>
          </cell>
          <cell r="J45">
            <v>5</v>
          </cell>
          <cell r="K45" t="str">
            <v>該当</v>
          </cell>
          <cell r="L45">
            <v>8</v>
          </cell>
          <cell r="M45">
            <v>8</v>
          </cell>
          <cell r="N45">
            <v>0</v>
          </cell>
          <cell r="O45">
            <v>1500002</v>
          </cell>
          <cell r="P45" t="str">
            <v>東京都渋谷区渋谷１丁目２－５　ＭＦＰＲ渋谷ビル１３Ｆ</v>
          </cell>
          <cell r="Q45" t="str">
            <v>社会福祉法人　どろんこ会</v>
          </cell>
          <cell r="R45" t="str">
            <v/>
          </cell>
          <cell r="S45" t="str">
            <v/>
          </cell>
          <cell r="T45" t="e">
            <v>#N/A</v>
          </cell>
          <cell r="U45">
            <v>45175</v>
          </cell>
          <cell r="X45" t="str">
            <v>なし</v>
          </cell>
          <cell r="Y45" t="str">
            <v/>
          </cell>
          <cell r="Z45" t="str">
            <v>該当</v>
          </cell>
          <cell r="AA45" t="str">
            <v>Ｒ４</v>
          </cell>
          <cell r="AB45" t="str">
            <v>〇</v>
          </cell>
          <cell r="AC45" t="str">
            <v>Ｒ４</v>
          </cell>
        </row>
        <row r="46">
          <cell r="A46">
            <v>1410051023513</v>
          </cell>
          <cell r="B46">
            <v>6</v>
          </cell>
          <cell r="C46" t="str">
            <v>保育所</v>
          </cell>
          <cell r="D46" t="str">
            <v>スターチャイルド≪矢向ナーサリー≫</v>
          </cell>
          <cell r="E46">
            <v>0</v>
          </cell>
          <cell r="F46" t="str">
            <v>鶴見区</v>
          </cell>
          <cell r="G46" t="str">
            <v>該当</v>
          </cell>
          <cell r="H46">
            <v>11</v>
          </cell>
          <cell r="I46">
            <v>4</v>
          </cell>
          <cell r="J46">
            <v>2</v>
          </cell>
          <cell r="K46" t="str">
            <v>該当</v>
          </cell>
          <cell r="L46">
            <v>6</v>
          </cell>
          <cell r="M46">
            <v>4</v>
          </cell>
          <cell r="N46">
            <v>2</v>
          </cell>
          <cell r="O46">
            <v>2210835</v>
          </cell>
          <cell r="P46" t="str">
            <v>横浜市神奈川区鶴屋町３ー２９ー１　第６安田ビル５階</v>
          </cell>
          <cell r="Q46" t="str">
            <v>ヒューマンスターチャイルド株式会社</v>
          </cell>
          <cell r="R46" t="str">
            <v>適</v>
          </cell>
          <cell r="S46" t="str">
            <v/>
          </cell>
          <cell r="T46" t="str">
            <v/>
          </cell>
          <cell r="U46">
            <v>45175</v>
          </cell>
          <cell r="X46" t="str">
            <v>なし</v>
          </cell>
          <cell r="Y46" t="str">
            <v/>
          </cell>
          <cell r="Z46" t="str">
            <v>該当</v>
          </cell>
          <cell r="AA46" t="str">
            <v>Ｒ４</v>
          </cell>
          <cell r="AB46" t="str">
            <v>〇</v>
          </cell>
          <cell r="AC46" t="str">
            <v>Ｒ４</v>
          </cell>
        </row>
        <row r="47">
          <cell r="A47">
            <v>1410051019867</v>
          </cell>
          <cell r="B47">
            <v>6</v>
          </cell>
          <cell r="C47" t="str">
            <v>保育所</v>
          </cell>
          <cell r="D47" t="str">
            <v>ヨコハマさくら保育園</v>
          </cell>
          <cell r="E47">
            <v>0</v>
          </cell>
          <cell r="F47" t="str">
            <v>鶴見区</v>
          </cell>
          <cell r="G47" t="str">
            <v>該当</v>
          </cell>
          <cell r="H47">
            <v>17</v>
          </cell>
          <cell r="I47">
            <v>6</v>
          </cell>
          <cell r="J47">
            <v>3</v>
          </cell>
          <cell r="K47" t="str">
            <v>該当</v>
          </cell>
          <cell r="L47">
            <v>8</v>
          </cell>
          <cell r="M47">
            <v>6</v>
          </cell>
          <cell r="N47">
            <v>2</v>
          </cell>
          <cell r="O47">
            <v>2300052</v>
          </cell>
          <cell r="P47" t="str">
            <v>横浜市鶴見区生麦四丁目５－１１</v>
          </cell>
          <cell r="Q47" t="str">
            <v>社会福祉法人みらい　ヨコハマさくら保育園</v>
          </cell>
          <cell r="R47" t="str">
            <v>適</v>
          </cell>
          <cell r="S47" t="str">
            <v/>
          </cell>
          <cell r="T47" t="str">
            <v/>
          </cell>
          <cell r="U47">
            <v>45182</v>
          </cell>
          <cell r="X47" t="str">
            <v>なし</v>
          </cell>
          <cell r="Y47" t="str">
            <v/>
          </cell>
          <cell r="Z47" t="str">
            <v>該当</v>
          </cell>
          <cell r="AA47" t="str">
            <v>Ｒ４</v>
          </cell>
          <cell r="AB47" t="str">
            <v>〇</v>
          </cell>
          <cell r="AC47" t="str">
            <v>Ｒ４</v>
          </cell>
        </row>
        <row r="48">
          <cell r="A48">
            <v>1410051019495</v>
          </cell>
          <cell r="B48">
            <v>6</v>
          </cell>
          <cell r="C48" t="str">
            <v>保育所</v>
          </cell>
          <cell r="D48" t="str">
            <v>ねむの樹　元宮保育園</v>
          </cell>
          <cell r="E48">
            <v>0</v>
          </cell>
          <cell r="F48" t="str">
            <v>鶴見区</v>
          </cell>
          <cell r="G48" t="str">
            <v>該当</v>
          </cell>
          <cell r="H48">
            <v>16</v>
          </cell>
          <cell r="I48">
            <v>5</v>
          </cell>
          <cell r="J48">
            <v>3</v>
          </cell>
          <cell r="K48" t="str">
            <v>該当</v>
          </cell>
          <cell r="L48">
            <v>9</v>
          </cell>
          <cell r="M48">
            <v>5</v>
          </cell>
          <cell r="N48">
            <v>4</v>
          </cell>
          <cell r="O48">
            <v>2300004</v>
          </cell>
          <cell r="P48" t="str">
            <v>横浜市鶴見区元宮２－５－２８</v>
          </cell>
          <cell r="Q48" t="str">
            <v>社会福祉法人ねむの樹　ねむの樹元宮保育園</v>
          </cell>
          <cell r="R48" t="str">
            <v>適</v>
          </cell>
          <cell r="S48" t="str">
            <v/>
          </cell>
          <cell r="T48" t="str">
            <v/>
          </cell>
          <cell r="U48">
            <v>45175</v>
          </cell>
          <cell r="X48" t="str">
            <v>なし</v>
          </cell>
          <cell r="Y48" t="str">
            <v/>
          </cell>
          <cell r="Z48" t="str">
            <v>該当</v>
          </cell>
          <cell r="AA48" t="str">
            <v>Ｒ４</v>
          </cell>
          <cell r="AB48" t="str">
            <v>〇</v>
          </cell>
          <cell r="AC48" t="str">
            <v>Ｒ４</v>
          </cell>
        </row>
        <row r="49">
          <cell r="A49">
            <v>1410051019487</v>
          </cell>
          <cell r="B49">
            <v>6</v>
          </cell>
          <cell r="C49" t="str">
            <v>保育所</v>
          </cell>
          <cell r="D49" t="str">
            <v>ルーチェ保育園　鶴見</v>
          </cell>
          <cell r="E49">
            <v>0</v>
          </cell>
          <cell r="F49" t="str">
            <v>鶴見区</v>
          </cell>
          <cell r="G49" t="str">
            <v>該当</v>
          </cell>
          <cell r="H49">
            <v>14</v>
          </cell>
          <cell r="I49">
            <v>5</v>
          </cell>
          <cell r="J49">
            <v>3</v>
          </cell>
          <cell r="K49" t="str">
            <v>該当</v>
          </cell>
          <cell r="L49">
            <v>11</v>
          </cell>
          <cell r="M49">
            <v>5</v>
          </cell>
          <cell r="N49">
            <v>6</v>
          </cell>
          <cell r="O49">
            <v>1500021</v>
          </cell>
          <cell r="P49" t="str">
            <v>東京都渋谷区恵比寿西２－４－５　星ビル４Ｆ</v>
          </cell>
          <cell r="Q49" t="str">
            <v>株式会社　ルーチェ</v>
          </cell>
          <cell r="R49" t="str">
            <v>適</v>
          </cell>
          <cell r="S49" t="str">
            <v/>
          </cell>
          <cell r="T49" t="str">
            <v/>
          </cell>
          <cell r="U49">
            <v>45182</v>
          </cell>
          <cell r="X49" t="str">
            <v>なし</v>
          </cell>
          <cell r="Y49" t="str">
            <v/>
          </cell>
          <cell r="Z49" t="str">
            <v>該当</v>
          </cell>
          <cell r="AA49" t="str">
            <v>Ｒ４</v>
          </cell>
          <cell r="AB49" t="str">
            <v>〇</v>
          </cell>
          <cell r="AC49" t="str">
            <v>Ｒ４</v>
          </cell>
        </row>
        <row r="50">
          <cell r="A50">
            <v>1410051019479</v>
          </cell>
          <cell r="B50">
            <v>6</v>
          </cell>
          <cell r="C50" t="str">
            <v>保育所</v>
          </cell>
          <cell r="D50" t="str">
            <v>ポピンズナーサリースクール鶴見</v>
          </cell>
          <cell r="E50">
            <v>0</v>
          </cell>
          <cell r="F50" t="str">
            <v>鶴見区</v>
          </cell>
          <cell r="G50" t="str">
            <v>該当</v>
          </cell>
          <cell r="H50">
            <v>10</v>
          </cell>
          <cell r="I50">
            <v>3</v>
          </cell>
          <cell r="J50">
            <v>2</v>
          </cell>
          <cell r="K50" t="str">
            <v>該当</v>
          </cell>
          <cell r="L50">
            <v>2</v>
          </cell>
          <cell r="M50">
            <v>3</v>
          </cell>
          <cell r="N50">
            <v>0</v>
          </cell>
          <cell r="O50">
            <v>2300051</v>
          </cell>
          <cell r="P50" t="str">
            <v>横浜市鶴見区鶴見中央２－６－２９　アスク・サンシンビル１Ｆ</v>
          </cell>
          <cell r="Q50" t="str">
            <v>ポピンズナーサリースクール鶴見</v>
          </cell>
          <cell r="R50" t="str">
            <v>適</v>
          </cell>
          <cell r="S50" t="str">
            <v/>
          </cell>
          <cell r="T50" t="str">
            <v/>
          </cell>
          <cell r="U50">
            <v>45205</v>
          </cell>
          <cell r="X50" t="str">
            <v>なし</v>
          </cell>
          <cell r="Y50" t="str">
            <v/>
          </cell>
          <cell r="Z50" t="str">
            <v>該当</v>
          </cell>
          <cell r="AA50" t="str">
            <v>Ｒ４</v>
          </cell>
          <cell r="AB50" t="str">
            <v>〇</v>
          </cell>
          <cell r="AC50" t="str">
            <v>Ｒ４</v>
          </cell>
        </row>
        <row r="51">
          <cell r="A51">
            <v>1410051019461</v>
          </cell>
          <cell r="B51">
            <v>6</v>
          </cell>
          <cell r="C51" t="str">
            <v>保育所</v>
          </cell>
          <cell r="D51" t="str">
            <v>北寺尾第二むつみ保育園</v>
          </cell>
          <cell r="E51">
            <v>0</v>
          </cell>
          <cell r="F51" t="str">
            <v>鶴見区</v>
          </cell>
          <cell r="G51" t="str">
            <v>該当</v>
          </cell>
          <cell r="H51">
            <v>12</v>
          </cell>
          <cell r="I51">
            <v>4</v>
          </cell>
          <cell r="J51">
            <v>2</v>
          </cell>
          <cell r="K51" t="str">
            <v>該当</v>
          </cell>
          <cell r="L51">
            <v>7</v>
          </cell>
          <cell r="M51">
            <v>4</v>
          </cell>
          <cell r="N51">
            <v>3</v>
          </cell>
          <cell r="O51">
            <v>2300074</v>
          </cell>
          <cell r="P51" t="str">
            <v>横浜市鶴見区北寺尾四丁目１４－４７－１</v>
          </cell>
          <cell r="Q51" t="str">
            <v>北寺尾第二むつみ保育園</v>
          </cell>
          <cell r="R51" t="str">
            <v>適</v>
          </cell>
          <cell r="S51" t="str">
            <v/>
          </cell>
          <cell r="T51" t="str">
            <v/>
          </cell>
          <cell r="U51">
            <v>45175</v>
          </cell>
          <cell r="X51" t="str">
            <v>なし</v>
          </cell>
          <cell r="Y51" t="str">
            <v/>
          </cell>
          <cell r="Z51" t="str">
            <v>該当</v>
          </cell>
          <cell r="AA51" t="str">
            <v>Ｒ４</v>
          </cell>
          <cell r="AB51" t="str">
            <v>〇</v>
          </cell>
          <cell r="AC51" t="str">
            <v>Ｒ４</v>
          </cell>
        </row>
        <row r="52">
          <cell r="A52">
            <v>1410051019453</v>
          </cell>
          <cell r="B52">
            <v>6</v>
          </cell>
          <cell r="C52" t="str">
            <v>保育所</v>
          </cell>
          <cell r="D52" t="str">
            <v>わおわお江ヶ崎保育園</v>
          </cell>
          <cell r="E52">
            <v>0</v>
          </cell>
          <cell r="F52" t="str">
            <v>鶴見区</v>
          </cell>
          <cell r="G52" t="str">
            <v>該当</v>
          </cell>
          <cell r="H52">
            <v>13</v>
          </cell>
          <cell r="I52">
            <v>4</v>
          </cell>
          <cell r="J52">
            <v>3</v>
          </cell>
          <cell r="K52" t="str">
            <v>非該当</v>
          </cell>
          <cell r="M52" t="str">
            <v/>
          </cell>
          <cell r="N52" t="str">
            <v>―</v>
          </cell>
          <cell r="O52">
            <v>2240032</v>
          </cell>
          <cell r="P52" t="str">
            <v>横浜市都筑区茅ケ崎中央４６－６</v>
          </cell>
          <cell r="Q52" t="str">
            <v>社会福祉法人わおわお福祉会</v>
          </cell>
          <cell r="R52" t="str">
            <v>適</v>
          </cell>
          <cell r="S52" t="str">
            <v/>
          </cell>
          <cell r="T52" t="str">
            <v/>
          </cell>
          <cell r="U52">
            <v>45163</v>
          </cell>
          <cell r="X52" t="str">
            <v>なし</v>
          </cell>
          <cell r="Y52" t="str">
            <v/>
          </cell>
          <cell r="Z52" t="str">
            <v>該当</v>
          </cell>
          <cell r="AA52" t="str">
            <v>Ｒ４</v>
          </cell>
          <cell r="AB52" t="str">
            <v>〇</v>
          </cell>
          <cell r="AC52" t="str">
            <v>Ｒ４</v>
          </cell>
        </row>
        <row r="53">
          <cell r="A53">
            <v>1410051018547</v>
          </cell>
          <cell r="B53">
            <v>6</v>
          </cell>
          <cell r="C53" t="str">
            <v>保育所</v>
          </cell>
          <cell r="D53" t="str">
            <v>末吉にこにこ保育園</v>
          </cell>
          <cell r="E53">
            <v>0</v>
          </cell>
          <cell r="F53" t="str">
            <v>鶴見区</v>
          </cell>
          <cell r="G53" t="str">
            <v>該当</v>
          </cell>
          <cell r="H53">
            <v>17</v>
          </cell>
          <cell r="I53">
            <v>6</v>
          </cell>
          <cell r="J53">
            <v>3</v>
          </cell>
          <cell r="K53" t="str">
            <v>該当</v>
          </cell>
          <cell r="L53">
            <v>9</v>
          </cell>
          <cell r="M53">
            <v>6</v>
          </cell>
          <cell r="N53">
            <v>3</v>
          </cell>
          <cell r="O53">
            <v>2300012</v>
          </cell>
          <cell r="P53" t="str">
            <v>横浜市鶴見区下末吉１－１７－１８</v>
          </cell>
          <cell r="Q53" t="str">
            <v>株式会社にこにこ</v>
          </cell>
          <cell r="R53" t="str">
            <v>適</v>
          </cell>
          <cell r="S53" t="str">
            <v/>
          </cell>
          <cell r="T53" t="str">
            <v/>
          </cell>
          <cell r="U53">
            <v>45163</v>
          </cell>
          <cell r="X53" t="str">
            <v>なし</v>
          </cell>
          <cell r="Y53" t="str">
            <v/>
          </cell>
          <cell r="Z53" t="str">
            <v>該当</v>
          </cell>
          <cell r="AA53" t="str">
            <v>Ｒ４</v>
          </cell>
          <cell r="AB53" t="str">
            <v>〇</v>
          </cell>
          <cell r="AC53" t="str">
            <v>Ｒ４</v>
          </cell>
        </row>
        <row r="54">
          <cell r="A54">
            <v>1410051018539</v>
          </cell>
          <cell r="B54">
            <v>6</v>
          </cell>
          <cell r="C54" t="str">
            <v>保育所</v>
          </cell>
          <cell r="D54" t="str">
            <v>駒岡こども園</v>
          </cell>
          <cell r="E54">
            <v>0</v>
          </cell>
          <cell r="F54" t="str">
            <v>鶴見区</v>
          </cell>
          <cell r="G54" t="str">
            <v>非該当</v>
          </cell>
          <cell r="I54" t="str">
            <v/>
          </cell>
          <cell r="J54" t="str">
            <v/>
          </cell>
          <cell r="K54" t="str">
            <v>非該当</v>
          </cell>
          <cell r="M54" t="str">
            <v/>
          </cell>
          <cell r="N54" t="str">
            <v>―</v>
          </cell>
          <cell r="O54">
            <v>1850034</v>
          </cell>
          <cell r="P54" t="str">
            <v>東京都国分寺市光町２丁目５－１</v>
          </cell>
          <cell r="Q54" t="str">
            <v>株式会社　こどもの森</v>
          </cell>
          <cell r="R54" t="str">
            <v/>
          </cell>
          <cell r="S54" t="str">
            <v/>
          </cell>
          <cell r="T54" t="e">
            <v>#N/A</v>
          </cell>
          <cell r="U54">
            <v>45163</v>
          </cell>
          <cell r="X54" t="str">
            <v>―</v>
          </cell>
          <cell r="Y54" t="str">
            <v/>
          </cell>
          <cell r="Z54" t="str">
            <v>非該当</v>
          </cell>
          <cell r="AA54" t="str">
            <v>履歴なし</v>
          </cell>
          <cell r="AB54" t="str">
            <v>〇</v>
          </cell>
          <cell r="AC54" t="str">
            <v/>
          </cell>
        </row>
        <row r="55">
          <cell r="A55">
            <v>1410051018521</v>
          </cell>
          <cell r="B55">
            <v>6</v>
          </cell>
          <cell r="C55" t="str">
            <v>保育所</v>
          </cell>
          <cell r="D55" t="str">
            <v>Gakkenほいくえん矢向</v>
          </cell>
          <cell r="E55">
            <v>0</v>
          </cell>
          <cell r="F55" t="str">
            <v>鶴見区</v>
          </cell>
          <cell r="G55" t="str">
            <v>該当</v>
          </cell>
          <cell r="H55">
            <v>9</v>
          </cell>
          <cell r="I55">
            <v>3</v>
          </cell>
          <cell r="J55">
            <v>2</v>
          </cell>
          <cell r="K55" t="str">
            <v>非該当</v>
          </cell>
          <cell r="M55" t="str">
            <v/>
          </cell>
          <cell r="N55" t="str">
            <v>―</v>
          </cell>
          <cell r="O55">
            <v>1418420</v>
          </cell>
          <cell r="P55" t="str">
            <v>東京都品川区西五反田２－１１－８</v>
          </cell>
          <cell r="Q55" t="str">
            <v>株式会社　学研ココファン・ナーサリー</v>
          </cell>
          <cell r="R55" t="str">
            <v>適</v>
          </cell>
          <cell r="S55" t="str">
            <v/>
          </cell>
          <cell r="T55" t="str">
            <v/>
          </cell>
          <cell r="U55">
            <v>45191</v>
          </cell>
          <cell r="X55" t="str">
            <v>なし</v>
          </cell>
          <cell r="Y55" t="str">
            <v/>
          </cell>
          <cell r="Z55" t="str">
            <v>該当</v>
          </cell>
          <cell r="AA55" t="str">
            <v>Ｒ４</v>
          </cell>
          <cell r="AB55" t="str">
            <v>〇</v>
          </cell>
          <cell r="AC55" t="str">
            <v>Ｒ４</v>
          </cell>
        </row>
        <row r="56">
          <cell r="A56">
            <v>1410051017945</v>
          </cell>
          <cell r="B56">
            <v>6</v>
          </cell>
          <cell r="C56" t="str">
            <v>保育所</v>
          </cell>
          <cell r="D56" t="str">
            <v>かもめ保育園</v>
          </cell>
          <cell r="E56">
            <v>0</v>
          </cell>
          <cell r="F56" t="str">
            <v>鶴見区</v>
          </cell>
          <cell r="G56" t="str">
            <v>該当</v>
          </cell>
          <cell r="H56">
            <v>14</v>
          </cell>
          <cell r="I56">
            <v>5</v>
          </cell>
          <cell r="J56">
            <v>3</v>
          </cell>
          <cell r="K56" t="str">
            <v>該当</v>
          </cell>
          <cell r="L56">
            <v>13</v>
          </cell>
          <cell r="M56">
            <v>5</v>
          </cell>
          <cell r="N56">
            <v>8</v>
          </cell>
          <cell r="O56">
            <v>2300051</v>
          </cell>
          <cell r="P56" t="str">
            <v>神奈川県横浜市鶴見区鶴見中央５－２－７</v>
          </cell>
          <cell r="Q56" t="str">
            <v>かもめ保育園</v>
          </cell>
          <cell r="R56" t="str">
            <v>適</v>
          </cell>
          <cell r="S56" t="str">
            <v/>
          </cell>
          <cell r="T56" t="str">
            <v/>
          </cell>
          <cell r="U56">
            <v>45182</v>
          </cell>
          <cell r="X56" t="str">
            <v>なし</v>
          </cell>
          <cell r="Y56" t="str">
            <v/>
          </cell>
          <cell r="Z56" t="str">
            <v>該当</v>
          </cell>
          <cell r="AA56" t="str">
            <v>Ｒ４</v>
          </cell>
          <cell r="AB56" t="str">
            <v>〇</v>
          </cell>
          <cell r="AC56" t="str">
            <v>Ｒ４</v>
          </cell>
        </row>
        <row r="57">
          <cell r="A57">
            <v>1410051017937</v>
          </cell>
          <cell r="B57">
            <v>6</v>
          </cell>
          <cell r="C57" t="str">
            <v>保育所</v>
          </cell>
          <cell r="D57" t="str">
            <v>わおわお東寺尾保育園</v>
          </cell>
          <cell r="E57">
            <v>0</v>
          </cell>
          <cell r="F57" t="str">
            <v>鶴見区</v>
          </cell>
          <cell r="G57" t="str">
            <v>該当</v>
          </cell>
          <cell r="H57">
            <v>12</v>
          </cell>
          <cell r="I57">
            <v>4</v>
          </cell>
          <cell r="J57">
            <v>2</v>
          </cell>
          <cell r="K57" t="str">
            <v>非該当</v>
          </cell>
          <cell r="M57" t="str">
            <v/>
          </cell>
          <cell r="N57" t="str">
            <v>―</v>
          </cell>
          <cell r="O57">
            <v>2240032</v>
          </cell>
          <cell r="P57" t="str">
            <v>横浜市都筑区茅ケ崎中央４６－６</v>
          </cell>
          <cell r="Q57" t="str">
            <v>社会福祉法人わおわお福祉会</v>
          </cell>
          <cell r="R57" t="str">
            <v>適</v>
          </cell>
          <cell r="S57" t="str">
            <v/>
          </cell>
          <cell r="T57" t="str">
            <v/>
          </cell>
          <cell r="U57">
            <v>45163</v>
          </cell>
          <cell r="X57" t="str">
            <v>なし</v>
          </cell>
          <cell r="Y57" t="str">
            <v/>
          </cell>
          <cell r="Z57" t="str">
            <v>該当</v>
          </cell>
          <cell r="AA57" t="str">
            <v>Ｒ４</v>
          </cell>
          <cell r="AB57" t="str">
            <v>〇</v>
          </cell>
          <cell r="AC57" t="str">
            <v>Ｒ４</v>
          </cell>
        </row>
        <row r="58">
          <cell r="A58">
            <v>1410051017929</v>
          </cell>
          <cell r="B58">
            <v>6</v>
          </cell>
          <cell r="C58" t="str">
            <v>保育所</v>
          </cell>
          <cell r="D58" t="str">
            <v>ゆめいろ保育園</v>
          </cell>
          <cell r="E58">
            <v>0</v>
          </cell>
          <cell r="F58" t="str">
            <v>鶴見区</v>
          </cell>
          <cell r="G58" t="str">
            <v>該当</v>
          </cell>
          <cell r="H58">
            <v>22</v>
          </cell>
          <cell r="I58">
            <v>7</v>
          </cell>
          <cell r="J58">
            <v>4</v>
          </cell>
          <cell r="K58" t="str">
            <v>該当</v>
          </cell>
          <cell r="L58">
            <v>20</v>
          </cell>
          <cell r="M58">
            <v>7</v>
          </cell>
          <cell r="N58">
            <v>13</v>
          </cell>
          <cell r="O58">
            <v>2300001</v>
          </cell>
          <cell r="P58" t="str">
            <v>横浜市鶴見区矢向三丁目１１－４８</v>
          </cell>
          <cell r="Q58" t="str">
            <v>ゆめいろ保育園</v>
          </cell>
          <cell r="R58" t="str">
            <v/>
          </cell>
          <cell r="S58" t="str">
            <v/>
          </cell>
          <cell r="T58" t="e">
            <v>#N/A</v>
          </cell>
          <cell r="U58">
            <v>45175</v>
          </cell>
          <cell r="X58" t="str">
            <v>なし</v>
          </cell>
          <cell r="Y58" t="str">
            <v/>
          </cell>
          <cell r="Z58" t="str">
            <v>該当</v>
          </cell>
          <cell r="AA58" t="str">
            <v>Ｒ４</v>
          </cell>
          <cell r="AB58" t="str">
            <v>〇</v>
          </cell>
          <cell r="AC58" t="str">
            <v>Ｒ４</v>
          </cell>
        </row>
        <row r="59">
          <cell r="A59">
            <v>1410051017911</v>
          </cell>
          <cell r="B59">
            <v>6</v>
          </cell>
          <cell r="C59" t="str">
            <v>保育所</v>
          </cell>
          <cell r="D59" t="str">
            <v>矢向保育園</v>
          </cell>
          <cell r="E59">
            <v>0</v>
          </cell>
          <cell r="F59" t="str">
            <v>鶴見区</v>
          </cell>
          <cell r="G59" t="str">
            <v>該当</v>
          </cell>
          <cell r="H59">
            <v>14</v>
          </cell>
          <cell r="I59">
            <v>5</v>
          </cell>
          <cell r="J59">
            <v>3</v>
          </cell>
          <cell r="K59" t="str">
            <v>該当</v>
          </cell>
          <cell r="L59">
            <v>15</v>
          </cell>
          <cell r="M59">
            <v>5</v>
          </cell>
          <cell r="N59">
            <v>10</v>
          </cell>
          <cell r="O59">
            <v>2300001</v>
          </cell>
          <cell r="P59" t="str">
            <v>横浜市鶴見区矢向五丁目１２－２４</v>
          </cell>
          <cell r="Q59" t="str">
            <v>矢向保育園</v>
          </cell>
          <cell r="R59" t="str">
            <v>適</v>
          </cell>
          <cell r="S59" t="str">
            <v/>
          </cell>
          <cell r="T59" t="str">
            <v/>
          </cell>
          <cell r="U59">
            <v>45191</v>
          </cell>
          <cell r="X59" t="str">
            <v>なし</v>
          </cell>
          <cell r="Y59" t="str">
            <v/>
          </cell>
          <cell r="Z59" t="str">
            <v>該当</v>
          </cell>
          <cell r="AA59" t="str">
            <v>Ｒ４</v>
          </cell>
          <cell r="AB59" t="str">
            <v>〇</v>
          </cell>
          <cell r="AC59" t="str">
            <v>Ｒ４</v>
          </cell>
        </row>
        <row r="60">
          <cell r="A60">
            <v>1410051017903</v>
          </cell>
          <cell r="B60">
            <v>6</v>
          </cell>
          <cell r="C60" t="str">
            <v>保育所</v>
          </cell>
          <cell r="D60" t="str">
            <v>実遊中央保育園</v>
          </cell>
          <cell r="E60">
            <v>0</v>
          </cell>
          <cell r="F60" t="str">
            <v>鶴見区</v>
          </cell>
          <cell r="G60" t="str">
            <v>該当</v>
          </cell>
          <cell r="H60">
            <v>10</v>
          </cell>
          <cell r="I60">
            <v>3</v>
          </cell>
          <cell r="J60">
            <v>2</v>
          </cell>
          <cell r="K60" t="str">
            <v>該当</v>
          </cell>
          <cell r="L60">
            <v>7</v>
          </cell>
          <cell r="M60">
            <v>3</v>
          </cell>
          <cell r="N60">
            <v>4</v>
          </cell>
          <cell r="O60">
            <v>2300051</v>
          </cell>
          <cell r="P60" t="str">
            <v>横浜市鶴見区鶴見中央二丁目１６－２７</v>
          </cell>
          <cell r="Q60" t="str">
            <v>実遊（有）実遊中央保育園</v>
          </cell>
          <cell r="R60" t="str">
            <v>適</v>
          </cell>
          <cell r="S60" t="str">
            <v/>
          </cell>
          <cell r="T60" t="str">
            <v/>
          </cell>
          <cell r="U60">
            <v>45175</v>
          </cell>
          <cell r="X60" t="str">
            <v>なし</v>
          </cell>
          <cell r="Y60" t="str">
            <v/>
          </cell>
          <cell r="Z60" t="str">
            <v>該当</v>
          </cell>
          <cell r="AA60" t="str">
            <v>Ｒ４</v>
          </cell>
          <cell r="AB60" t="str">
            <v>〇</v>
          </cell>
          <cell r="AC60" t="str">
            <v>Ｒ４</v>
          </cell>
        </row>
        <row r="61">
          <cell r="A61">
            <v>1410051017895</v>
          </cell>
          <cell r="B61">
            <v>6</v>
          </cell>
          <cell r="C61" t="str">
            <v>保育所</v>
          </cell>
          <cell r="D61" t="str">
            <v>花園保育園ベビーホーム</v>
          </cell>
          <cell r="E61">
            <v>0</v>
          </cell>
          <cell r="F61" t="str">
            <v>鶴見区</v>
          </cell>
          <cell r="G61" t="str">
            <v>該当</v>
          </cell>
          <cell r="H61">
            <v>17</v>
          </cell>
          <cell r="I61">
            <v>6</v>
          </cell>
          <cell r="J61">
            <v>3</v>
          </cell>
          <cell r="K61" t="str">
            <v>該当</v>
          </cell>
          <cell r="L61">
            <v>10</v>
          </cell>
          <cell r="M61">
            <v>6</v>
          </cell>
          <cell r="N61">
            <v>4</v>
          </cell>
          <cell r="O61">
            <v>2300052</v>
          </cell>
          <cell r="P61" t="str">
            <v>横浜市鶴見区生麦五丁目８－１６</v>
          </cell>
          <cell r="Q61" t="str">
            <v>花園保育園ベビーホーム</v>
          </cell>
          <cell r="R61" t="str">
            <v>適</v>
          </cell>
          <cell r="S61" t="str">
            <v/>
          </cell>
          <cell r="T61" t="str">
            <v/>
          </cell>
          <cell r="U61">
            <v>45205</v>
          </cell>
          <cell r="X61" t="str">
            <v>なし</v>
          </cell>
          <cell r="Y61" t="str">
            <v/>
          </cell>
          <cell r="Z61" t="str">
            <v>該当</v>
          </cell>
          <cell r="AA61" t="str">
            <v>Ｒ４</v>
          </cell>
          <cell r="AB61" t="str">
            <v>〇</v>
          </cell>
          <cell r="AC61" t="str">
            <v>Ｒ４</v>
          </cell>
        </row>
        <row r="62">
          <cell r="A62">
            <v>1410051017887</v>
          </cell>
          <cell r="B62">
            <v>6</v>
          </cell>
          <cell r="C62" t="str">
            <v>保育所</v>
          </cell>
          <cell r="D62" t="str">
            <v>鶴見乳幼児福祉センター保育園</v>
          </cell>
          <cell r="E62">
            <v>0</v>
          </cell>
          <cell r="F62" t="str">
            <v>鶴見区</v>
          </cell>
          <cell r="G62" t="str">
            <v>該当</v>
          </cell>
          <cell r="H62">
            <v>17</v>
          </cell>
          <cell r="I62">
            <v>6</v>
          </cell>
          <cell r="J62">
            <v>3</v>
          </cell>
          <cell r="K62" t="str">
            <v>該当</v>
          </cell>
          <cell r="L62">
            <v>19</v>
          </cell>
          <cell r="M62">
            <v>6</v>
          </cell>
          <cell r="N62">
            <v>13</v>
          </cell>
          <cell r="O62">
            <v>2300063</v>
          </cell>
          <cell r="P62" t="str">
            <v>横浜市鶴見区鶴見一丁目３－１６</v>
          </cell>
          <cell r="Q62" t="str">
            <v>鶴見乳幼児福祉センター保育園</v>
          </cell>
          <cell r="R62" t="str">
            <v/>
          </cell>
          <cell r="S62" t="str">
            <v/>
          </cell>
          <cell r="T62" t="e">
            <v>#N/A</v>
          </cell>
          <cell r="U62">
            <v>45175</v>
          </cell>
          <cell r="X62" t="str">
            <v>なし</v>
          </cell>
          <cell r="Y62" t="str">
            <v/>
          </cell>
          <cell r="Z62" t="str">
            <v>該当</v>
          </cell>
          <cell r="AA62" t="str">
            <v>Ｒ４</v>
          </cell>
          <cell r="AB62" t="str">
            <v>〇</v>
          </cell>
          <cell r="AC62" t="str">
            <v>Ｒ４</v>
          </cell>
        </row>
        <row r="63">
          <cell r="A63">
            <v>1410051017879</v>
          </cell>
          <cell r="B63">
            <v>6</v>
          </cell>
          <cell r="C63" t="str">
            <v>保育所</v>
          </cell>
          <cell r="D63" t="str">
            <v>北寺尾むつみ保育園</v>
          </cell>
          <cell r="E63">
            <v>0</v>
          </cell>
          <cell r="F63" t="str">
            <v>鶴見区</v>
          </cell>
          <cell r="G63" t="str">
            <v>該当</v>
          </cell>
          <cell r="H63">
            <v>13</v>
          </cell>
          <cell r="I63">
            <v>4</v>
          </cell>
          <cell r="J63">
            <v>3</v>
          </cell>
          <cell r="K63" t="str">
            <v>該当</v>
          </cell>
          <cell r="L63">
            <v>2</v>
          </cell>
          <cell r="M63">
            <v>4</v>
          </cell>
          <cell r="N63">
            <v>0</v>
          </cell>
          <cell r="O63">
            <v>2300074</v>
          </cell>
          <cell r="P63" t="str">
            <v>神奈川県横浜市鶴見区北寺尾５－７－２０</v>
          </cell>
          <cell r="Q63" t="str">
            <v>北寺尾むつみ保育園</v>
          </cell>
          <cell r="R63" t="str">
            <v>適</v>
          </cell>
          <cell r="S63" t="str">
            <v/>
          </cell>
          <cell r="T63" t="str">
            <v/>
          </cell>
          <cell r="U63">
            <v>45163</v>
          </cell>
          <cell r="X63" t="str">
            <v>なし</v>
          </cell>
          <cell r="Y63" t="str">
            <v/>
          </cell>
          <cell r="Z63" t="str">
            <v>該当</v>
          </cell>
          <cell r="AA63" t="str">
            <v>Ｒ４</v>
          </cell>
          <cell r="AB63" t="str">
            <v>〇</v>
          </cell>
          <cell r="AC63" t="str">
            <v>Ｒ４</v>
          </cell>
        </row>
        <row r="64">
          <cell r="A64">
            <v>1410051017861</v>
          </cell>
          <cell r="B64">
            <v>6</v>
          </cell>
          <cell r="C64" t="str">
            <v>保育所</v>
          </cell>
          <cell r="D64" t="str">
            <v>えみ保育園</v>
          </cell>
          <cell r="E64">
            <v>0</v>
          </cell>
          <cell r="F64" t="str">
            <v>鶴見区</v>
          </cell>
          <cell r="G64" t="str">
            <v>該当</v>
          </cell>
          <cell r="H64">
            <v>14</v>
          </cell>
          <cell r="I64">
            <v>5</v>
          </cell>
          <cell r="J64">
            <v>3</v>
          </cell>
          <cell r="K64" t="str">
            <v>該当</v>
          </cell>
          <cell r="L64">
            <v>16</v>
          </cell>
          <cell r="M64">
            <v>5</v>
          </cell>
          <cell r="N64">
            <v>11</v>
          </cell>
          <cell r="O64">
            <v>2300073</v>
          </cell>
          <cell r="P64" t="str">
            <v>横浜市鶴見区獅子ケ谷三丁目４－３２</v>
          </cell>
          <cell r="Q64" t="str">
            <v>社会福祉法人　横浜鶴声会　えみ保育園</v>
          </cell>
          <cell r="R64" t="str">
            <v>適</v>
          </cell>
          <cell r="S64" t="str">
            <v/>
          </cell>
          <cell r="T64" t="str">
            <v/>
          </cell>
          <cell r="U64">
            <v>45182</v>
          </cell>
          <cell r="X64" t="str">
            <v>なし</v>
          </cell>
          <cell r="Y64" t="str">
            <v/>
          </cell>
          <cell r="Z64" t="str">
            <v>該当</v>
          </cell>
          <cell r="AA64" t="str">
            <v>Ｒ４</v>
          </cell>
          <cell r="AB64" t="str">
            <v>〇</v>
          </cell>
          <cell r="AC64" t="str">
            <v>Ｒ４</v>
          </cell>
        </row>
        <row r="65">
          <cell r="A65">
            <v>1410051016251</v>
          </cell>
          <cell r="B65">
            <v>6</v>
          </cell>
          <cell r="C65" t="str">
            <v>保育所</v>
          </cell>
          <cell r="D65" t="str">
            <v>生麦保育園</v>
          </cell>
          <cell r="E65">
            <v>0</v>
          </cell>
          <cell r="F65" t="str">
            <v>鶴見区</v>
          </cell>
          <cell r="G65" t="str">
            <v>該当</v>
          </cell>
          <cell r="H65">
            <v>13</v>
          </cell>
          <cell r="I65">
            <v>4</v>
          </cell>
          <cell r="J65">
            <v>3</v>
          </cell>
          <cell r="K65" t="str">
            <v>該当</v>
          </cell>
          <cell r="L65">
            <v>13</v>
          </cell>
          <cell r="M65">
            <v>4</v>
          </cell>
          <cell r="N65">
            <v>9</v>
          </cell>
          <cell r="O65">
            <v>2300052</v>
          </cell>
          <cell r="P65" t="str">
            <v>横浜市鶴見区生麦四丁目２５－１２</v>
          </cell>
          <cell r="Q65" t="str">
            <v>社会福祉法人尚徳福祉会　生麦保育園</v>
          </cell>
          <cell r="R65" t="str">
            <v>適</v>
          </cell>
          <cell r="S65" t="str">
            <v/>
          </cell>
          <cell r="T65" t="str">
            <v/>
          </cell>
          <cell r="U65">
            <v>45163</v>
          </cell>
          <cell r="X65" t="str">
            <v>なし</v>
          </cell>
          <cell r="Y65" t="str">
            <v/>
          </cell>
          <cell r="Z65" t="str">
            <v>該当</v>
          </cell>
          <cell r="AA65" t="str">
            <v>Ｒ４</v>
          </cell>
          <cell r="AB65" t="str">
            <v>〇</v>
          </cell>
          <cell r="AC65" t="str">
            <v>Ｒ４</v>
          </cell>
        </row>
        <row r="66">
          <cell r="A66">
            <v>1410051016244</v>
          </cell>
          <cell r="B66">
            <v>6</v>
          </cell>
          <cell r="C66" t="str">
            <v>保育所</v>
          </cell>
          <cell r="D66" t="str">
            <v>矢向あけぼの保育園</v>
          </cell>
          <cell r="E66">
            <v>0</v>
          </cell>
          <cell r="F66" t="str">
            <v>鶴見区</v>
          </cell>
          <cell r="G66" t="str">
            <v>該当</v>
          </cell>
          <cell r="H66">
            <v>12</v>
          </cell>
          <cell r="I66">
            <v>4</v>
          </cell>
          <cell r="J66">
            <v>2</v>
          </cell>
          <cell r="K66" t="str">
            <v>該当</v>
          </cell>
          <cell r="L66">
            <v>13</v>
          </cell>
          <cell r="M66">
            <v>4</v>
          </cell>
          <cell r="N66">
            <v>9</v>
          </cell>
          <cell r="O66">
            <v>2300001</v>
          </cell>
          <cell r="P66" t="str">
            <v>横浜市鶴見区矢向１－５－２６</v>
          </cell>
          <cell r="Q66" t="str">
            <v>矢向あけぼの保育園</v>
          </cell>
          <cell r="R66" t="str">
            <v>適</v>
          </cell>
          <cell r="S66" t="str">
            <v/>
          </cell>
          <cell r="T66" t="str">
            <v/>
          </cell>
          <cell r="U66">
            <v>45182</v>
          </cell>
          <cell r="X66" t="str">
            <v>なし</v>
          </cell>
          <cell r="Y66" t="str">
            <v/>
          </cell>
          <cell r="Z66" t="str">
            <v>該当</v>
          </cell>
          <cell r="AA66" t="str">
            <v>Ｒ４</v>
          </cell>
          <cell r="AB66" t="str">
            <v>〇</v>
          </cell>
          <cell r="AC66" t="str">
            <v>Ｒ４</v>
          </cell>
        </row>
        <row r="67">
          <cell r="A67">
            <v>1410051016236</v>
          </cell>
          <cell r="B67">
            <v>6</v>
          </cell>
          <cell r="C67" t="str">
            <v>保育所</v>
          </cell>
          <cell r="D67" t="str">
            <v>みつる保育園</v>
          </cell>
          <cell r="E67">
            <v>0</v>
          </cell>
          <cell r="F67" t="str">
            <v>鶴見区</v>
          </cell>
          <cell r="G67" t="str">
            <v>該当</v>
          </cell>
          <cell r="H67">
            <v>17</v>
          </cell>
          <cell r="I67">
            <v>6</v>
          </cell>
          <cell r="J67">
            <v>3</v>
          </cell>
          <cell r="K67" t="str">
            <v>該当</v>
          </cell>
          <cell r="L67">
            <v>10</v>
          </cell>
          <cell r="M67">
            <v>6</v>
          </cell>
          <cell r="N67">
            <v>4</v>
          </cell>
          <cell r="O67">
            <v>2300048</v>
          </cell>
          <cell r="P67" t="str">
            <v>横浜市鶴見区本町通４丁目１７５－３</v>
          </cell>
          <cell r="Q67" t="str">
            <v>社会福祉法人　のぞみ　みつる保育園</v>
          </cell>
          <cell r="R67" t="str">
            <v>適</v>
          </cell>
          <cell r="S67" t="str">
            <v/>
          </cell>
          <cell r="T67" t="str">
            <v/>
          </cell>
          <cell r="U67">
            <v>45175</v>
          </cell>
          <cell r="X67" t="str">
            <v>なし</v>
          </cell>
          <cell r="Y67" t="str">
            <v/>
          </cell>
          <cell r="Z67" t="str">
            <v>該当</v>
          </cell>
          <cell r="AA67" t="str">
            <v>Ｒ４</v>
          </cell>
          <cell r="AB67" t="str">
            <v>〇</v>
          </cell>
          <cell r="AC67" t="str">
            <v>Ｒ４</v>
          </cell>
        </row>
        <row r="68">
          <cell r="A68">
            <v>1410051016228</v>
          </cell>
          <cell r="B68">
            <v>6</v>
          </cell>
          <cell r="C68" t="str">
            <v>保育所</v>
          </cell>
          <cell r="D68" t="str">
            <v>東漸保育園</v>
          </cell>
          <cell r="E68">
            <v>0</v>
          </cell>
          <cell r="F68" t="str">
            <v>鶴見区</v>
          </cell>
          <cell r="G68" t="str">
            <v>該当</v>
          </cell>
          <cell r="H68">
            <v>13</v>
          </cell>
          <cell r="I68">
            <v>4</v>
          </cell>
          <cell r="J68">
            <v>3</v>
          </cell>
          <cell r="K68" t="str">
            <v>該当</v>
          </cell>
          <cell r="L68">
            <v>9</v>
          </cell>
          <cell r="M68">
            <v>4</v>
          </cell>
          <cell r="N68">
            <v>5</v>
          </cell>
          <cell r="O68">
            <v>2300038</v>
          </cell>
          <cell r="P68" t="str">
            <v>横浜市鶴見区栄町通３丁目３３－１６</v>
          </cell>
          <cell r="Q68" t="str">
            <v>社会福祉法人　東漸保育園</v>
          </cell>
          <cell r="R68" t="str">
            <v>適</v>
          </cell>
          <cell r="S68" t="str">
            <v/>
          </cell>
          <cell r="T68" t="str">
            <v/>
          </cell>
          <cell r="U68">
            <v>45182</v>
          </cell>
          <cell r="X68" t="str">
            <v>なし</v>
          </cell>
          <cell r="Y68" t="str">
            <v/>
          </cell>
          <cell r="Z68" t="str">
            <v>該当</v>
          </cell>
          <cell r="AA68" t="str">
            <v>Ｒ４</v>
          </cell>
          <cell r="AB68" t="str">
            <v>〇</v>
          </cell>
          <cell r="AC68" t="str">
            <v>Ｒ４</v>
          </cell>
        </row>
        <row r="69">
          <cell r="A69">
            <v>1410051016210</v>
          </cell>
          <cell r="B69">
            <v>6</v>
          </cell>
          <cell r="C69" t="str">
            <v>保育所</v>
          </cell>
          <cell r="D69" t="str">
            <v>ミアヘルサ保育園ひびき矢向</v>
          </cell>
          <cell r="E69">
            <v>0</v>
          </cell>
          <cell r="F69" t="str">
            <v>鶴見区</v>
          </cell>
          <cell r="G69" t="str">
            <v>該当</v>
          </cell>
          <cell r="H69">
            <v>11</v>
          </cell>
          <cell r="I69">
            <v>4</v>
          </cell>
          <cell r="J69">
            <v>2</v>
          </cell>
          <cell r="K69" t="str">
            <v>該当</v>
          </cell>
          <cell r="L69">
            <v>7</v>
          </cell>
          <cell r="M69">
            <v>4</v>
          </cell>
          <cell r="N69">
            <v>3</v>
          </cell>
          <cell r="O69">
            <v>2300001</v>
          </cell>
          <cell r="P69" t="str">
            <v>神奈川県横浜市鶴見区矢向１－１０－３１</v>
          </cell>
          <cell r="Q69" t="str">
            <v>ミアヘルサ保育園ひびき矢向</v>
          </cell>
          <cell r="R69" t="str">
            <v/>
          </cell>
          <cell r="S69" t="str">
            <v/>
          </cell>
          <cell r="T69" t="e">
            <v>#N/A</v>
          </cell>
          <cell r="U69">
            <v>45219</v>
          </cell>
          <cell r="X69" t="str">
            <v>なし</v>
          </cell>
          <cell r="Y69" t="str">
            <v/>
          </cell>
          <cell r="Z69" t="str">
            <v>該当</v>
          </cell>
          <cell r="AA69" t="str">
            <v>Ｒ４</v>
          </cell>
          <cell r="AB69" t="str">
            <v>〇</v>
          </cell>
          <cell r="AC69" t="str">
            <v>Ｒ４</v>
          </cell>
        </row>
        <row r="70">
          <cell r="A70">
            <v>1410051016202</v>
          </cell>
          <cell r="B70">
            <v>6</v>
          </cell>
          <cell r="C70" t="str">
            <v>保育所</v>
          </cell>
          <cell r="D70" t="str">
            <v>鶴見ルーナ保育園</v>
          </cell>
          <cell r="E70">
            <v>0</v>
          </cell>
          <cell r="F70" t="str">
            <v>鶴見区</v>
          </cell>
          <cell r="G70" t="str">
            <v>該当</v>
          </cell>
          <cell r="H70">
            <v>15</v>
          </cell>
          <cell r="I70">
            <v>5</v>
          </cell>
          <cell r="J70">
            <v>3</v>
          </cell>
          <cell r="K70" t="str">
            <v>該当</v>
          </cell>
          <cell r="L70">
            <v>8</v>
          </cell>
          <cell r="M70">
            <v>5</v>
          </cell>
          <cell r="N70">
            <v>3</v>
          </cell>
          <cell r="O70">
            <v>2400006</v>
          </cell>
          <cell r="P70" t="str">
            <v>神奈川県横浜市保土ヶ谷区星川２－１８－１</v>
          </cell>
          <cell r="Q70" t="str">
            <v>社会福祉法人　あおい会</v>
          </cell>
          <cell r="R70" t="str">
            <v/>
          </cell>
          <cell r="S70" t="str">
            <v/>
          </cell>
          <cell r="T70" t="e">
            <v>#N/A</v>
          </cell>
          <cell r="U70">
            <v>45175</v>
          </cell>
          <cell r="X70" t="str">
            <v>なし</v>
          </cell>
          <cell r="Y70" t="str">
            <v/>
          </cell>
          <cell r="Z70" t="str">
            <v>該当</v>
          </cell>
          <cell r="AA70" t="str">
            <v>Ｒ４</v>
          </cell>
          <cell r="AB70" t="str">
            <v>〇</v>
          </cell>
          <cell r="AC70" t="str">
            <v>Ｒ４</v>
          </cell>
        </row>
        <row r="71">
          <cell r="A71">
            <v>1410051016194</v>
          </cell>
          <cell r="B71">
            <v>6</v>
          </cell>
          <cell r="C71" t="str">
            <v>保育所</v>
          </cell>
          <cell r="D71" t="str">
            <v>鶴見どろんこ保育園</v>
          </cell>
          <cell r="E71">
            <v>0</v>
          </cell>
          <cell r="F71" t="str">
            <v>鶴見区</v>
          </cell>
          <cell r="G71" t="str">
            <v>該当</v>
          </cell>
          <cell r="H71">
            <v>15</v>
          </cell>
          <cell r="I71">
            <v>5</v>
          </cell>
          <cell r="J71">
            <v>3</v>
          </cell>
          <cell r="K71" t="str">
            <v>該当</v>
          </cell>
          <cell r="L71">
            <v>5</v>
          </cell>
          <cell r="M71">
            <v>5</v>
          </cell>
          <cell r="N71">
            <v>0</v>
          </cell>
          <cell r="O71">
            <v>1500002</v>
          </cell>
          <cell r="P71" t="str">
            <v>東京都渋谷区渋谷１丁目２－５　ＭＦＰＲ渋谷ビル１３Ｆ</v>
          </cell>
          <cell r="Q71" t="str">
            <v>社会福祉法人どろんこ会</v>
          </cell>
          <cell r="R71" t="str">
            <v/>
          </cell>
          <cell r="S71" t="str">
            <v/>
          </cell>
          <cell r="T71" t="e">
            <v>#N/A</v>
          </cell>
          <cell r="U71">
            <v>45182</v>
          </cell>
          <cell r="X71" t="str">
            <v>なし</v>
          </cell>
          <cell r="Y71" t="str">
            <v/>
          </cell>
          <cell r="Z71" t="str">
            <v>該当</v>
          </cell>
          <cell r="AA71" t="str">
            <v>Ｒ４</v>
          </cell>
          <cell r="AB71" t="str">
            <v>〇</v>
          </cell>
          <cell r="AC71" t="str">
            <v>Ｒ４</v>
          </cell>
        </row>
        <row r="72">
          <cell r="A72">
            <v>1410051016186</v>
          </cell>
          <cell r="B72">
            <v>6</v>
          </cell>
          <cell r="C72" t="str">
            <v>保育所</v>
          </cell>
          <cell r="D72" t="str">
            <v>鶴見あけぼの保育園</v>
          </cell>
          <cell r="E72">
            <v>0</v>
          </cell>
          <cell r="F72" t="str">
            <v>鶴見区</v>
          </cell>
          <cell r="G72" t="str">
            <v>該当</v>
          </cell>
          <cell r="H72">
            <v>11</v>
          </cell>
          <cell r="I72">
            <v>4</v>
          </cell>
          <cell r="J72">
            <v>2</v>
          </cell>
          <cell r="K72" t="str">
            <v>該当</v>
          </cell>
          <cell r="L72">
            <v>11</v>
          </cell>
          <cell r="M72">
            <v>4</v>
          </cell>
          <cell r="N72">
            <v>7</v>
          </cell>
          <cell r="O72">
            <v>2300051</v>
          </cell>
          <cell r="P72" t="str">
            <v>神奈川県横浜市鶴見区鶴見中央一丁目１８番１０号</v>
          </cell>
          <cell r="Q72" t="str">
            <v>（福）鶴見あけぼの会　鶴見あけぼの保育園</v>
          </cell>
          <cell r="R72" t="str">
            <v>適</v>
          </cell>
          <cell r="S72" t="str">
            <v/>
          </cell>
          <cell r="T72" t="str">
            <v/>
          </cell>
          <cell r="U72">
            <v>45163</v>
          </cell>
          <cell r="X72" t="str">
            <v>なし</v>
          </cell>
          <cell r="Y72" t="str">
            <v/>
          </cell>
          <cell r="Z72" t="str">
            <v>該当</v>
          </cell>
          <cell r="AA72" t="str">
            <v>Ｒ４</v>
          </cell>
          <cell r="AB72" t="str">
            <v>〇</v>
          </cell>
          <cell r="AC72" t="str">
            <v>Ｒ４</v>
          </cell>
        </row>
        <row r="73">
          <cell r="A73">
            <v>1410051016160</v>
          </cell>
          <cell r="B73">
            <v>6</v>
          </cell>
          <cell r="C73" t="str">
            <v>保育所</v>
          </cell>
          <cell r="D73" t="str">
            <v>桑の実鶴見保育園</v>
          </cell>
          <cell r="E73">
            <v>0</v>
          </cell>
          <cell r="F73" t="str">
            <v>鶴見区</v>
          </cell>
          <cell r="G73" t="str">
            <v>該当</v>
          </cell>
          <cell r="H73">
            <v>13</v>
          </cell>
          <cell r="I73">
            <v>4</v>
          </cell>
          <cell r="J73">
            <v>3</v>
          </cell>
          <cell r="K73" t="str">
            <v>該当</v>
          </cell>
          <cell r="L73">
            <v>13</v>
          </cell>
          <cell r="M73">
            <v>4</v>
          </cell>
          <cell r="N73">
            <v>9</v>
          </cell>
          <cell r="O73">
            <v>2300051</v>
          </cell>
          <cell r="P73" t="str">
            <v>横浜市鶴見区鶴見中央一丁目２８－２</v>
          </cell>
          <cell r="Q73" t="str">
            <v>桑の実鶴見保育園</v>
          </cell>
          <cell r="R73" t="str">
            <v>適</v>
          </cell>
          <cell r="S73" t="str">
            <v/>
          </cell>
          <cell r="T73" t="str">
            <v/>
          </cell>
          <cell r="U73">
            <v>45163</v>
          </cell>
          <cell r="X73" t="str">
            <v>なし</v>
          </cell>
          <cell r="Y73" t="str">
            <v/>
          </cell>
          <cell r="Z73" t="str">
            <v>該当</v>
          </cell>
          <cell r="AA73" t="str">
            <v>Ｒ４</v>
          </cell>
          <cell r="AB73" t="str">
            <v>〇</v>
          </cell>
          <cell r="AC73" t="str">
            <v>Ｒ４</v>
          </cell>
        </row>
        <row r="74">
          <cell r="A74">
            <v>1410051016152</v>
          </cell>
          <cell r="B74">
            <v>6</v>
          </cell>
          <cell r="C74" t="str">
            <v>保育所</v>
          </cell>
          <cell r="D74" t="str">
            <v>Ｐ’ｓスマイル保育園</v>
          </cell>
          <cell r="E74">
            <v>0</v>
          </cell>
          <cell r="F74" t="str">
            <v>鶴見区</v>
          </cell>
          <cell r="G74" t="str">
            <v>該当</v>
          </cell>
          <cell r="H74">
            <v>8</v>
          </cell>
          <cell r="I74">
            <v>3</v>
          </cell>
          <cell r="J74">
            <v>2</v>
          </cell>
          <cell r="K74" t="str">
            <v>該当</v>
          </cell>
          <cell r="L74">
            <v>2</v>
          </cell>
          <cell r="M74">
            <v>3</v>
          </cell>
          <cell r="N74">
            <v>0</v>
          </cell>
          <cell r="O74">
            <v>1500002</v>
          </cell>
          <cell r="P74" t="str">
            <v>東京都渋谷区渋谷１丁目２－５　ＭＦＰＲ渋谷ビル１３Ｆ</v>
          </cell>
          <cell r="Q74" t="str">
            <v>社会福祉法人　どろんこ会</v>
          </cell>
          <cell r="R74" t="str">
            <v/>
          </cell>
          <cell r="S74" t="str">
            <v/>
          </cell>
          <cell r="T74" t="e">
            <v>#N/A</v>
          </cell>
          <cell r="U74">
            <v>45175</v>
          </cell>
          <cell r="X74" t="str">
            <v>なし</v>
          </cell>
          <cell r="Y74" t="str">
            <v/>
          </cell>
          <cell r="Z74" t="str">
            <v>該当</v>
          </cell>
          <cell r="AA74" t="str">
            <v>Ｒ４</v>
          </cell>
          <cell r="AB74" t="str">
            <v>〇</v>
          </cell>
          <cell r="AC74" t="str">
            <v>Ｒ４</v>
          </cell>
        </row>
        <row r="75">
          <cell r="A75">
            <v>1410051015345</v>
          </cell>
          <cell r="B75">
            <v>6</v>
          </cell>
          <cell r="C75" t="str">
            <v>保育所</v>
          </cell>
          <cell r="D75" t="str">
            <v>わおわお保育園</v>
          </cell>
          <cell r="E75">
            <v>0</v>
          </cell>
          <cell r="F75" t="str">
            <v>鶴見区</v>
          </cell>
          <cell r="G75" t="str">
            <v>該当</v>
          </cell>
          <cell r="H75">
            <v>20</v>
          </cell>
          <cell r="I75">
            <v>7</v>
          </cell>
          <cell r="J75">
            <v>4</v>
          </cell>
          <cell r="K75" t="str">
            <v>非該当</v>
          </cell>
          <cell r="M75" t="str">
            <v/>
          </cell>
          <cell r="N75" t="str">
            <v>―</v>
          </cell>
          <cell r="O75">
            <v>2240032</v>
          </cell>
          <cell r="P75" t="str">
            <v>横浜市都筑区茅ケ崎中央４６－６</v>
          </cell>
          <cell r="Q75" t="str">
            <v>社会福祉法人わおわお福祉会</v>
          </cell>
          <cell r="R75" t="str">
            <v>適</v>
          </cell>
          <cell r="S75" t="str">
            <v/>
          </cell>
          <cell r="T75" t="str">
            <v/>
          </cell>
          <cell r="U75">
            <v>45163</v>
          </cell>
          <cell r="X75" t="str">
            <v>なし</v>
          </cell>
          <cell r="Y75" t="str">
            <v/>
          </cell>
          <cell r="Z75" t="str">
            <v>該当</v>
          </cell>
          <cell r="AA75" t="str">
            <v>Ｒ４</v>
          </cell>
          <cell r="AB75" t="str">
            <v>〇</v>
          </cell>
          <cell r="AC75" t="str">
            <v>Ｒ４</v>
          </cell>
        </row>
        <row r="76">
          <cell r="A76">
            <v>1410051015337</v>
          </cell>
          <cell r="B76">
            <v>6</v>
          </cell>
          <cell r="C76" t="str">
            <v>保育所</v>
          </cell>
          <cell r="D76" t="str">
            <v>アートチャイルドケア鶴見</v>
          </cell>
          <cell r="E76">
            <v>0</v>
          </cell>
          <cell r="F76" t="str">
            <v>鶴見区</v>
          </cell>
          <cell r="G76" t="str">
            <v>該当</v>
          </cell>
          <cell r="H76">
            <v>6</v>
          </cell>
          <cell r="I76">
            <v>2</v>
          </cell>
          <cell r="J76">
            <v>1</v>
          </cell>
          <cell r="K76" t="str">
            <v>非該当</v>
          </cell>
          <cell r="L76">
            <v>2</v>
          </cell>
          <cell r="M76" t="str">
            <v/>
          </cell>
          <cell r="N76" t="str">
            <v>―</v>
          </cell>
          <cell r="O76">
            <v>1400002</v>
          </cell>
          <cell r="P76" t="str">
            <v>東京都品川区東品川１丁目３－１０　アートコーポレーション東京オフィス３Ｆ</v>
          </cell>
          <cell r="Q76" t="str">
            <v>アートチャイルドケア株式会社</v>
          </cell>
          <cell r="R76" t="str">
            <v>適</v>
          </cell>
          <cell r="S76" t="str">
            <v/>
          </cell>
          <cell r="T76" t="str">
            <v/>
          </cell>
          <cell r="U76">
            <v>45175</v>
          </cell>
          <cell r="X76" t="str">
            <v>なし</v>
          </cell>
          <cell r="Y76" t="str">
            <v/>
          </cell>
          <cell r="Z76" t="str">
            <v>該当</v>
          </cell>
          <cell r="AA76" t="str">
            <v>Ｒ４</v>
          </cell>
          <cell r="AB76" t="str">
            <v>〇</v>
          </cell>
          <cell r="AC76" t="str">
            <v>Ｒ４</v>
          </cell>
        </row>
        <row r="77">
          <cell r="A77">
            <v>1410051015139</v>
          </cell>
          <cell r="B77">
            <v>6</v>
          </cell>
          <cell r="C77" t="str">
            <v>保育所</v>
          </cell>
          <cell r="D77" t="str">
            <v>ベネッセ　矢向保育園</v>
          </cell>
          <cell r="E77">
            <v>0</v>
          </cell>
          <cell r="F77" t="str">
            <v>鶴見区</v>
          </cell>
          <cell r="G77" t="str">
            <v>該当</v>
          </cell>
          <cell r="H77">
            <v>11</v>
          </cell>
          <cell r="I77">
            <v>4</v>
          </cell>
          <cell r="J77">
            <v>2</v>
          </cell>
          <cell r="K77" t="str">
            <v>該当</v>
          </cell>
          <cell r="L77">
            <v>9</v>
          </cell>
          <cell r="M77">
            <v>4</v>
          </cell>
          <cell r="N77">
            <v>5</v>
          </cell>
          <cell r="O77">
            <v>1630905</v>
          </cell>
          <cell r="P77" t="str">
            <v>東京都新宿区西新宿２丁目３－１新宿モノリスビル５Ｆ</v>
          </cell>
          <cell r="Q77" t="str">
            <v>株式会社ベネッセスタイルケア　</v>
          </cell>
          <cell r="R77" t="str">
            <v/>
          </cell>
          <cell r="S77" t="str">
            <v/>
          </cell>
          <cell r="T77" t="e">
            <v>#N/A</v>
          </cell>
          <cell r="U77">
            <v>45191</v>
          </cell>
          <cell r="X77" t="str">
            <v>なし</v>
          </cell>
          <cell r="Y77" t="str">
            <v/>
          </cell>
          <cell r="Z77" t="str">
            <v>該当</v>
          </cell>
          <cell r="AA77" t="str">
            <v>Ｒ４</v>
          </cell>
          <cell r="AB77" t="str">
            <v>〇</v>
          </cell>
          <cell r="AC77" t="str">
            <v>Ｒ４</v>
          </cell>
        </row>
        <row r="78">
          <cell r="A78">
            <v>1410051015113</v>
          </cell>
          <cell r="B78">
            <v>6</v>
          </cell>
          <cell r="C78" t="str">
            <v>保育所</v>
          </cell>
          <cell r="D78" t="str">
            <v>總持寺本町通保育園</v>
          </cell>
          <cell r="E78">
            <v>0</v>
          </cell>
          <cell r="F78" t="str">
            <v>鶴見区</v>
          </cell>
          <cell r="G78" t="str">
            <v>該当</v>
          </cell>
          <cell r="H78">
            <v>17</v>
          </cell>
          <cell r="I78">
            <v>6</v>
          </cell>
          <cell r="J78">
            <v>3</v>
          </cell>
          <cell r="K78" t="str">
            <v>該当</v>
          </cell>
          <cell r="L78">
            <v>12</v>
          </cell>
          <cell r="M78">
            <v>6</v>
          </cell>
          <cell r="N78">
            <v>6</v>
          </cell>
          <cell r="O78">
            <v>2300048</v>
          </cell>
          <cell r="P78" t="str">
            <v>横浜市鶴見区本町通１丁目２６番地</v>
          </cell>
          <cell r="Q78" t="str">
            <v>社会福祉法人　諸岳会</v>
          </cell>
          <cell r="R78" t="str">
            <v>適</v>
          </cell>
          <cell r="S78" t="str">
            <v/>
          </cell>
          <cell r="T78" t="str">
            <v/>
          </cell>
          <cell r="U78">
            <v>45175</v>
          </cell>
          <cell r="X78" t="str">
            <v>なし</v>
          </cell>
          <cell r="Y78" t="str">
            <v/>
          </cell>
          <cell r="Z78" t="str">
            <v>該当</v>
          </cell>
          <cell r="AA78" t="str">
            <v>Ｒ４</v>
          </cell>
          <cell r="AB78" t="str">
            <v>〇</v>
          </cell>
          <cell r="AC78" t="str">
            <v>Ｒ４</v>
          </cell>
        </row>
        <row r="79">
          <cell r="A79">
            <v>1410051015105</v>
          </cell>
          <cell r="B79">
            <v>6</v>
          </cell>
          <cell r="C79" t="str">
            <v>保育所</v>
          </cell>
          <cell r="D79" t="str">
            <v>總持寺保育園</v>
          </cell>
          <cell r="E79">
            <v>0</v>
          </cell>
          <cell r="F79" t="str">
            <v>鶴見区</v>
          </cell>
          <cell r="G79" t="str">
            <v>該当</v>
          </cell>
          <cell r="H79">
            <v>34</v>
          </cell>
          <cell r="I79">
            <v>11</v>
          </cell>
          <cell r="J79">
            <v>7</v>
          </cell>
          <cell r="K79" t="str">
            <v>該当</v>
          </cell>
          <cell r="L79">
            <v>24</v>
          </cell>
          <cell r="M79">
            <v>11</v>
          </cell>
          <cell r="N79">
            <v>13</v>
          </cell>
          <cell r="O79">
            <v>2300063</v>
          </cell>
          <cell r="P79" t="str">
            <v>神奈川県横浜市鶴見区鶴見２－３－２９</v>
          </cell>
          <cell r="Q79" t="str">
            <v>總持寺保育園</v>
          </cell>
          <cell r="R79" t="str">
            <v>適</v>
          </cell>
          <cell r="S79" t="str">
            <v/>
          </cell>
          <cell r="T79" t="str">
            <v/>
          </cell>
          <cell r="U79">
            <v>45175</v>
          </cell>
          <cell r="X79" t="str">
            <v>なし</v>
          </cell>
          <cell r="Y79" t="str">
            <v/>
          </cell>
          <cell r="Z79" t="str">
            <v>該当</v>
          </cell>
          <cell r="AA79" t="str">
            <v>Ｒ４</v>
          </cell>
          <cell r="AB79" t="str">
            <v>〇</v>
          </cell>
          <cell r="AC79" t="str">
            <v>Ｒ４</v>
          </cell>
        </row>
        <row r="80">
          <cell r="A80">
            <v>1410051015097</v>
          </cell>
          <cell r="B80">
            <v>6</v>
          </cell>
          <cell r="C80" t="str">
            <v>保育所</v>
          </cell>
          <cell r="D80" t="str">
            <v>Ｊキッズプラネット鶴見保育園</v>
          </cell>
          <cell r="E80">
            <v>0</v>
          </cell>
          <cell r="F80" t="str">
            <v>鶴見区</v>
          </cell>
          <cell r="G80" t="str">
            <v>該当</v>
          </cell>
          <cell r="H80">
            <v>13</v>
          </cell>
          <cell r="I80">
            <v>4</v>
          </cell>
          <cell r="J80">
            <v>3</v>
          </cell>
          <cell r="K80" t="str">
            <v>該当</v>
          </cell>
          <cell r="L80">
            <v>11</v>
          </cell>
          <cell r="M80">
            <v>4</v>
          </cell>
          <cell r="N80">
            <v>7</v>
          </cell>
          <cell r="O80">
            <v>2300051</v>
          </cell>
          <cell r="P80" t="str">
            <v>神奈川県横浜市鶴見区鶴見中央１－３１－２７</v>
          </cell>
          <cell r="Q80" t="str">
            <v>Ｊキッズプラネット鶴見保育園</v>
          </cell>
          <cell r="R80" t="str">
            <v>適</v>
          </cell>
          <cell r="S80" t="str">
            <v/>
          </cell>
          <cell r="T80" t="str">
            <v/>
          </cell>
          <cell r="U80">
            <v>45163</v>
          </cell>
          <cell r="X80" t="str">
            <v>なし</v>
          </cell>
          <cell r="Y80" t="str">
            <v/>
          </cell>
          <cell r="Z80" t="str">
            <v>該当</v>
          </cell>
          <cell r="AA80" t="str">
            <v>Ｒ４</v>
          </cell>
          <cell r="AB80" t="str">
            <v>〇</v>
          </cell>
          <cell r="AC80" t="str">
            <v>Ｒ４</v>
          </cell>
        </row>
        <row r="81">
          <cell r="A81">
            <v>1410051014645</v>
          </cell>
          <cell r="B81">
            <v>6</v>
          </cell>
          <cell r="C81" t="str">
            <v>保育所</v>
          </cell>
          <cell r="D81" t="str">
            <v>入船の森保育園</v>
          </cell>
          <cell r="E81">
            <v>0</v>
          </cell>
          <cell r="F81" t="str">
            <v>鶴見区</v>
          </cell>
          <cell r="G81" t="str">
            <v>該当</v>
          </cell>
          <cell r="H81">
            <v>9</v>
          </cell>
          <cell r="I81">
            <v>3</v>
          </cell>
          <cell r="J81">
            <v>2</v>
          </cell>
          <cell r="K81" t="str">
            <v>該当</v>
          </cell>
          <cell r="L81">
            <v>6</v>
          </cell>
          <cell r="M81">
            <v>3</v>
          </cell>
          <cell r="N81">
            <v>3</v>
          </cell>
          <cell r="O81">
            <v>2300036</v>
          </cell>
          <cell r="P81" t="str">
            <v>横浜市鶴見区浜町１丁目１－１</v>
          </cell>
          <cell r="Q81" t="str">
            <v>入船の森保育園</v>
          </cell>
          <cell r="R81" t="str">
            <v>適</v>
          </cell>
          <cell r="S81" t="str">
            <v/>
          </cell>
          <cell r="T81" t="str">
            <v/>
          </cell>
          <cell r="U81">
            <v>45182</v>
          </cell>
          <cell r="X81" t="str">
            <v>なし</v>
          </cell>
          <cell r="Y81" t="str">
            <v/>
          </cell>
          <cell r="Z81" t="str">
            <v>該当</v>
          </cell>
          <cell r="AA81" t="str">
            <v>Ｒ４</v>
          </cell>
          <cell r="AB81" t="str">
            <v>〇</v>
          </cell>
          <cell r="AC81" t="str">
            <v>Ｒ４</v>
          </cell>
        </row>
        <row r="82">
          <cell r="A82">
            <v>1410051013811</v>
          </cell>
          <cell r="B82">
            <v>6</v>
          </cell>
          <cell r="C82" t="str">
            <v>保育所</v>
          </cell>
          <cell r="D82" t="str">
            <v>わくわくの森保育園</v>
          </cell>
          <cell r="E82">
            <v>0</v>
          </cell>
          <cell r="F82" t="str">
            <v>鶴見区</v>
          </cell>
          <cell r="G82" t="str">
            <v>該当</v>
          </cell>
          <cell r="H82">
            <v>13</v>
          </cell>
          <cell r="I82">
            <v>4</v>
          </cell>
          <cell r="J82">
            <v>3</v>
          </cell>
          <cell r="K82" t="str">
            <v>該当</v>
          </cell>
          <cell r="L82">
            <v>8</v>
          </cell>
          <cell r="M82">
            <v>4</v>
          </cell>
          <cell r="N82">
            <v>4</v>
          </cell>
          <cell r="O82">
            <v>2330022</v>
          </cell>
          <cell r="P82" t="str">
            <v>神奈川県横浜市鶴見区市場東中町１２－２７</v>
          </cell>
          <cell r="Q82" t="str">
            <v>わくわくの森保育園</v>
          </cell>
          <cell r="R82" t="str">
            <v>適</v>
          </cell>
          <cell r="S82" t="str">
            <v/>
          </cell>
          <cell r="T82" t="str">
            <v/>
          </cell>
          <cell r="U82">
            <v>45163</v>
          </cell>
          <cell r="X82" t="str">
            <v>なし</v>
          </cell>
          <cell r="Y82" t="str">
            <v/>
          </cell>
          <cell r="Z82" t="str">
            <v>該当</v>
          </cell>
          <cell r="AA82" t="str">
            <v>Ｒ４</v>
          </cell>
          <cell r="AB82" t="str">
            <v>〇</v>
          </cell>
          <cell r="AC82" t="str">
            <v>Ｒ４</v>
          </cell>
        </row>
        <row r="83">
          <cell r="A83">
            <v>1410051013803</v>
          </cell>
          <cell r="B83">
            <v>6</v>
          </cell>
          <cell r="C83" t="str">
            <v>保育所</v>
          </cell>
          <cell r="D83" t="str">
            <v>みつばち保育園</v>
          </cell>
          <cell r="E83">
            <v>0</v>
          </cell>
          <cell r="F83" t="str">
            <v>鶴見区</v>
          </cell>
          <cell r="G83" t="str">
            <v>該当</v>
          </cell>
          <cell r="H83">
            <v>17</v>
          </cell>
          <cell r="I83">
            <v>6</v>
          </cell>
          <cell r="J83">
            <v>3</v>
          </cell>
          <cell r="K83" t="str">
            <v>該当</v>
          </cell>
          <cell r="L83">
            <v>18</v>
          </cell>
          <cell r="M83">
            <v>6</v>
          </cell>
          <cell r="N83">
            <v>12</v>
          </cell>
          <cell r="O83">
            <v>2300041</v>
          </cell>
          <cell r="P83" t="str">
            <v>横浜市鶴見区潮田町３丁目１３７－５</v>
          </cell>
          <cell r="Q83" t="str">
            <v>みつばち保育園</v>
          </cell>
          <cell r="R83" t="str">
            <v>適</v>
          </cell>
          <cell r="S83" t="str">
            <v/>
          </cell>
          <cell r="T83" t="str">
            <v/>
          </cell>
          <cell r="U83">
            <v>45182</v>
          </cell>
          <cell r="X83" t="str">
            <v>なし</v>
          </cell>
          <cell r="Y83" t="str">
            <v/>
          </cell>
          <cell r="Z83" t="str">
            <v>該当</v>
          </cell>
          <cell r="AA83" t="str">
            <v>Ｒ４</v>
          </cell>
          <cell r="AB83" t="str">
            <v>〇</v>
          </cell>
          <cell r="AC83" t="str">
            <v>Ｒ４</v>
          </cell>
        </row>
        <row r="84">
          <cell r="A84">
            <v>1410051013795</v>
          </cell>
          <cell r="B84">
            <v>6</v>
          </cell>
          <cell r="C84" t="str">
            <v>保育所</v>
          </cell>
          <cell r="D84" t="str">
            <v>ビーンズ保育園</v>
          </cell>
          <cell r="E84">
            <v>0</v>
          </cell>
          <cell r="F84" t="str">
            <v>鶴見区</v>
          </cell>
          <cell r="G84" t="str">
            <v>該当</v>
          </cell>
          <cell r="H84">
            <v>14</v>
          </cell>
          <cell r="I84">
            <v>5</v>
          </cell>
          <cell r="J84">
            <v>3</v>
          </cell>
          <cell r="K84" t="str">
            <v>該当</v>
          </cell>
          <cell r="L84">
            <v>14</v>
          </cell>
          <cell r="M84">
            <v>5</v>
          </cell>
          <cell r="N84">
            <v>9</v>
          </cell>
          <cell r="O84">
            <v>2300051</v>
          </cell>
          <cell r="P84" t="str">
            <v>横浜市鶴見区鶴見中央一丁目２３－２６　グレーシアスクエア横浜鶴見３階</v>
          </cell>
          <cell r="Q84" t="str">
            <v>ビーンズ保育園</v>
          </cell>
          <cell r="R84" t="str">
            <v>適</v>
          </cell>
          <cell r="S84" t="str">
            <v/>
          </cell>
          <cell r="T84" t="str">
            <v/>
          </cell>
          <cell r="U84">
            <v>45163</v>
          </cell>
          <cell r="X84" t="str">
            <v>なし</v>
          </cell>
          <cell r="Y84" t="str">
            <v/>
          </cell>
          <cell r="Z84" t="str">
            <v>該当</v>
          </cell>
          <cell r="AA84" t="str">
            <v>Ｒ４</v>
          </cell>
          <cell r="AB84" t="str">
            <v>〇</v>
          </cell>
          <cell r="AC84" t="str">
            <v>Ｒ４</v>
          </cell>
        </row>
        <row r="85">
          <cell r="A85">
            <v>1410051013787</v>
          </cell>
          <cell r="B85">
            <v>6</v>
          </cell>
          <cell r="C85" t="str">
            <v>保育所</v>
          </cell>
          <cell r="D85" t="str">
            <v>ねむの樹　北寺尾保育園</v>
          </cell>
          <cell r="E85">
            <v>0</v>
          </cell>
          <cell r="F85" t="str">
            <v>鶴見区</v>
          </cell>
          <cell r="G85" t="str">
            <v>該当</v>
          </cell>
          <cell r="H85">
            <v>10</v>
          </cell>
          <cell r="I85">
            <v>3</v>
          </cell>
          <cell r="J85">
            <v>2</v>
          </cell>
          <cell r="K85" t="str">
            <v>該当</v>
          </cell>
          <cell r="L85">
            <v>6</v>
          </cell>
          <cell r="M85">
            <v>3</v>
          </cell>
          <cell r="N85">
            <v>3</v>
          </cell>
          <cell r="O85">
            <v>2300074</v>
          </cell>
          <cell r="P85" t="str">
            <v>横浜市鶴見区北寺尾六丁目７－６</v>
          </cell>
          <cell r="Q85" t="str">
            <v>ねむの樹北寺尾保育園</v>
          </cell>
          <cell r="R85" t="str">
            <v>適</v>
          </cell>
          <cell r="S85" t="str">
            <v/>
          </cell>
          <cell r="T85" t="str">
            <v/>
          </cell>
          <cell r="U85">
            <v>45163</v>
          </cell>
          <cell r="X85" t="str">
            <v>なし</v>
          </cell>
          <cell r="Y85" t="str">
            <v/>
          </cell>
          <cell r="Z85" t="str">
            <v>該当</v>
          </cell>
          <cell r="AA85" t="str">
            <v>Ｒ４</v>
          </cell>
          <cell r="AB85" t="str">
            <v>〇</v>
          </cell>
          <cell r="AC85" t="str">
            <v>Ｒ４</v>
          </cell>
        </row>
        <row r="86">
          <cell r="A86">
            <v>1410051013779</v>
          </cell>
          <cell r="B86">
            <v>6</v>
          </cell>
          <cell r="C86" t="str">
            <v>保育所</v>
          </cell>
          <cell r="D86" t="str">
            <v>にじの風保育園</v>
          </cell>
          <cell r="E86">
            <v>0</v>
          </cell>
          <cell r="F86" t="str">
            <v>鶴見区</v>
          </cell>
          <cell r="G86" t="str">
            <v>該当</v>
          </cell>
          <cell r="H86">
            <v>12</v>
          </cell>
          <cell r="I86">
            <v>4</v>
          </cell>
          <cell r="J86">
            <v>2</v>
          </cell>
          <cell r="K86" t="str">
            <v>非該当</v>
          </cell>
          <cell r="M86" t="str">
            <v/>
          </cell>
          <cell r="N86" t="str">
            <v>―</v>
          </cell>
          <cell r="O86">
            <v>2400067</v>
          </cell>
          <cell r="P86" t="str">
            <v>横浜市保土ケ谷区常盤台６６番１８号</v>
          </cell>
          <cell r="Q86" t="str">
            <v>学校法人　聖ヶ丘学園</v>
          </cell>
          <cell r="R86" t="str">
            <v>適</v>
          </cell>
          <cell r="S86" t="str">
            <v/>
          </cell>
          <cell r="T86" t="str">
            <v/>
          </cell>
          <cell r="U86">
            <v>45175</v>
          </cell>
          <cell r="X86" t="str">
            <v>なし</v>
          </cell>
          <cell r="Y86" t="str">
            <v/>
          </cell>
          <cell r="Z86" t="str">
            <v>該当</v>
          </cell>
          <cell r="AA86" t="str">
            <v>Ｒ４</v>
          </cell>
          <cell r="AB86" t="str">
            <v>〇</v>
          </cell>
          <cell r="AC86" t="str">
            <v>Ｒ４</v>
          </cell>
        </row>
        <row r="87">
          <cell r="A87">
            <v>1410051013761</v>
          </cell>
          <cell r="B87">
            <v>6</v>
          </cell>
          <cell r="C87" t="str">
            <v>保育所</v>
          </cell>
          <cell r="D87" t="str">
            <v>ナーサリーつるみ</v>
          </cell>
          <cell r="E87">
            <v>0</v>
          </cell>
          <cell r="F87" t="str">
            <v>鶴見区</v>
          </cell>
          <cell r="G87" t="str">
            <v>該当</v>
          </cell>
          <cell r="H87">
            <v>12</v>
          </cell>
          <cell r="I87">
            <v>4</v>
          </cell>
          <cell r="J87">
            <v>2</v>
          </cell>
          <cell r="K87" t="str">
            <v>該当</v>
          </cell>
          <cell r="L87">
            <v>10</v>
          </cell>
          <cell r="M87">
            <v>4</v>
          </cell>
          <cell r="N87">
            <v>6</v>
          </cell>
          <cell r="O87">
            <v>2300051</v>
          </cell>
          <cell r="P87" t="str">
            <v>神奈川県横浜市鶴見区鶴見中央２丁目１０－６</v>
          </cell>
          <cell r="Q87" t="str">
            <v>（福）翼友会　ナーサリーつるみ</v>
          </cell>
          <cell r="R87" t="str">
            <v>適</v>
          </cell>
          <cell r="S87" t="str">
            <v/>
          </cell>
          <cell r="T87" t="str">
            <v/>
          </cell>
          <cell r="U87">
            <v>45182</v>
          </cell>
          <cell r="X87" t="str">
            <v>なし</v>
          </cell>
          <cell r="Y87" t="str">
            <v/>
          </cell>
          <cell r="Z87" t="str">
            <v>該当</v>
          </cell>
          <cell r="AA87" t="str">
            <v>Ｒ４</v>
          </cell>
          <cell r="AB87" t="str">
            <v>〇</v>
          </cell>
          <cell r="AC87" t="str">
            <v>Ｒ４</v>
          </cell>
        </row>
        <row r="88">
          <cell r="A88">
            <v>1410051013738</v>
          </cell>
          <cell r="B88">
            <v>6</v>
          </cell>
          <cell r="C88" t="str">
            <v>保育所</v>
          </cell>
          <cell r="D88" t="str">
            <v>鶴見ポケット保育園</v>
          </cell>
          <cell r="E88">
            <v>0</v>
          </cell>
          <cell r="F88" t="str">
            <v>鶴見区</v>
          </cell>
          <cell r="G88" t="str">
            <v>該当</v>
          </cell>
          <cell r="H88">
            <v>12</v>
          </cell>
          <cell r="I88">
            <v>4</v>
          </cell>
          <cell r="J88">
            <v>2</v>
          </cell>
          <cell r="K88" t="str">
            <v>該当</v>
          </cell>
          <cell r="L88">
            <v>6</v>
          </cell>
          <cell r="M88">
            <v>4</v>
          </cell>
          <cell r="N88">
            <v>2</v>
          </cell>
          <cell r="O88">
            <v>2300051</v>
          </cell>
          <cell r="P88" t="str">
            <v>横浜市鶴見区鶴見中央一丁目７－５</v>
          </cell>
          <cell r="Q88" t="str">
            <v>有限会社　ＫＢＣ　鶴見ポケット保育園</v>
          </cell>
          <cell r="R88" t="str">
            <v>適</v>
          </cell>
          <cell r="S88" t="str">
            <v/>
          </cell>
          <cell r="T88" t="str">
            <v/>
          </cell>
          <cell r="U88">
            <v>45175</v>
          </cell>
          <cell r="X88" t="str">
            <v>なし</v>
          </cell>
          <cell r="Y88" t="str">
            <v/>
          </cell>
          <cell r="Z88" t="str">
            <v>該当</v>
          </cell>
          <cell r="AA88" t="str">
            <v>Ｒ４</v>
          </cell>
          <cell r="AB88" t="str">
            <v>〇</v>
          </cell>
          <cell r="AC88" t="str">
            <v>Ｒ４</v>
          </cell>
        </row>
        <row r="89">
          <cell r="A89">
            <v>1410051013720</v>
          </cell>
          <cell r="B89">
            <v>6</v>
          </cell>
          <cell r="C89" t="str">
            <v>保育所</v>
          </cell>
          <cell r="D89" t="str">
            <v>鶴見すずらん保育園</v>
          </cell>
          <cell r="E89">
            <v>0</v>
          </cell>
          <cell r="F89" t="str">
            <v>鶴見区</v>
          </cell>
          <cell r="G89" t="str">
            <v>該当</v>
          </cell>
          <cell r="H89">
            <v>20</v>
          </cell>
          <cell r="I89">
            <v>7</v>
          </cell>
          <cell r="J89">
            <v>4</v>
          </cell>
          <cell r="K89" t="str">
            <v>該当</v>
          </cell>
          <cell r="L89">
            <v>15</v>
          </cell>
          <cell r="M89">
            <v>7</v>
          </cell>
          <cell r="N89">
            <v>8</v>
          </cell>
          <cell r="O89">
            <v>2300051</v>
          </cell>
          <cell r="P89" t="str">
            <v>横浜市鶴見区鶴見中央三丁目１９番２０号</v>
          </cell>
          <cell r="Q89" t="str">
            <v>社会福祉法人同塵会　鶴見すずらん保育園</v>
          </cell>
          <cell r="R89" t="str">
            <v>適</v>
          </cell>
          <cell r="S89" t="str">
            <v/>
          </cell>
          <cell r="T89" t="str">
            <v/>
          </cell>
          <cell r="U89">
            <v>45182</v>
          </cell>
          <cell r="X89" t="str">
            <v>なし</v>
          </cell>
          <cell r="Y89" t="str">
            <v/>
          </cell>
          <cell r="Z89" t="str">
            <v>該当</v>
          </cell>
          <cell r="AA89" t="str">
            <v>Ｒ４</v>
          </cell>
          <cell r="AB89" t="str">
            <v>〇</v>
          </cell>
          <cell r="AC89" t="str">
            <v>Ｒ４</v>
          </cell>
        </row>
        <row r="90">
          <cell r="A90">
            <v>1410051013712</v>
          </cell>
          <cell r="B90">
            <v>6</v>
          </cell>
          <cell r="C90" t="str">
            <v>保育所</v>
          </cell>
          <cell r="D90" t="str">
            <v>太陽の子　尻手保育園</v>
          </cell>
          <cell r="E90">
            <v>0</v>
          </cell>
          <cell r="F90" t="str">
            <v>鶴見区</v>
          </cell>
          <cell r="G90" t="str">
            <v>該当</v>
          </cell>
          <cell r="H90">
            <v>15</v>
          </cell>
          <cell r="I90">
            <v>5</v>
          </cell>
          <cell r="J90">
            <v>3</v>
          </cell>
          <cell r="K90" t="str">
            <v>該当</v>
          </cell>
          <cell r="L90">
            <v>8</v>
          </cell>
          <cell r="M90">
            <v>5</v>
          </cell>
          <cell r="N90">
            <v>3</v>
          </cell>
          <cell r="O90">
            <v>1086215</v>
          </cell>
          <cell r="P90" t="str">
            <v>東京都港区港南二丁目１５番３号　品川インターシティＣ棟１５階</v>
          </cell>
          <cell r="Q90" t="str">
            <v>ＨＩＴＯＷＡキッズライフ株式会社</v>
          </cell>
          <cell r="R90" t="str">
            <v/>
          </cell>
          <cell r="S90" t="str">
            <v/>
          </cell>
          <cell r="T90" t="e">
            <v>#N/A</v>
          </cell>
          <cell r="U90">
            <v>45191</v>
          </cell>
          <cell r="X90" t="str">
            <v>なし</v>
          </cell>
          <cell r="Y90" t="str">
            <v/>
          </cell>
          <cell r="Z90" t="str">
            <v>該当</v>
          </cell>
          <cell r="AA90" t="str">
            <v>Ｒ４</v>
          </cell>
          <cell r="AB90" t="str">
            <v>〇</v>
          </cell>
          <cell r="AC90" t="str">
            <v>Ｒ４</v>
          </cell>
        </row>
        <row r="91">
          <cell r="A91">
            <v>1410051013704</v>
          </cell>
          <cell r="B91">
            <v>6</v>
          </cell>
          <cell r="C91" t="str">
            <v>保育所</v>
          </cell>
          <cell r="D91" t="str">
            <v>末吉いづみ保育園</v>
          </cell>
          <cell r="E91">
            <v>0</v>
          </cell>
          <cell r="F91" t="str">
            <v>鶴見区</v>
          </cell>
          <cell r="G91" t="str">
            <v>該当</v>
          </cell>
          <cell r="H91">
            <v>29</v>
          </cell>
          <cell r="I91">
            <v>10</v>
          </cell>
          <cell r="J91">
            <v>6</v>
          </cell>
          <cell r="K91" t="str">
            <v>該当</v>
          </cell>
          <cell r="L91">
            <v>16</v>
          </cell>
          <cell r="M91">
            <v>10</v>
          </cell>
          <cell r="N91">
            <v>6</v>
          </cell>
          <cell r="O91">
            <v>7391754</v>
          </cell>
          <cell r="P91" t="str">
            <v>広島県広島市安佐北区小河原町１２８１</v>
          </cell>
          <cell r="Q91" t="str">
            <v>社会福祉法人三篠会　末吉いづみ保育園</v>
          </cell>
          <cell r="R91" t="str">
            <v>適</v>
          </cell>
          <cell r="S91" t="str">
            <v/>
          </cell>
          <cell r="T91" t="str">
            <v/>
          </cell>
          <cell r="U91">
            <v>45182</v>
          </cell>
          <cell r="X91" t="str">
            <v>なし</v>
          </cell>
          <cell r="Y91" t="str">
            <v/>
          </cell>
          <cell r="Z91" t="str">
            <v>該当</v>
          </cell>
          <cell r="AA91" t="str">
            <v>Ｒ４</v>
          </cell>
          <cell r="AB91" t="str">
            <v>〇</v>
          </cell>
          <cell r="AC91" t="str">
            <v>Ｒ４</v>
          </cell>
        </row>
        <row r="92">
          <cell r="A92">
            <v>1410051013696</v>
          </cell>
          <cell r="B92">
            <v>6</v>
          </cell>
          <cell r="C92" t="str">
            <v>保育所</v>
          </cell>
          <cell r="D92" t="str">
            <v>新鶴見はなかご保育園</v>
          </cell>
          <cell r="E92">
            <v>0</v>
          </cell>
          <cell r="F92" t="str">
            <v>鶴見区</v>
          </cell>
          <cell r="G92" t="str">
            <v>該当</v>
          </cell>
          <cell r="H92">
            <v>11</v>
          </cell>
          <cell r="I92">
            <v>4</v>
          </cell>
          <cell r="J92">
            <v>2</v>
          </cell>
          <cell r="K92" t="str">
            <v>該当</v>
          </cell>
          <cell r="L92">
            <v>8</v>
          </cell>
          <cell r="M92">
            <v>4</v>
          </cell>
          <cell r="N92">
            <v>4</v>
          </cell>
          <cell r="O92">
            <v>2300002</v>
          </cell>
          <cell r="P92" t="str">
            <v>横浜市鶴見区江ケ崎町１７－８</v>
          </cell>
          <cell r="Q92" t="str">
            <v>（福）幸友会　新鶴見はなかご保育園</v>
          </cell>
          <cell r="R92" t="str">
            <v>適</v>
          </cell>
          <cell r="S92" t="str">
            <v/>
          </cell>
          <cell r="T92" t="str">
            <v/>
          </cell>
          <cell r="U92">
            <v>45182</v>
          </cell>
          <cell r="X92" t="str">
            <v>なし</v>
          </cell>
          <cell r="Y92" t="str">
            <v/>
          </cell>
          <cell r="Z92" t="str">
            <v>該当</v>
          </cell>
          <cell r="AA92" t="str">
            <v>Ｒ４</v>
          </cell>
          <cell r="AB92" t="str">
            <v>〇</v>
          </cell>
          <cell r="AC92" t="str">
            <v>Ｒ４</v>
          </cell>
        </row>
        <row r="93">
          <cell r="A93">
            <v>1410051013688</v>
          </cell>
          <cell r="B93">
            <v>6</v>
          </cell>
          <cell r="C93" t="str">
            <v>保育所</v>
          </cell>
          <cell r="D93" t="str">
            <v>駒岡保育園</v>
          </cell>
          <cell r="E93">
            <v>0</v>
          </cell>
          <cell r="F93" t="str">
            <v>鶴見区</v>
          </cell>
          <cell r="G93" t="str">
            <v>該当</v>
          </cell>
          <cell r="H93">
            <v>12</v>
          </cell>
          <cell r="I93">
            <v>4</v>
          </cell>
          <cell r="J93">
            <v>2</v>
          </cell>
          <cell r="K93" t="str">
            <v>該当</v>
          </cell>
          <cell r="L93">
            <v>9</v>
          </cell>
          <cell r="M93">
            <v>4</v>
          </cell>
          <cell r="N93">
            <v>5</v>
          </cell>
          <cell r="O93">
            <v>2300071</v>
          </cell>
          <cell r="P93" t="str">
            <v>神奈川県横浜市鶴見区駒岡４丁目５番３１号</v>
          </cell>
          <cell r="Q93" t="str">
            <v>（福）鶴見乳幼児福祉センター　駒岡保育園</v>
          </cell>
          <cell r="R93" t="str">
            <v>適</v>
          </cell>
          <cell r="S93" t="str">
            <v/>
          </cell>
          <cell r="T93" t="str">
            <v/>
          </cell>
          <cell r="U93">
            <v>45182</v>
          </cell>
          <cell r="X93" t="str">
            <v>なし</v>
          </cell>
          <cell r="Y93" t="str">
            <v/>
          </cell>
          <cell r="Z93" t="str">
            <v>該当</v>
          </cell>
          <cell r="AA93" t="str">
            <v>Ｒ４</v>
          </cell>
          <cell r="AB93" t="str">
            <v>〇</v>
          </cell>
          <cell r="AC93" t="str">
            <v>Ｒ４</v>
          </cell>
        </row>
        <row r="94">
          <cell r="A94">
            <v>1410051013670</v>
          </cell>
          <cell r="B94">
            <v>6</v>
          </cell>
          <cell r="C94" t="str">
            <v>保育所</v>
          </cell>
          <cell r="D94" t="str">
            <v>上末吉白百合保育園</v>
          </cell>
          <cell r="E94">
            <v>0</v>
          </cell>
          <cell r="F94" t="str">
            <v>鶴見区</v>
          </cell>
          <cell r="G94" t="str">
            <v>該当</v>
          </cell>
          <cell r="H94">
            <v>15</v>
          </cell>
          <cell r="I94">
            <v>5</v>
          </cell>
          <cell r="J94">
            <v>3</v>
          </cell>
          <cell r="K94" t="str">
            <v>該当</v>
          </cell>
          <cell r="L94">
            <v>16</v>
          </cell>
          <cell r="M94">
            <v>5</v>
          </cell>
          <cell r="N94">
            <v>11</v>
          </cell>
          <cell r="O94">
            <v>2300011</v>
          </cell>
          <cell r="P94" t="str">
            <v>横浜市鶴見区上末吉三丁目５－２</v>
          </cell>
          <cell r="Q94" t="str">
            <v>社会福祉法人白百合会　上末吉白百合保育園</v>
          </cell>
          <cell r="R94" t="str">
            <v>適</v>
          </cell>
          <cell r="S94" t="str">
            <v/>
          </cell>
          <cell r="T94" t="str">
            <v/>
          </cell>
          <cell r="U94">
            <v>45163</v>
          </cell>
          <cell r="X94" t="str">
            <v>なし</v>
          </cell>
          <cell r="Y94" t="str">
            <v/>
          </cell>
          <cell r="Z94" t="str">
            <v>該当</v>
          </cell>
          <cell r="AA94" t="str">
            <v>Ｒ４</v>
          </cell>
          <cell r="AB94" t="str">
            <v>〇</v>
          </cell>
          <cell r="AC94" t="str">
            <v>Ｒ４</v>
          </cell>
        </row>
        <row r="95">
          <cell r="A95">
            <v>1410051013662</v>
          </cell>
          <cell r="B95">
            <v>6</v>
          </cell>
          <cell r="C95" t="str">
            <v>保育所</v>
          </cell>
          <cell r="D95" t="str">
            <v>市場保育園</v>
          </cell>
          <cell r="E95">
            <v>0</v>
          </cell>
          <cell r="F95" t="str">
            <v>鶴見区</v>
          </cell>
          <cell r="G95" t="str">
            <v>該当</v>
          </cell>
          <cell r="H95">
            <v>21</v>
          </cell>
          <cell r="I95">
            <v>7</v>
          </cell>
          <cell r="J95">
            <v>4</v>
          </cell>
          <cell r="K95" t="str">
            <v>該当</v>
          </cell>
          <cell r="L95">
            <v>15</v>
          </cell>
          <cell r="M95">
            <v>7</v>
          </cell>
          <cell r="N95">
            <v>8</v>
          </cell>
          <cell r="O95">
            <v>2300004</v>
          </cell>
          <cell r="P95" t="str">
            <v>横浜市鶴見区元宮一丁目１７－３３　</v>
          </cell>
          <cell r="Q95" t="str">
            <v>市場保育園</v>
          </cell>
          <cell r="R95" t="str">
            <v>適</v>
          </cell>
          <cell r="S95" t="str">
            <v/>
          </cell>
          <cell r="T95" t="str">
            <v/>
          </cell>
          <cell r="U95">
            <v>45163</v>
          </cell>
          <cell r="X95" t="str">
            <v>なし</v>
          </cell>
          <cell r="Y95" t="str">
            <v/>
          </cell>
          <cell r="Z95" t="str">
            <v>該当</v>
          </cell>
          <cell r="AA95" t="str">
            <v>Ｒ４</v>
          </cell>
          <cell r="AB95" t="str">
            <v>〇</v>
          </cell>
          <cell r="AC95" t="str">
            <v>Ｒ４</v>
          </cell>
        </row>
        <row r="96">
          <cell r="A96">
            <v>1410052003670</v>
          </cell>
          <cell r="B96">
            <v>7</v>
          </cell>
          <cell r="C96" t="str">
            <v>家庭的保育事業</v>
          </cell>
          <cell r="D96" t="str">
            <v>田村家庭保育室</v>
          </cell>
          <cell r="E96">
            <v>0</v>
          </cell>
          <cell r="F96" t="str">
            <v>鶴見区</v>
          </cell>
          <cell r="G96" t="str">
            <v>該当</v>
          </cell>
          <cell r="H96" t="str">
            <v>-</v>
          </cell>
          <cell r="I96">
            <v>1</v>
          </cell>
          <cell r="J96">
            <v>0</v>
          </cell>
          <cell r="K96" t="str">
            <v>該当</v>
          </cell>
          <cell r="L96">
            <v>0</v>
          </cell>
          <cell r="M96">
            <v>1</v>
          </cell>
          <cell r="N96">
            <v>0</v>
          </cell>
          <cell r="O96">
            <v>2300073</v>
          </cell>
          <cell r="P96" t="str">
            <v>横浜市鶴見区獅子ケ谷一丁目１１－３５</v>
          </cell>
          <cell r="Q96" t="str">
            <v>田村家庭保育室</v>
          </cell>
          <cell r="R96" t="str">
            <v>適</v>
          </cell>
          <cell r="S96" t="str">
            <v/>
          </cell>
          <cell r="T96" t="str">
            <v/>
          </cell>
          <cell r="U96">
            <v>45205</v>
          </cell>
          <cell r="X96" t="str">
            <v>なし</v>
          </cell>
          <cell r="Y96" t="str">
            <v/>
          </cell>
          <cell r="Z96" t="str">
            <v>該当</v>
          </cell>
          <cell r="AA96" t="str">
            <v>Ｒ４</v>
          </cell>
          <cell r="AB96" t="str">
            <v>〇</v>
          </cell>
          <cell r="AC96" t="str">
            <v>Ｒ４</v>
          </cell>
        </row>
        <row r="97">
          <cell r="A97">
            <v>1410052005626</v>
          </cell>
          <cell r="B97">
            <v>8</v>
          </cell>
          <cell r="C97" t="str">
            <v>小規模保育事業（A型）</v>
          </cell>
          <cell r="D97" t="str">
            <v>矢向つぼみ保育園</v>
          </cell>
          <cell r="E97">
            <v>0</v>
          </cell>
          <cell r="F97" t="str">
            <v>鶴見区</v>
          </cell>
          <cell r="G97" t="str">
            <v>該当</v>
          </cell>
          <cell r="H97">
            <v>6</v>
          </cell>
          <cell r="I97">
            <v>2</v>
          </cell>
          <cell r="J97">
            <v>1</v>
          </cell>
          <cell r="K97" t="str">
            <v>該当</v>
          </cell>
          <cell r="L97">
            <v>4</v>
          </cell>
          <cell r="M97">
            <v>2</v>
          </cell>
          <cell r="N97">
            <v>2</v>
          </cell>
          <cell r="O97">
            <v>2300001</v>
          </cell>
          <cell r="P97" t="str">
            <v>横浜市鶴見区矢向四丁目５－２６　ハマビル１階</v>
          </cell>
          <cell r="Q97" t="str">
            <v>矢向つぼみ保育園</v>
          </cell>
          <cell r="R97" t="str">
            <v>適</v>
          </cell>
          <cell r="S97" t="str">
            <v/>
          </cell>
          <cell r="T97" t="str">
            <v/>
          </cell>
          <cell r="U97">
            <v>45182</v>
          </cell>
          <cell r="X97" t="str">
            <v>なし</v>
          </cell>
          <cell r="Y97" t="str">
            <v/>
          </cell>
          <cell r="Z97" t="str">
            <v>該当</v>
          </cell>
          <cell r="AA97" t="str">
            <v>Ｒ４</v>
          </cell>
          <cell r="AB97" t="str">
            <v>〇</v>
          </cell>
          <cell r="AC97" t="str">
            <v>Ｒ４</v>
          </cell>
        </row>
        <row r="98">
          <cell r="A98">
            <v>1410052005618</v>
          </cell>
          <cell r="B98">
            <v>8</v>
          </cell>
          <cell r="C98" t="str">
            <v>小規模保育事業（A型）</v>
          </cell>
          <cell r="D98" t="str">
            <v>フラッフィ―小規模保育園</v>
          </cell>
          <cell r="E98">
            <v>0</v>
          </cell>
          <cell r="F98" t="str">
            <v>鶴見区</v>
          </cell>
          <cell r="G98" t="str">
            <v>該当</v>
          </cell>
          <cell r="H98">
            <v>4</v>
          </cell>
          <cell r="I98">
            <v>1</v>
          </cell>
          <cell r="J98">
            <v>1</v>
          </cell>
          <cell r="K98" t="str">
            <v>該当</v>
          </cell>
          <cell r="L98">
            <v>2</v>
          </cell>
          <cell r="M98">
            <v>1</v>
          </cell>
          <cell r="N98">
            <v>1</v>
          </cell>
          <cell r="O98">
            <v>2300074</v>
          </cell>
          <cell r="P98" t="str">
            <v>横浜市鶴見区北寺尾五丁目８－１６</v>
          </cell>
          <cell r="Q98" t="str">
            <v>フラッフィー小規模保育園</v>
          </cell>
          <cell r="R98" t="str">
            <v>適</v>
          </cell>
          <cell r="S98" t="str">
            <v/>
          </cell>
          <cell r="T98" t="str">
            <v/>
          </cell>
          <cell r="U98">
            <v>45205</v>
          </cell>
          <cell r="X98" t="str">
            <v>なし</v>
          </cell>
          <cell r="Y98" t="str">
            <v/>
          </cell>
          <cell r="Z98" t="str">
            <v>該当</v>
          </cell>
          <cell r="AA98" t="str">
            <v>Ｒ４</v>
          </cell>
          <cell r="AB98" t="str">
            <v>〇</v>
          </cell>
          <cell r="AC98" t="str">
            <v>Ｒ４</v>
          </cell>
        </row>
        <row r="99">
          <cell r="A99">
            <v>1410052005519</v>
          </cell>
          <cell r="B99">
            <v>8</v>
          </cell>
          <cell r="C99" t="str">
            <v>小規模保育事業（A型）</v>
          </cell>
          <cell r="D99" t="str">
            <v>ひまわりニコニコ保育園</v>
          </cell>
          <cell r="E99">
            <v>0</v>
          </cell>
          <cell r="F99" t="str">
            <v>鶴見区</v>
          </cell>
          <cell r="G99" t="str">
            <v>該当</v>
          </cell>
          <cell r="H99">
            <v>6</v>
          </cell>
          <cell r="I99">
            <v>2</v>
          </cell>
          <cell r="J99">
            <v>1</v>
          </cell>
          <cell r="K99" t="str">
            <v>該当</v>
          </cell>
          <cell r="L99">
            <v>5</v>
          </cell>
          <cell r="M99">
            <v>2</v>
          </cell>
          <cell r="N99">
            <v>3</v>
          </cell>
          <cell r="O99">
            <v>2300071</v>
          </cell>
          <cell r="P99" t="str">
            <v>横浜市鶴見区駒岡四丁目２６－１４　１Ｆ</v>
          </cell>
          <cell r="Q99" t="str">
            <v>ひまわりニコニコ保育園</v>
          </cell>
          <cell r="R99" t="str">
            <v>適</v>
          </cell>
          <cell r="S99" t="str">
            <v/>
          </cell>
          <cell r="T99" t="str">
            <v/>
          </cell>
          <cell r="U99">
            <v>45175</v>
          </cell>
          <cell r="X99" t="str">
            <v>なし</v>
          </cell>
          <cell r="Y99" t="str">
            <v/>
          </cell>
          <cell r="Z99" t="str">
            <v>該当</v>
          </cell>
          <cell r="AA99" t="str">
            <v>Ｒ４</v>
          </cell>
          <cell r="AB99" t="str">
            <v>〇</v>
          </cell>
          <cell r="AC99" t="str">
            <v>Ｒ４</v>
          </cell>
        </row>
        <row r="100">
          <cell r="A100">
            <v>1410052005501</v>
          </cell>
          <cell r="B100">
            <v>8</v>
          </cell>
          <cell r="C100" t="str">
            <v>小規模保育事業（A型）</v>
          </cell>
          <cell r="D100" t="str">
            <v>鶴見サンフラワー保育園</v>
          </cell>
          <cell r="E100">
            <v>0</v>
          </cell>
          <cell r="F100" t="str">
            <v>鶴見区</v>
          </cell>
          <cell r="G100" t="str">
            <v>該当</v>
          </cell>
          <cell r="H100">
            <v>5</v>
          </cell>
          <cell r="I100">
            <v>2</v>
          </cell>
          <cell r="J100">
            <v>1</v>
          </cell>
          <cell r="K100" t="str">
            <v>該当</v>
          </cell>
          <cell r="L100">
            <v>1</v>
          </cell>
          <cell r="M100">
            <v>2</v>
          </cell>
          <cell r="N100">
            <v>0</v>
          </cell>
          <cell r="O100">
            <v>1030001</v>
          </cell>
          <cell r="P100" t="str">
            <v>東京都中央区日本橋小伝馬町４番１号　井門小伝馬町ビル８階</v>
          </cell>
          <cell r="Q100" t="str">
            <v>株式会社サンフラワー</v>
          </cell>
          <cell r="R100" t="str">
            <v>適</v>
          </cell>
          <cell r="S100" t="str">
            <v/>
          </cell>
          <cell r="T100" t="str">
            <v/>
          </cell>
          <cell r="U100">
            <v>45182</v>
          </cell>
          <cell r="X100" t="str">
            <v>なし</v>
          </cell>
          <cell r="Y100" t="str">
            <v/>
          </cell>
          <cell r="Z100" t="str">
            <v>該当</v>
          </cell>
          <cell r="AA100" t="str">
            <v>Ｒ４</v>
          </cell>
          <cell r="AB100" t="str">
            <v>〇</v>
          </cell>
          <cell r="AC100" t="str">
            <v>Ｒ４</v>
          </cell>
        </row>
        <row r="101">
          <cell r="A101">
            <v>1410052005493</v>
          </cell>
          <cell r="B101">
            <v>8</v>
          </cell>
          <cell r="C101" t="str">
            <v>小規模保育事業（A型）</v>
          </cell>
          <cell r="D101" t="str">
            <v>鶴見ぬくもり保育園</v>
          </cell>
          <cell r="E101">
            <v>0</v>
          </cell>
          <cell r="F101" t="str">
            <v>鶴見区</v>
          </cell>
          <cell r="G101" t="str">
            <v>該当</v>
          </cell>
          <cell r="H101">
            <v>5</v>
          </cell>
          <cell r="I101">
            <v>2</v>
          </cell>
          <cell r="J101">
            <v>1</v>
          </cell>
          <cell r="K101" t="str">
            <v>該当</v>
          </cell>
          <cell r="L101">
            <v>3</v>
          </cell>
          <cell r="M101">
            <v>2</v>
          </cell>
          <cell r="N101">
            <v>1</v>
          </cell>
          <cell r="O101">
            <v>2300051</v>
          </cell>
          <cell r="P101" t="str">
            <v>横浜市鶴見区鶴見中央一丁目２３－３２　ルネス横濱鶴見２０５号室</v>
          </cell>
          <cell r="Q101" t="str">
            <v>鶴見ぬくもり保育園</v>
          </cell>
          <cell r="R101" t="str">
            <v>適</v>
          </cell>
          <cell r="S101" t="str">
            <v/>
          </cell>
          <cell r="T101" t="str">
            <v/>
          </cell>
          <cell r="U101">
            <v>45175</v>
          </cell>
          <cell r="X101" t="str">
            <v>なし</v>
          </cell>
          <cell r="Y101" t="str">
            <v/>
          </cell>
          <cell r="Z101" t="str">
            <v>該当</v>
          </cell>
          <cell r="AA101" t="str">
            <v>Ｒ４</v>
          </cell>
          <cell r="AB101" t="str">
            <v>〇</v>
          </cell>
          <cell r="AC101" t="str">
            <v>Ｒ４</v>
          </cell>
        </row>
        <row r="102">
          <cell r="A102">
            <v>1410052005451</v>
          </cell>
          <cell r="B102">
            <v>8</v>
          </cell>
          <cell r="C102" t="str">
            <v>小規模保育事業（A型）</v>
          </cell>
          <cell r="D102" t="str">
            <v>鶴見なのはな保育園</v>
          </cell>
          <cell r="E102">
            <v>0</v>
          </cell>
          <cell r="F102" t="str">
            <v>鶴見区</v>
          </cell>
          <cell r="G102" t="str">
            <v>該当</v>
          </cell>
          <cell r="H102">
            <v>4</v>
          </cell>
          <cell r="I102">
            <v>1</v>
          </cell>
          <cell r="J102">
            <v>1</v>
          </cell>
          <cell r="K102" t="str">
            <v>該当</v>
          </cell>
          <cell r="L102">
            <v>2</v>
          </cell>
          <cell r="M102">
            <v>1</v>
          </cell>
          <cell r="N102">
            <v>1</v>
          </cell>
          <cell r="O102">
            <v>2310011</v>
          </cell>
          <cell r="P102" t="str">
            <v>横浜市中区太田町６丁目７９　アブソルート横浜馬車道ビル３０４</v>
          </cell>
          <cell r="Q102" t="str">
            <v>株式会社センター</v>
          </cell>
          <cell r="R102" t="str">
            <v>適</v>
          </cell>
          <cell r="S102" t="str">
            <v/>
          </cell>
          <cell r="T102" t="str">
            <v/>
          </cell>
          <cell r="U102">
            <v>45175</v>
          </cell>
          <cell r="X102" t="str">
            <v>なし</v>
          </cell>
          <cell r="Y102" t="str">
            <v/>
          </cell>
          <cell r="Z102" t="str">
            <v>該当</v>
          </cell>
          <cell r="AA102" t="str">
            <v>Ｒ４</v>
          </cell>
          <cell r="AB102" t="str">
            <v>〇</v>
          </cell>
          <cell r="AC102" t="str">
            <v>Ｒ４</v>
          </cell>
        </row>
        <row r="103">
          <cell r="A103">
            <v>1410052005196</v>
          </cell>
          <cell r="B103">
            <v>8</v>
          </cell>
          <cell r="C103" t="str">
            <v>小規模保育事業（A型）</v>
          </cell>
          <cell r="D103" t="str">
            <v>ひだまりの保育園</v>
          </cell>
          <cell r="E103">
            <v>0</v>
          </cell>
          <cell r="F103" t="str">
            <v>鶴見区</v>
          </cell>
          <cell r="G103" t="str">
            <v>該当</v>
          </cell>
          <cell r="H103">
            <v>6</v>
          </cell>
          <cell r="I103">
            <v>2</v>
          </cell>
          <cell r="J103">
            <v>1</v>
          </cell>
          <cell r="K103" t="str">
            <v>該当</v>
          </cell>
          <cell r="L103">
            <v>3</v>
          </cell>
          <cell r="M103">
            <v>2</v>
          </cell>
          <cell r="N103">
            <v>1</v>
          </cell>
          <cell r="O103">
            <v>2300051</v>
          </cell>
          <cell r="P103" t="str">
            <v>横浜市鶴見区鶴見中央四丁目７番１５号１階</v>
          </cell>
          <cell r="Q103" t="str">
            <v>ひだまりの保育園</v>
          </cell>
          <cell r="R103" t="str">
            <v>適</v>
          </cell>
          <cell r="S103" t="str">
            <v/>
          </cell>
          <cell r="T103" t="str">
            <v/>
          </cell>
          <cell r="U103">
            <v>45175</v>
          </cell>
          <cell r="X103" t="str">
            <v>なし</v>
          </cell>
          <cell r="Y103" t="str">
            <v/>
          </cell>
          <cell r="Z103" t="str">
            <v>該当</v>
          </cell>
          <cell r="AA103" t="str">
            <v>Ｒ４</v>
          </cell>
          <cell r="AB103" t="str">
            <v>〇</v>
          </cell>
          <cell r="AC103" t="str">
            <v>Ｒ４</v>
          </cell>
        </row>
        <row r="104">
          <cell r="A104">
            <v>1410052005170</v>
          </cell>
          <cell r="B104">
            <v>8</v>
          </cell>
          <cell r="C104" t="str">
            <v>小規模保育事業（A型）</v>
          </cell>
          <cell r="D104" t="str">
            <v>鶴見中央ハート保育園</v>
          </cell>
          <cell r="E104">
            <v>0</v>
          </cell>
          <cell r="F104" t="str">
            <v>鶴見区</v>
          </cell>
          <cell r="G104" t="str">
            <v>該当</v>
          </cell>
          <cell r="H104">
            <v>6</v>
          </cell>
          <cell r="I104">
            <v>2</v>
          </cell>
          <cell r="J104">
            <v>1</v>
          </cell>
          <cell r="K104" t="str">
            <v>該当</v>
          </cell>
          <cell r="L104">
            <v>4</v>
          </cell>
          <cell r="M104">
            <v>2</v>
          </cell>
          <cell r="N104">
            <v>2</v>
          </cell>
          <cell r="O104">
            <v>2300051</v>
          </cell>
          <cell r="P104" t="str">
            <v>横浜市鶴見区鶴見中央一丁目９－１７　ブリッジレジデンス鶴見２階</v>
          </cell>
          <cell r="Q104" t="str">
            <v>鶴見中央ハート保育園</v>
          </cell>
          <cell r="R104" t="str">
            <v>適</v>
          </cell>
          <cell r="S104" t="str">
            <v/>
          </cell>
          <cell r="T104" t="str">
            <v/>
          </cell>
          <cell r="U104">
            <v>45175</v>
          </cell>
          <cell r="X104" t="str">
            <v>なし</v>
          </cell>
          <cell r="Y104" t="str">
            <v/>
          </cell>
          <cell r="Z104" t="str">
            <v>該当</v>
          </cell>
          <cell r="AA104" t="str">
            <v>Ｒ４</v>
          </cell>
          <cell r="AB104" t="str">
            <v>〇</v>
          </cell>
          <cell r="AC104" t="str">
            <v>Ｒ４</v>
          </cell>
        </row>
        <row r="105">
          <cell r="A105">
            <v>1410052005162</v>
          </cell>
          <cell r="B105">
            <v>8</v>
          </cell>
          <cell r="C105" t="str">
            <v>小規模保育事業（A型）</v>
          </cell>
          <cell r="D105" t="str">
            <v>おれんじハウス鶴見保育園</v>
          </cell>
          <cell r="E105">
            <v>0</v>
          </cell>
          <cell r="F105" t="str">
            <v>鶴見区</v>
          </cell>
          <cell r="G105" t="str">
            <v>該当</v>
          </cell>
          <cell r="H105">
            <v>5</v>
          </cell>
          <cell r="I105">
            <v>2</v>
          </cell>
          <cell r="J105">
            <v>1</v>
          </cell>
          <cell r="K105" t="str">
            <v>該当</v>
          </cell>
          <cell r="L105">
            <v>5</v>
          </cell>
          <cell r="M105">
            <v>2</v>
          </cell>
          <cell r="N105">
            <v>3</v>
          </cell>
          <cell r="O105">
            <v>2300051</v>
          </cell>
          <cell r="P105" t="str">
            <v>横浜市鶴見区鶴見中央四丁目３－８　アルカサール鶴見中央１階</v>
          </cell>
          <cell r="Q105" t="str">
            <v>おれんじハウス鶴見保育園</v>
          </cell>
          <cell r="R105" t="str">
            <v>適</v>
          </cell>
          <cell r="S105" t="str">
            <v/>
          </cell>
          <cell r="T105" t="str">
            <v/>
          </cell>
          <cell r="U105">
            <v>45163</v>
          </cell>
          <cell r="X105" t="str">
            <v>なし</v>
          </cell>
          <cell r="Y105" t="str">
            <v/>
          </cell>
          <cell r="Z105" t="str">
            <v>該当</v>
          </cell>
          <cell r="AA105" t="str">
            <v>Ｒ４</v>
          </cell>
          <cell r="AB105" t="str">
            <v>〇</v>
          </cell>
          <cell r="AC105" t="str">
            <v>Ｒ４</v>
          </cell>
        </row>
        <row r="106">
          <cell r="A106">
            <v>1410052005147</v>
          </cell>
          <cell r="B106">
            <v>8</v>
          </cell>
          <cell r="C106" t="str">
            <v>小規模保育事業（A型）</v>
          </cell>
          <cell r="D106" t="str">
            <v>ぶれすと尻手ほいくえん付属元宮</v>
          </cell>
          <cell r="E106">
            <v>0</v>
          </cell>
          <cell r="F106" t="str">
            <v>鶴見区</v>
          </cell>
          <cell r="G106" t="str">
            <v>該当</v>
          </cell>
          <cell r="H106">
            <v>6</v>
          </cell>
          <cell r="I106">
            <v>2</v>
          </cell>
          <cell r="J106">
            <v>1</v>
          </cell>
          <cell r="K106" t="str">
            <v>該当</v>
          </cell>
          <cell r="L106">
            <v>4</v>
          </cell>
          <cell r="M106">
            <v>2</v>
          </cell>
          <cell r="N106">
            <v>2</v>
          </cell>
          <cell r="O106">
            <v>2340054</v>
          </cell>
          <cell r="P106" t="str">
            <v>横浜市港南区港南台一丁目６－２２　スライヴサクライ１Ｆ</v>
          </cell>
          <cell r="Q106" t="str">
            <v>株式会社ブレストインターナショナル</v>
          </cell>
          <cell r="R106" t="str">
            <v>適</v>
          </cell>
          <cell r="S106" t="str">
            <v/>
          </cell>
          <cell r="T106" t="str">
            <v/>
          </cell>
          <cell r="U106">
            <v>45163</v>
          </cell>
          <cell r="X106" t="str">
            <v>なし</v>
          </cell>
          <cell r="Y106" t="str">
            <v/>
          </cell>
          <cell r="Z106" t="str">
            <v>該当</v>
          </cell>
          <cell r="AA106" t="str">
            <v>Ｒ４</v>
          </cell>
          <cell r="AB106" t="str">
            <v>〇</v>
          </cell>
          <cell r="AC106" t="str">
            <v>Ｒ４</v>
          </cell>
        </row>
        <row r="107">
          <cell r="A107">
            <v>1410052005139</v>
          </cell>
          <cell r="B107">
            <v>8</v>
          </cell>
          <cell r="C107" t="str">
            <v>小規模保育事業（A型）</v>
          </cell>
          <cell r="D107" t="str">
            <v>ロビン小規模保育園</v>
          </cell>
          <cell r="E107">
            <v>0</v>
          </cell>
          <cell r="F107" t="str">
            <v>鶴見区</v>
          </cell>
          <cell r="G107" t="str">
            <v>該当</v>
          </cell>
          <cell r="H107">
            <v>5</v>
          </cell>
          <cell r="I107">
            <v>2</v>
          </cell>
          <cell r="J107">
            <v>1</v>
          </cell>
          <cell r="K107" t="str">
            <v>該当</v>
          </cell>
          <cell r="L107">
            <v>0</v>
          </cell>
          <cell r="M107">
            <v>2</v>
          </cell>
          <cell r="N107">
            <v>0</v>
          </cell>
          <cell r="O107">
            <v>2300062</v>
          </cell>
          <cell r="P107" t="str">
            <v>横浜市鶴見区豊岡町４０－２</v>
          </cell>
          <cell r="Q107" t="str">
            <v>ロビン小規模保育園</v>
          </cell>
          <cell r="R107" t="str">
            <v>適</v>
          </cell>
          <cell r="S107" t="str">
            <v/>
          </cell>
          <cell r="T107" t="str">
            <v/>
          </cell>
          <cell r="U107">
            <v>45175</v>
          </cell>
          <cell r="X107" t="str">
            <v>なし</v>
          </cell>
          <cell r="Y107" t="str">
            <v/>
          </cell>
          <cell r="Z107" t="str">
            <v>該当</v>
          </cell>
          <cell r="AA107" t="str">
            <v>Ｒ４</v>
          </cell>
          <cell r="AB107" t="str">
            <v>〇</v>
          </cell>
          <cell r="AC107" t="str">
            <v>Ｒ４</v>
          </cell>
        </row>
        <row r="108">
          <cell r="A108">
            <v>1410052005121</v>
          </cell>
          <cell r="B108">
            <v>8</v>
          </cell>
          <cell r="C108" t="str">
            <v>小規模保育事業（A型）</v>
          </cell>
          <cell r="D108" t="str">
            <v>きらぼし保育園</v>
          </cell>
          <cell r="E108">
            <v>0</v>
          </cell>
          <cell r="F108" t="str">
            <v>鶴見区</v>
          </cell>
          <cell r="G108" t="str">
            <v>該当</v>
          </cell>
          <cell r="H108">
            <v>4</v>
          </cell>
          <cell r="I108">
            <v>1</v>
          </cell>
          <cell r="J108">
            <v>1</v>
          </cell>
          <cell r="K108" t="str">
            <v>該当</v>
          </cell>
          <cell r="L108">
            <v>3</v>
          </cell>
          <cell r="M108">
            <v>1</v>
          </cell>
          <cell r="N108">
            <v>2</v>
          </cell>
          <cell r="O108">
            <v>2300051</v>
          </cell>
          <cell r="P108" t="str">
            <v>神奈川県横浜市鶴見区鶴見中央３－２５－８　コープアゼリア鶴見　２階</v>
          </cell>
          <cell r="Q108" t="str">
            <v>きらぼし保育園</v>
          </cell>
          <cell r="R108" t="str">
            <v>適</v>
          </cell>
          <cell r="S108" t="str">
            <v/>
          </cell>
          <cell r="T108" t="str">
            <v/>
          </cell>
          <cell r="U108">
            <v>45175</v>
          </cell>
          <cell r="X108" t="str">
            <v>なし</v>
          </cell>
          <cell r="Y108" t="str">
            <v/>
          </cell>
          <cell r="Z108" t="str">
            <v>該当</v>
          </cell>
          <cell r="AA108" t="str">
            <v>Ｒ４</v>
          </cell>
          <cell r="AB108" t="str">
            <v>〇</v>
          </cell>
          <cell r="AC108" t="str">
            <v>Ｒ４</v>
          </cell>
        </row>
        <row r="109">
          <cell r="A109">
            <v>1410052004942</v>
          </cell>
          <cell r="B109">
            <v>8</v>
          </cell>
          <cell r="C109" t="str">
            <v>小規模保育事業（A型）</v>
          </cell>
          <cell r="D109" t="str">
            <v>北寺尾４丁目むつみ小規模保育施設</v>
          </cell>
          <cell r="E109">
            <v>0</v>
          </cell>
          <cell r="F109" t="str">
            <v>鶴見区</v>
          </cell>
          <cell r="G109" t="str">
            <v>該当</v>
          </cell>
          <cell r="H109">
            <v>4</v>
          </cell>
          <cell r="I109">
            <v>1</v>
          </cell>
          <cell r="J109">
            <v>1</v>
          </cell>
          <cell r="K109" t="str">
            <v>該当</v>
          </cell>
          <cell r="L109">
            <v>0</v>
          </cell>
          <cell r="M109">
            <v>1</v>
          </cell>
          <cell r="N109">
            <v>0</v>
          </cell>
          <cell r="O109">
            <v>2300073</v>
          </cell>
          <cell r="P109" t="str">
            <v>横浜市鶴見区北寺尾４－４－１０　サンライズＢ１０１</v>
          </cell>
          <cell r="Q109" t="str">
            <v>北寺尾４丁目むつみ小規模保育施設</v>
          </cell>
          <cell r="R109" t="str">
            <v>適</v>
          </cell>
          <cell r="S109" t="str">
            <v/>
          </cell>
          <cell r="T109" t="str">
            <v/>
          </cell>
          <cell r="U109">
            <v>45191</v>
          </cell>
          <cell r="X109" t="str">
            <v>なし</v>
          </cell>
          <cell r="Y109" t="str">
            <v/>
          </cell>
          <cell r="Z109" t="str">
            <v>該当</v>
          </cell>
          <cell r="AA109" t="str">
            <v>Ｒ４</v>
          </cell>
          <cell r="AB109" t="str">
            <v>〇</v>
          </cell>
          <cell r="AC109" t="str">
            <v>Ｒ４</v>
          </cell>
        </row>
        <row r="110">
          <cell r="A110">
            <v>1410052004876</v>
          </cell>
          <cell r="B110">
            <v>8</v>
          </cell>
          <cell r="C110" t="str">
            <v>小規模保育事業（A型）</v>
          </cell>
          <cell r="D110" t="str">
            <v>尻手スマイル保育園</v>
          </cell>
          <cell r="E110">
            <v>0</v>
          </cell>
          <cell r="F110" t="str">
            <v>鶴見区</v>
          </cell>
          <cell r="G110" t="str">
            <v>該当</v>
          </cell>
          <cell r="H110">
            <v>5</v>
          </cell>
          <cell r="I110">
            <v>2</v>
          </cell>
          <cell r="J110">
            <v>1</v>
          </cell>
          <cell r="K110" t="str">
            <v>該当</v>
          </cell>
          <cell r="L110">
            <v>4</v>
          </cell>
          <cell r="M110">
            <v>2</v>
          </cell>
          <cell r="N110">
            <v>2</v>
          </cell>
          <cell r="O110">
            <v>2300001</v>
          </cell>
          <cell r="P110" t="str">
            <v>横浜市鶴見区矢向４－７－２１　ライオンズビル尻手１０１</v>
          </cell>
          <cell r="Q110" t="str">
            <v>尻手スマイル保育園</v>
          </cell>
          <cell r="R110" t="str">
            <v>適</v>
          </cell>
          <cell r="S110" t="str">
            <v/>
          </cell>
          <cell r="T110" t="str">
            <v/>
          </cell>
          <cell r="U110">
            <v>45163</v>
          </cell>
          <cell r="X110" t="str">
            <v>なし</v>
          </cell>
          <cell r="Y110" t="str">
            <v/>
          </cell>
          <cell r="Z110" t="str">
            <v>該当</v>
          </cell>
          <cell r="AA110" t="str">
            <v>Ｒ４</v>
          </cell>
          <cell r="AB110" t="str">
            <v>〇</v>
          </cell>
          <cell r="AC110" t="str">
            <v>Ｒ４</v>
          </cell>
        </row>
        <row r="111">
          <cell r="A111">
            <v>1410052004769</v>
          </cell>
          <cell r="B111">
            <v>8</v>
          </cell>
          <cell r="C111" t="str">
            <v>小規模保育事業（A型）</v>
          </cell>
          <cell r="D111" t="str">
            <v>ＳＡＩＬ　ＫＩＤ保育園</v>
          </cell>
          <cell r="E111">
            <v>0</v>
          </cell>
          <cell r="F111" t="str">
            <v>鶴見区</v>
          </cell>
          <cell r="G111" t="str">
            <v>該当</v>
          </cell>
          <cell r="H111">
            <v>7</v>
          </cell>
          <cell r="I111">
            <v>2</v>
          </cell>
          <cell r="J111">
            <v>1</v>
          </cell>
          <cell r="K111" t="str">
            <v>該当</v>
          </cell>
          <cell r="L111">
            <v>4</v>
          </cell>
          <cell r="M111">
            <v>2</v>
          </cell>
          <cell r="N111">
            <v>2</v>
          </cell>
          <cell r="O111">
            <v>2330078</v>
          </cell>
          <cell r="P111" t="str">
            <v>横浜市鶴見区岸谷二丁目２０－１</v>
          </cell>
          <cell r="Q111" t="str">
            <v>ＳＡＩＬ　ＫＩＤ保育園</v>
          </cell>
          <cell r="R111" t="str">
            <v/>
          </cell>
          <cell r="S111" t="str">
            <v/>
          </cell>
          <cell r="T111" t="e">
            <v>#N/A</v>
          </cell>
          <cell r="U111">
            <v>45205</v>
          </cell>
          <cell r="X111" t="str">
            <v>なし</v>
          </cell>
          <cell r="Y111" t="str">
            <v/>
          </cell>
          <cell r="Z111" t="str">
            <v>該当</v>
          </cell>
          <cell r="AA111" t="str">
            <v>Ｒ４</v>
          </cell>
          <cell r="AB111" t="str">
            <v>〇</v>
          </cell>
          <cell r="AC111" t="str">
            <v>Ｒ４</v>
          </cell>
        </row>
        <row r="112">
          <cell r="A112">
            <v>1410052004751</v>
          </cell>
          <cell r="B112">
            <v>8</v>
          </cell>
          <cell r="C112" t="str">
            <v>小規模保育事業（A型）</v>
          </cell>
          <cell r="D112" t="str">
            <v>鶴見Ａｓａ保育園</v>
          </cell>
          <cell r="E112">
            <v>0</v>
          </cell>
          <cell r="F112" t="str">
            <v>鶴見区</v>
          </cell>
          <cell r="G112" t="str">
            <v>該当</v>
          </cell>
          <cell r="H112">
            <v>4</v>
          </cell>
          <cell r="I112">
            <v>1</v>
          </cell>
          <cell r="J112">
            <v>1</v>
          </cell>
          <cell r="K112" t="str">
            <v>該当</v>
          </cell>
          <cell r="L112">
            <v>3</v>
          </cell>
          <cell r="M112">
            <v>1</v>
          </cell>
          <cell r="N112">
            <v>2</v>
          </cell>
          <cell r="O112">
            <v>2300003</v>
          </cell>
          <cell r="P112" t="str">
            <v>横浜市鶴見区尻手１－４－４１</v>
          </cell>
          <cell r="Q112" t="str">
            <v>合同会社　Ａｓａ　Ｃｏｒｐｏｒａｔｉｏｎ</v>
          </cell>
          <cell r="R112" t="str">
            <v>適</v>
          </cell>
          <cell r="S112" t="str">
            <v/>
          </cell>
          <cell r="T112" t="str">
            <v/>
          </cell>
          <cell r="U112">
            <v>45205</v>
          </cell>
          <cell r="X112" t="str">
            <v>なし</v>
          </cell>
          <cell r="Y112" t="str">
            <v/>
          </cell>
          <cell r="Z112" t="str">
            <v>該当</v>
          </cell>
          <cell r="AA112" t="str">
            <v>Ｒ４</v>
          </cell>
          <cell r="AB112" t="str">
            <v>〇</v>
          </cell>
          <cell r="AC112" t="str">
            <v>Ｒ４</v>
          </cell>
        </row>
        <row r="113">
          <cell r="A113">
            <v>1410052004637</v>
          </cell>
          <cell r="B113">
            <v>8</v>
          </cell>
          <cell r="C113" t="str">
            <v>小規模保育事業（A型）</v>
          </cell>
          <cell r="D113" t="str">
            <v>しおつるばしハート保育園</v>
          </cell>
          <cell r="E113">
            <v>0</v>
          </cell>
          <cell r="F113" t="str">
            <v>鶴見区</v>
          </cell>
          <cell r="G113" t="str">
            <v>該当</v>
          </cell>
          <cell r="H113">
            <v>8</v>
          </cell>
          <cell r="I113">
            <v>3</v>
          </cell>
          <cell r="J113">
            <v>2</v>
          </cell>
          <cell r="K113" t="str">
            <v>該当</v>
          </cell>
          <cell r="L113">
            <v>4</v>
          </cell>
          <cell r="M113">
            <v>3</v>
          </cell>
          <cell r="N113">
            <v>1</v>
          </cell>
          <cell r="O113">
            <v>2300051</v>
          </cell>
          <cell r="P113" t="str">
            <v>横浜市鶴見区鶴見中央４－３６－３０</v>
          </cell>
          <cell r="Q113" t="str">
            <v>しおつるばしハート保育園</v>
          </cell>
          <cell r="R113" t="str">
            <v>適</v>
          </cell>
          <cell r="S113" t="str">
            <v/>
          </cell>
          <cell r="T113" t="str">
            <v/>
          </cell>
          <cell r="U113">
            <v>45163</v>
          </cell>
          <cell r="X113" t="str">
            <v>なし</v>
          </cell>
          <cell r="Y113" t="str">
            <v/>
          </cell>
          <cell r="Z113" t="str">
            <v>該当</v>
          </cell>
          <cell r="AA113" t="str">
            <v>Ｒ４</v>
          </cell>
          <cell r="AB113" t="str">
            <v>〇</v>
          </cell>
          <cell r="AC113" t="str">
            <v>Ｒ４</v>
          </cell>
        </row>
        <row r="114">
          <cell r="A114">
            <v>1410052004249</v>
          </cell>
          <cell r="B114">
            <v>8</v>
          </cell>
          <cell r="C114" t="str">
            <v>小規模保育事業（A型）</v>
          </cell>
          <cell r="D114" t="str">
            <v>鶴見ハート保育園</v>
          </cell>
          <cell r="E114">
            <v>0</v>
          </cell>
          <cell r="F114" t="str">
            <v>鶴見区</v>
          </cell>
          <cell r="G114" t="str">
            <v>該当</v>
          </cell>
          <cell r="H114">
            <v>5</v>
          </cell>
          <cell r="I114">
            <v>2</v>
          </cell>
          <cell r="J114">
            <v>1</v>
          </cell>
          <cell r="K114" t="str">
            <v>該当</v>
          </cell>
          <cell r="L114">
            <v>2</v>
          </cell>
          <cell r="M114">
            <v>2</v>
          </cell>
          <cell r="N114">
            <v>0</v>
          </cell>
          <cell r="O114">
            <v>2300025</v>
          </cell>
          <cell r="P114" t="str">
            <v>横浜市鶴見区市場大和町４－１８</v>
          </cell>
          <cell r="Q114" t="str">
            <v>鶴見ハート保育園</v>
          </cell>
          <cell r="R114" t="str">
            <v>適</v>
          </cell>
          <cell r="S114" t="str">
            <v/>
          </cell>
          <cell r="T114" t="str">
            <v/>
          </cell>
          <cell r="U114">
            <v>45163</v>
          </cell>
          <cell r="X114" t="str">
            <v>なし</v>
          </cell>
          <cell r="Y114" t="str">
            <v/>
          </cell>
          <cell r="Z114" t="str">
            <v>該当</v>
          </cell>
          <cell r="AA114" t="str">
            <v>Ｒ４</v>
          </cell>
          <cell r="AB114" t="str">
            <v>〇</v>
          </cell>
          <cell r="AC114" t="str">
            <v>Ｒ４</v>
          </cell>
        </row>
        <row r="115">
          <cell r="A115">
            <v>1410052004231</v>
          </cell>
          <cell r="B115">
            <v>8</v>
          </cell>
          <cell r="C115" t="str">
            <v>小規模保育事業（A型）</v>
          </cell>
          <cell r="D115" t="str">
            <v>ユニコーン・キッズクラブ</v>
          </cell>
          <cell r="E115">
            <v>0</v>
          </cell>
          <cell r="F115" t="str">
            <v>鶴見区</v>
          </cell>
          <cell r="G115" t="str">
            <v>該当</v>
          </cell>
          <cell r="H115">
            <v>6</v>
          </cell>
          <cell r="I115">
            <v>2</v>
          </cell>
          <cell r="J115">
            <v>1</v>
          </cell>
          <cell r="K115" t="str">
            <v>該当</v>
          </cell>
          <cell r="L115">
            <v>3</v>
          </cell>
          <cell r="M115">
            <v>2</v>
          </cell>
          <cell r="N115">
            <v>1</v>
          </cell>
          <cell r="O115">
            <v>2300025</v>
          </cell>
          <cell r="P115" t="str">
            <v>横浜市鶴見区市場大和町４－８　ＩＰビル２Ｆ</v>
          </cell>
          <cell r="Q115" t="str">
            <v>小規模保育施設ユニコーン・キッズクラブ</v>
          </cell>
          <cell r="R115" t="str">
            <v>適</v>
          </cell>
          <cell r="S115" t="str">
            <v/>
          </cell>
          <cell r="T115" t="str">
            <v/>
          </cell>
          <cell r="U115">
            <v>45182</v>
          </cell>
          <cell r="X115" t="str">
            <v>なし</v>
          </cell>
          <cell r="Y115" t="str">
            <v/>
          </cell>
          <cell r="Z115" t="str">
            <v>該当</v>
          </cell>
          <cell r="AA115" t="str">
            <v>Ｒ４</v>
          </cell>
          <cell r="AB115" t="str">
            <v>〇</v>
          </cell>
          <cell r="AC115" t="str">
            <v>Ｒ４</v>
          </cell>
        </row>
        <row r="116">
          <cell r="A116">
            <v>1410052003266</v>
          </cell>
          <cell r="B116">
            <v>8</v>
          </cell>
          <cell r="C116" t="str">
            <v>小規模保育事業（A型）</v>
          </cell>
          <cell r="D116" t="str">
            <v>三色えのぐの保育園</v>
          </cell>
          <cell r="E116">
            <v>0</v>
          </cell>
          <cell r="F116" t="str">
            <v>鶴見区</v>
          </cell>
          <cell r="G116" t="str">
            <v>該当</v>
          </cell>
          <cell r="H116">
            <v>7</v>
          </cell>
          <cell r="I116">
            <v>2</v>
          </cell>
          <cell r="J116">
            <v>1</v>
          </cell>
          <cell r="K116" t="str">
            <v>該当</v>
          </cell>
          <cell r="L116">
            <v>2</v>
          </cell>
          <cell r="M116">
            <v>2</v>
          </cell>
          <cell r="N116">
            <v>0</v>
          </cell>
          <cell r="O116">
            <v>2300027</v>
          </cell>
          <cell r="P116" t="str">
            <v>神奈川県横浜市鶴見区菅沢町８－１</v>
          </cell>
          <cell r="Q116" t="str">
            <v>三色えのぐの保育園</v>
          </cell>
          <cell r="R116" t="str">
            <v>適</v>
          </cell>
          <cell r="S116" t="str">
            <v/>
          </cell>
          <cell r="T116" t="str">
            <v/>
          </cell>
          <cell r="U116">
            <v>45175</v>
          </cell>
          <cell r="X116" t="str">
            <v>なし</v>
          </cell>
          <cell r="Y116" t="str">
            <v/>
          </cell>
          <cell r="Z116" t="str">
            <v>該当</v>
          </cell>
          <cell r="AA116" t="str">
            <v>Ｒ４</v>
          </cell>
          <cell r="AB116" t="str">
            <v>〇</v>
          </cell>
          <cell r="AC116" t="str">
            <v>Ｒ４</v>
          </cell>
        </row>
        <row r="117">
          <cell r="A117">
            <v>1410052003241</v>
          </cell>
          <cell r="B117">
            <v>8</v>
          </cell>
          <cell r="C117" t="str">
            <v>小規模保育事業（A型）</v>
          </cell>
          <cell r="D117" t="str">
            <v>桑の実馬場保育園</v>
          </cell>
          <cell r="E117">
            <v>0</v>
          </cell>
          <cell r="F117" t="str">
            <v>鶴見区</v>
          </cell>
          <cell r="G117" t="str">
            <v>該当</v>
          </cell>
          <cell r="H117">
            <v>7</v>
          </cell>
          <cell r="I117">
            <v>2</v>
          </cell>
          <cell r="J117">
            <v>1</v>
          </cell>
          <cell r="K117" t="str">
            <v>該当</v>
          </cell>
          <cell r="L117">
            <v>5</v>
          </cell>
          <cell r="M117">
            <v>2</v>
          </cell>
          <cell r="N117">
            <v>3</v>
          </cell>
          <cell r="O117">
            <v>2300076</v>
          </cell>
          <cell r="P117" t="str">
            <v>横浜市鶴見区馬場一丁目２０－１２</v>
          </cell>
          <cell r="Q117" t="str">
            <v>社会福祉法人桑の実会　桑の実馬場保育園</v>
          </cell>
          <cell r="R117" t="str">
            <v>適</v>
          </cell>
          <cell r="S117" t="str">
            <v/>
          </cell>
          <cell r="T117" t="str">
            <v/>
          </cell>
          <cell r="U117">
            <v>45163</v>
          </cell>
          <cell r="X117" t="str">
            <v>なし</v>
          </cell>
          <cell r="Y117" t="str">
            <v/>
          </cell>
          <cell r="Z117" t="str">
            <v>該当</v>
          </cell>
          <cell r="AA117" t="str">
            <v>Ｒ４</v>
          </cell>
          <cell r="AB117" t="str">
            <v>〇</v>
          </cell>
          <cell r="AC117" t="str">
            <v>Ｒ４</v>
          </cell>
        </row>
        <row r="118">
          <cell r="A118">
            <v>1410052003183</v>
          </cell>
          <cell r="B118">
            <v>8</v>
          </cell>
          <cell r="C118" t="str">
            <v>小規模保育事業（A型）</v>
          </cell>
          <cell r="D118" t="str">
            <v>北寺尾むつみ小規模保育施設</v>
          </cell>
          <cell r="E118">
            <v>0</v>
          </cell>
          <cell r="F118" t="str">
            <v>鶴見区</v>
          </cell>
          <cell r="G118" t="str">
            <v>該当</v>
          </cell>
          <cell r="H118">
            <v>4</v>
          </cell>
          <cell r="I118">
            <v>1</v>
          </cell>
          <cell r="J118">
            <v>1</v>
          </cell>
          <cell r="K118" t="str">
            <v>該当</v>
          </cell>
          <cell r="L118">
            <v>2</v>
          </cell>
          <cell r="M118">
            <v>1</v>
          </cell>
          <cell r="N118">
            <v>1</v>
          </cell>
          <cell r="O118">
            <v>2300074</v>
          </cell>
          <cell r="P118" t="str">
            <v>横浜市鶴見区北寺尾５丁目７－３３</v>
          </cell>
          <cell r="Q118" t="str">
            <v>北寺尾むつみ小規模保育施設</v>
          </cell>
          <cell r="R118" t="str">
            <v>適</v>
          </cell>
          <cell r="S118" t="str">
            <v/>
          </cell>
          <cell r="T118" t="str">
            <v/>
          </cell>
          <cell r="U118">
            <v>45163</v>
          </cell>
          <cell r="X118" t="str">
            <v>なし</v>
          </cell>
          <cell r="Y118" t="str">
            <v/>
          </cell>
          <cell r="Z118" t="str">
            <v>該当</v>
          </cell>
          <cell r="AA118" t="str">
            <v>Ｒ４</v>
          </cell>
          <cell r="AB118" t="str">
            <v>〇</v>
          </cell>
          <cell r="AC118" t="str">
            <v>Ｒ４</v>
          </cell>
        </row>
        <row r="119">
          <cell r="A119">
            <v>1410051026227</v>
          </cell>
          <cell r="B119">
            <v>1</v>
          </cell>
          <cell r="C119" t="str">
            <v>認定こども園（幼保連携型）</v>
          </cell>
          <cell r="D119" t="str">
            <v>うちゅうこども園たんまち</v>
          </cell>
          <cell r="E119">
            <v>10</v>
          </cell>
          <cell r="F119" t="str">
            <v>神奈川区</v>
          </cell>
          <cell r="G119" t="str">
            <v>該当</v>
          </cell>
          <cell r="H119">
            <v>19</v>
          </cell>
          <cell r="I119">
            <v>6</v>
          </cell>
          <cell r="J119">
            <v>4</v>
          </cell>
          <cell r="K119" t="str">
            <v>該当</v>
          </cell>
          <cell r="L119">
            <v>5</v>
          </cell>
          <cell r="M119">
            <v>6</v>
          </cell>
          <cell r="N119">
            <v>0</v>
          </cell>
          <cell r="O119">
            <v>2210831</v>
          </cell>
          <cell r="P119" t="str">
            <v>横浜市神奈川区上反町１丁目１０－５</v>
          </cell>
          <cell r="Q119" t="str">
            <v>うちゅうこども園たんまち</v>
          </cell>
          <cell r="R119" t="str">
            <v>適</v>
          </cell>
          <cell r="S119" t="str">
            <v/>
          </cell>
          <cell r="T119" t="str">
            <v/>
          </cell>
          <cell r="U119">
            <v>45182</v>
          </cell>
          <cell r="X119" t="str">
            <v>なし</v>
          </cell>
          <cell r="Y119" t="str">
            <v/>
          </cell>
          <cell r="Z119" t="str">
            <v>該当</v>
          </cell>
          <cell r="AA119" t="str">
            <v>Ｒ４</v>
          </cell>
          <cell r="AB119" t="str">
            <v>〇</v>
          </cell>
          <cell r="AC119" t="str">
            <v>Ｒ４</v>
          </cell>
        </row>
        <row r="120">
          <cell r="A120">
            <v>1410051020469</v>
          </cell>
          <cell r="B120">
            <v>1</v>
          </cell>
          <cell r="C120" t="str">
            <v>認定こども園（幼保連携型）</v>
          </cell>
          <cell r="D120" t="str">
            <v>認定こども園捜真幼稚園</v>
          </cell>
          <cell r="E120">
            <v>10</v>
          </cell>
          <cell r="F120" t="str">
            <v>神奈川区</v>
          </cell>
          <cell r="G120" t="str">
            <v>該当</v>
          </cell>
          <cell r="H120">
            <v>18</v>
          </cell>
          <cell r="I120">
            <v>6</v>
          </cell>
          <cell r="J120">
            <v>4</v>
          </cell>
          <cell r="K120" t="str">
            <v>該当</v>
          </cell>
          <cell r="L120">
            <v>9</v>
          </cell>
          <cell r="M120">
            <v>6</v>
          </cell>
          <cell r="N120">
            <v>3</v>
          </cell>
          <cell r="O120">
            <v>2210804</v>
          </cell>
          <cell r="P120" t="str">
            <v>横浜市神奈川区栗田谷４２－４３</v>
          </cell>
          <cell r="Q120" t="str">
            <v>認定こども園捜真幼稚園</v>
          </cell>
          <cell r="R120" t="str">
            <v>適</v>
          </cell>
          <cell r="S120" t="str">
            <v/>
          </cell>
          <cell r="T120" t="str">
            <v/>
          </cell>
          <cell r="U120">
            <v>45163</v>
          </cell>
          <cell r="X120" t="str">
            <v>なし</v>
          </cell>
          <cell r="Y120" t="str">
            <v/>
          </cell>
          <cell r="Z120" t="str">
            <v>該当</v>
          </cell>
          <cell r="AA120" t="str">
            <v>Ｒ４</v>
          </cell>
          <cell r="AB120" t="str">
            <v>〇</v>
          </cell>
          <cell r="AC120" t="str">
            <v>Ｒ４</v>
          </cell>
        </row>
        <row r="121">
          <cell r="A121">
            <v>1410051026359</v>
          </cell>
          <cell r="B121">
            <v>5</v>
          </cell>
          <cell r="C121" t="str">
            <v>幼稚園</v>
          </cell>
          <cell r="D121" t="str">
            <v>神奈川幼稚園</v>
          </cell>
          <cell r="E121">
            <v>10</v>
          </cell>
          <cell r="F121" t="str">
            <v>神奈川区</v>
          </cell>
          <cell r="G121" t="str">
            <v>該当</v>
          </cell>
          <cell r="H121">
            <v>7</v>
          </cell>
          <cell r="I121">
            <v>2</v>
          </cell>
          <cell r="J121">
            <v>1</v>
          </cell>
          <cell r="K121" t="str">
            <v>該当</v>
          </cell>
          <cell r="L121">
            <v>4</v>
          </cell>
          <cell r="M121">
            <v>2</v>
          </cell>
          <cell r="N121">
            <v>2</v>
          </cell>
          <cell r="O121">
            <v>2210832</v>
          </cell>
          <cell r="P121" t="str">
            <v>横浜市神奈川区桐畑１７－８</v>
          </cell>
          <cell r="Q121" t="str">
            <v>日本基督教団　神奈川教会付属　神奈川幼稚</v>
          </cell>
          <cell r="R121" t="str">
            <v>適</v>
          </cell>
          <cell r="S121" t="str">
            <v/>
          </cell>
          <cell r="T121" t="str">
            <v/>
          </cell>
          <cell r="U121">
            <v>45182</v>
          </cell>
          <cell r="X121" t="str">
            <v>なし</v>
          </cell>
          <cell r="Y121" t="str">
            <v/>
          </cell>
          <cell r="Z121" t="str">
            <v>該当</v>
          </cell>
          <cell r="AA121" t="str">
            <v>Ｒ４</v>
          </cell>
          <cell r="AB121" t="str">
            <v>〇</v>
          </cell>
          <cell r="AC121" t="str">
            <v>Ｒ４</v>
          </cell>
        </row>
        <row r="122">
          <cell r="A122">
            <v>1410051020915</v>
          </cell>
          <cell r="B122">
            <v>5</v>
          </cell>
          <cell r="C122" t="str">
            <v>幼稚園</v>
          </cell>
          <cell r="D122" t="str">
            <v>横浜孝道幼稚園</v>
          </cell>
          <cell r="E122">
            <v>10</v>
          </cell>
          <cell r="F122" t="str">
            <v>神奈川区</v>
          </cell>
          <cell r="G122" t="str">
            <v>該当</v>
          </cell>
          <cell r="H122">
            <v>14</v>
          </cell>
          <cell r="I122">
            <v>5</v>
          </cell>
          <cell r="J122">
            <v>3</v>
          </cell>
          <cell r="K122" t="str">
            <v>該当</v>
          </cell>
          <cell r="L122">
            <v>9</v>
          </cell>
          <cell r="M122">
            <v>5</v>
          </cell>
          <cell r="N122">
            <v>4</v>
          </cell>
          <cell r="O122">
            <v>2210064</v>
          </cell>
          <cell r="P122" t="str">
            <v>横浜市神奈川区鳥越３８</v>
          </cell>
          <cell r="Q122" t="str">
            <v>宗教法人孝道山本仏殿</v>
          </cell>
          <cell r="R122" t="str">
            <v>適</v>
          </cell>
          <cell r="S122" t="str">
            <v/>
          </cell>
          <cell r="T122" t="str">
            <v/>
          </cell>
          <cell r="U122">
            <v>45182</v>
          </cell>
          <cell r="X122" t="str">
            <v>なし</v>
          </cell>
          <cell r="Y122" t="str">
            <v/>
          </cell>
          <cell r="Z122" t="str">
            <v>該当</v>
          </cell>
          <cell r="AA122" t="str">
            <v>Ｒ４</v>
          </cell>
          <cell r="AB122" t="str">
            <v>〇</v>
          </cell>
          <cell r="AC122" t="str">
            <v>Ｒ４</v>
          </cell>
        </row>
        <row r="123">
          <cell r="A123">
            <v>1410051020907</v>
          </cell>
          <cell r="B123">
            <v>5</v>
          </cell>
          <cell r="C123" t="str">
            <v>幼稚園</v>
          </cell>
          <cell r="D123" t="str">
            <v>三ツ沢幼稚園</v>
          </cell>
          <cell r="E123">
            <v>10</v>
          </cell>
          <cell r="F123" t="str">
            <v>神奈川区</v>
          </cell>
          <cell r="G123" t="str">
            <v>該当</v>
          </cell>
          <cell r="H123">
            <v>6</v>
          </cell>
          <cell r="I123">
            <v>2</v>
          </cell>
          <cell r="J123">
            <v>1</v>
          </cell>
          <cell r="K123" t="str">
            <v>該当</v>
          </cell>
          <cell r="L123">
            <v>7</v>
          </cell>
          <cell r="M123">
            <v>2</v>
          </cell>
          <cell r="N123">
            <v>5</v>
          </cell>
          <cell r="O123">
            <v>2210854</v>
          </cell>
          <cell r="P123" t="str">
            <v>横浜市神奈川区三ツ沢南町１８－７</v>
          </cell>
          <cell r="Q123" t="str">
            <v>三ツ沢幼稚園</v>
          </cell>
          <cell r="R123" t="str">
            <v>適</v>
          </cell>
          <cell r="S123" t="str">
            <v/>
          </cell>
          <cell r="T123" t="str">
            <v/>
          </cell>
          <cell r="U123">
            <v>45182</v>
          </cell>
          <cell r="X123" t="str">
            <v>なし</v>
          </cell>
          <cell r="Y123" t="str">
            <v/>
          </cell>
          <cell r="Z123" t="str">
            <v>該当</v>
          </cell>
          <cell r="AA123" t="str">
            <v>Ｒ４</v>
          </cell>
          <cell r="AB123" t="str">
            <v>〇</v>
          </cell>
          <cell r="AC123" t="str">
            <v>Ｒ４</v>
          </cell>
        </row>
        <row r="124">
          <cell r="A124">
            <v>1410051020840</v>
          </cell>
          <cell r="B124">
            <v>5</v>
          </cell>
          <cell r="C124" t="str">
            <v>幼稚園</v>
          </cell>
          <cell r="D124" t="str">
            <v>白幡幼稚園</v>
          </cell>
          <cell r="E124">
            <v>10</v>
          </cell>
          <cell r="F124" t="str">
            <v>神奈川区</v>
          </cell>
          <cell r="G124" t="str">
            <v>該当</v>
          </cell>
          <cell r="H124">
            <v>17</v>
          </cell>
          <cell r="I124">
            <v>6</v>
          </cell>
          <cell r="J124">
            <v>3</v>
          </cell>
          <cell r="K124" t="str">
            <v>該当</v>
          </cell>
          <cell r="L124">
            <v>12</v>
          </cell>
          <cell r="M124">
            <v>6</v>
          </cell>
          <cell r="N124">
            <v>6</v>
          </cell>
          <cell r="O124">
            <v>2210075</v>
          </cell>
          <cell r="P124" t="str">
            <v>横浜市神奈川区白幡上町１７－２６</v>
          </cell>
          <cell r="Q124" t="str">
            <v>白幡幼稚園</v>
          </cell>
          <cell r="R124" t="str">
            <v/>
          </cell>
          <cell r="S124" t="str">
            <v/>
          </cell>
          <cell r="T124" t="e">
            <v>#N/A</v>
          </cell>
          <cell r="U124">
            <v>45182</v>
          </cell>
          <cell r="X124" t="str">
            <v>なし</v>
          </cell>
          <cell r="Y124" t="str">
            <v/>
          </cell>
          <cell r="Z124" t="str">
            <v>該当</v>
          </cell>
          <cell r="AA124" t="str">
            <v>Ｒ４</v>
          </cell>
          <cell r="AB124" t="str">
            <v>〇</v>
          </cell>
          <cell r="AC124" t="str">
            <v>Ｒ４</v>
          </cell>
        </row>
        <row r="125">
          <cell r="A125">
            <v>1410051020832</v>
          </cell>
          <cell r="B125">
            <v>5</v>
          </cell>
          <cell r="C125" t="str">
            <v>幼稚園</v>
          </cell>
          <cell r="D125" t="str">
            <v>幸ケ谷幼稚園</v>
          </cell>
          <cell r="E125">
            <v>10</v>
          </cell>
          <cell r="F125" t="str">
            <v>神奈川区</v>
          </cell>
          <cell r="G125" t="str">
            <v>該当</v>
          </cell>
          <cell r="H125">
            <v>17</v>
          </cell>
          <cell r="I125">
            <v>6</v>
          </cell>
          <cell r="J125">
            <v>3</v>
          </cell>
          <cell r="K125" t="str">
            <v>該当</v>
          </cell>
          <cell r="L125">
            <v>11</v>
          </cell>
          <cell r="M125">
            <v>6</v>
          </cell>
          <cell r="N125">
            <v>5</v>
          </cell>
          <cell r="O125">
            <v>2210051</v>
          </cell>
          <cell r="P125" t="str">
            <v>横浜市神奈川区幸ケ谷２番６</v>
          </cell>
          <cell r="Q125" t="str">
            <v>学校法人横浜アイリス学園　幸ケ谷幼稚園</v>
          </cell>
          <cell r="R125" t="str">
            <v>適</v>
          </cell>
          <cell r="S125" t="str">
            <v/>
          </cell>
          <cell r="T125" t="str">
            <v/>
          </cell>
          <cell r="U125">
            <v>45182</v>
          </cell>
          <cell r="X125" t="str">
            <v>なし</v>
          </cell>
          <cell r="Y125" t="str">
            <v/>
          </cell>
          <cell r="Z125" t="str">
            <v>該当</v>
          </cell>
          <cell r="AA125" t="str">
            <v>Ｒ４</v>
          </cell>
          <cell r="AB125" t="str">
            <v>〇</v>
          </cell>
          <cell r="AC125" t="str">
            <v>Ｒ４</v>
          </cell>
        </row>
        <row r="126">
          <cell r="A126">
            <v>1410051027464</v>
          </cell>
          <cell r="B126">
            <v>6</v>
          </cell>
          <cell r="C126" t="str">
            <v>保育所</v>
          </cell>
          <cell r="D126" t="str">
            <v>空と杜の保育園かんだいじ</v>
          </cell>
          <cell r="E126">
            <v>10</v>
          </cell>
          <cell r="F126" t="str">
            <v>神奈川区</v>
          </cell>
          <cell r="G126" t="str">
            <v>該当</v>
          </cell>
          <cell r="H126">
            <v>9</v>
          </cell>
          <cell r="I126">
            <v>3</v>
          </cell>
          <cell r="J126">
            <v>2</v>
          </cell>
          <cell r="K126" t="str">
            <v>該当</v>
          </cell>
          <cell r="L126">
            <v>6</v>
          </cell>
          <cell r="M126">
            <v>3</v>
          </cell>
          <cell r="N126">
            <v>3</v>
          </cell>
          <cell r="O126">
            <v>2702328</v>
          </cell>
          <cell r="P126" t="str">
            <v>千葉県印西市滝庚申塚５４６－５</v>
          </cell>
          <cell r="Q126" t="str">
            <v>社会福祉法人すくすくどろんこの会　滝本部</v>
          </cell>
          <cell r="R126" t="str">
            <v/>
          </cell>
          <cell r="S126" t="str">
            <v/>
          </cell>
          <cell r="T126" t="e">
            <v>#N/A</v>
          </cell>
          <cell r="U126">
            <v>45219</v>
          </cell>
          <cell r="X126" t="str">
            <v>なし</v>
          </cell>
          <cell r="Y126" t="str">
            <v/>
          </cell>
          <cell r="Z126" t="str">
            <v>該当</v>
          </cell>
          <cell r="AA126" t="str">
            <v>Ｒ４</v>
          </cell>
          <cell r="AB126" t="str">
            <v>〇</v>
          </cell>
          <cell r="AC126" t="str">
            <v>Ｒ４</v>
          </cell>
        </row>
        <row r="127">
          <cell r="A127">
            <v>1410051027415</v>
          </cell>
          <cell r="B127">
            <v>6</v>
          </cell>
          <cell r="C127" t="str">
            <v>保育所</v>
          </cell>
          <cell r="D127" t="str">
            <v>GENKIDS バイリンガル保育園 新子安</v>
          </cell>
          <cell r="E127">
            <v>10</v>
          </cell>
          <cell r="F127" t="str">
            <v>神奈川区</v>
          </cell>
          <cell r="G127" t="str">
            <v>該当</v>
          </cell>
          <cell r="H127">
            <v>9</v>
          </cell>
          <cell r="I127">
            <v>3</v>
          </cell>
          <cell r="J127">
            <v>2</v>
          </cell>
          <cell r="K127" t="str">
            <v>該当</v>
          </cell>
          <cell r="L127">
            <v>5</v>
          </cell>
          <cell r="M127">
            <v>3</v>
          </cell>
          <cell r="N127">
            <v>2</v>
          </cell>
          <cell r="O127">
            <v>1080075</v>
          </cell>
          <cell r="P127" t="str">
            <v>東京都港区港南１丁目２番７０号　品川シーズンテラス５Ｆ</v>
          </cell>
          <cell r="Q127" t="str">
            <v>株式会社日本保育総合研究所</v>
          </cell>
          <cell r="R127" t="str">
            <v/>
          </cell>
          <cell r="S127" t="str">
            <v/>
          </cell>
          <cell r="T127" t="e">
            <v>#N/A</v>
          </cell>
          <cell r="U127">
            <v>45175</v>
          </cell>
          <cell r="X127" t="str">
            <v>なし</v>
          </cell>
          <cell r="Y127" t="str">
            <v/>
          </cell>
          <cell r="Z127" t="str">
            <v>該当</v>
          </cell>
          <cell r="AA127" t="str">
            <v>Ｒ４</v>
          </cell>
          <cell r="AB127" t="str">
            <v>〇</v>
          </cell>
          <cell r="AC127" t="str">
            <v>Ｒ４</v>
          </cell>
        </row>
        <row r="128">
          <cell r="A128">
            <v>1410051027266</v>
          </cell>
          <cell r="B128">
            <v>6</v>
          </cell>
          <cell r="C128" t="str">
            <v>保育所</v>
          </cell>
          <cell r="D128" t="str">
            <v>反町ひかり保育園</v>
          </cell>
          <cell r="E128">
            <v>10</v>
          </cell>
          <cell r="F128" t="str">
            <v>神奈川区</v>
          </cell>
          <cell r="G128" t="str">
            <v>該当</v>
          </cell>
          <cell r="H128">
            <v>9</v>
          </cell>
          <cell r="I128">
            <v>3</v>
          </cell>
          <cell r="J128">
            <v>2</v>
          </cell>
          <cell r="K128" t="str">
            <v>該当</v>
          </cell>
          <cell r="L128">
            <v>5</v>
          </cell>
          <cell r="M128">
            <v>3</v>
          </cell>
          <cell r="N128">
            <v>2</v>
          </cell>
          <cell r="O128">
            <v>2210824</v>
          </cell>
          <cell r="P128" t="str">
            <v>横浜市神奈川区広台太田町４－２－１Ｆ</v>
          </cell>
          <cell r="Q128" t="str">
            <v>ショウ企画株式会社</v>
          </cell>
          <cell r="R128" t="str">
            <v/>
          </cell>
          <cell r="S128" t="str">
            <v/>
          </cell>
          <cell r="T128" t="e">
            <v>#N/A</v>
          </cell>
          <cell r="U128">
            <v>45175</v>
          </cell>
          <cell r="X128" t="str">
            <v>なし</v>
          </cell>
          <cell r="Y128" t="str">
            <v/>
          </cell>
          <cell r="Z128" t="str">
            <v>該当</v>
          </cell>
          <cell r="AA128" t="str">
            <v>Ｒ４</v>
          </cell>
          <cell r="AB128" t="str">
            <v>〇</v>
          </cell>
          <cell r="AC128" t="str">
            <v>Ｒ４</v>
          </cell>
        </row>
        <row r="129">
          <cell r="A129">
            <v>1410051027209</v>
          </cell>
          <cell r="B129">
            <v>6</v>
          </cell>
          <cell r="C129" t="str">
            <v>保育所</v>
          </cell>
          <cell r="D129" t="str">
            <v>グローバルキッズ新子安第二保育園</v>
          </cell>
          <cell r="E129">
            <v>10</v>
          </cell>
          <cell r="F129" t="str">
            <v>神奈川区</v>
          </cell>
          <cell r="G129" t="str">
            <v>該当</v>
          </cell>
          <cell r="H129">
            <v>11</v>
          </cell>
          <cell r="I129">
            <v>4</v>
          </cell>
          <cell r="J129">
            <v>2</v>
          </cell>
          <cell r="K129" t="str">
            <v>該当</v>
          </cell>
          <cell r="L129">
            <v>4</v>
          </cell>
          <cell r="M129">
            <v>4</v>
          </cell>
          <cell r="N129">
            <v>0</v>
          </cell>
          <cell r="O129">
            <v>1020071</v>
          </cell>
          <cell r="P129" t="str">
            <v>東京都千代田区富士見２－１４－３６</v>
          </cell>
          <cell r="Q129" t="str">
            <v>株式会社グローバルキッズ</v>
          </cell>
          <cell r="R129" t="str">
            <v/>
          </cell>
          <cell r="S129" t="str">
            <v/>
          </cell>
          <cell r="T129" t="e">
            <v>#N/A</v>
          </cell>
          <cell r="U129">
            <v>45175</v>
          </cell>
          <cell r="X129" t="str">
            <v>なし</v>
          </cell>
          <cell r="Y129" t="str">
            <v/>
          </cell>
          <cell r="Z129" t="str">
            <v>該当</v>
          </cell>
          <cell r="AA129" t="str">
            <v>Ｒ４</v>
          </cell>
          <cell r="AB129" t="str">
            <v>〇</v>
          </cell>
          <cell r="AC129" t="str">
            <v>Ｒ４</v>
          </cell>
        </row>
        <row r="130">
          <cell r="A130">
            <v>1410051027035</v>
          </cell>
          <cell r="B130">
            <v>6</v>
          </cell>
          <cell r="C130" t="str">
            <v>保育所</v>
          </cell>
          <cell r="D130" t="str">
            <v>かながわ保育園</v>
          </cell>
          <cell r="E130">
            <v>10</v>
          </cell>
          <cell r="F130" t="str">
            <v>神奈川区</v>
          </cell>
          <cell r="G130" t="str">
            <v>該当</v>
          </cell>
          <cell r="H130">
            <v>19</v>
          </cell>
          <cell r="I130">
            <v>6</v>
          </cell>
          <cell r="J130">
            <v>4</v>
          </cell>
          <cell r="K130" t="str">
            <v>該当</v>
          </cell>
          <cell r="L130">
            <v>14</v>
          </cell>
          <cell r="M130">
            <v>6</v>
          </cell>
          <cell r="N130">
            <v>8</v>
          </cell>
          <cell r="O130">
            <v>2210044</v>
          </cell>
          <cell r="P130" t="str">
            <v>横浜市神奈川区東神奈川一丁目１２　リーデンスフォート横浜３Ｆ</v>
          </cell>
          <cell r="Q130" t="str">
            <v>かながわ保育園</v>
          </cell>
          <cell r="R130" t="str">
            <v/>
          </cell>
          <cell r="S130" t="str">
            <v/>
          </cell>
          <cell r="T130" t="e">
            <v>#N/A</v>
          </cell>
          <cell r="U130">
            <v>45182</v>
          </cell>
          <cell r="X130" t="str">
            <v>なし</v>
          </cell>
          <cell r="Y130" t="str">
            <v/>
          </cell>
          <cell r="Z130" t="str">
            <v>該当</v>
          </cell>
          <cell r="AA130" t="str">
            <v>Ｒ４</v>
          </cell>
          <cell r="AB130" t="str">
            <v>〇</v>
          </cell>
          <cell r="AC130" t="str">
            <v>Ｒ４</v>
          </cell>
        </row>
        <row r="131">
          <cell r="A131">
            <v>1410051026763</v>
          </cell>
          <cell r="B131">
            <v>6</v>
          </cell>
          <cell r="C131" t="str">
            <v>保育所</v>
          </cell>
          <cell r="D131" t="str">
            <v>マフィス白楽ナーサリー</v>
          </cell>
          <cell r="E131">
            <v>10</v>
          </cell>
          <cell r="F131" t="str">
            <v>神奈川区</v>
          </cell>
          <cell r="G131" t="str">
            <v>該当</v>
          </cell>
          <cell r="H131">
            <v>11</v>
          </cell>
          <cell r="I131">
            <v>4</v>
          </cell>
          <cell r="J131">
            <v>2</v>
          </cell>
          <cell r="K131" t="str">
            <v>該当</v>
          </cell>
          <cell r="L131">
            <v>7</v>
          </cell>
          <cell r="M131">
            <v>4</v>
          </cell>
          <cell r="N131">
            <v>3</v>
          </cell>
          <cell r="O131">
            <v>1510051</v>
          </cell>
          <cell r="P131" t="str">
            <v>東京都渋谷区千駄ヶ谷３丁目１５－３</v>
          </cell>
          <cell r="Q131" t="str">
            <v>オクシイ株式会社</v>
          </cell>
          <cell r="R131" t="str">
            <v>適</v>
          </cell>
          <cell r="S131" t="str">
            <v/>
          </cell>
          <cell r="T131" t="str">
            <v/>
          </cell>
          <cell r="U131">
            <v>45163</v>
          </cell>
          <cell r="X131" t="str">
            <v>あり</v>
          </cell>
          <cell r="Y131" t="str">
            <v>○</v>
          </cell>
          <cell r="Z131" t="str">
            <v>非該当</v>
          </cell>
          <cell r="AA131" t="str">
            <v>履歴なし</v>
          </cell>
          <cell r="AB131" t="str">
            <v>〇</v>
          </cell>
          <cell r="AC131" t="str">
            <v>Ｒ４</v>
          </cell>
        </row>
        <row r="132">
          <cell r="A132">
            <v>1410051026722</v>
          </cell>
          <cell r="B132">
            <v>6</v>
          </cell>
          <cell r="C132" t="str">
            <v>保育所</v>
          </cell>
          <cell r="D132" t="str">
            <v>ポピンズナーサリースクール片倉町駅前</v>
          </cell>
          <cell r="E132">
            <v>10</v>
          </cell>
          <cell r="F132" t="str">
            <v>神奈川区</v>
          </cell>
          <cell r="G132" t="str">
            <v>該当</v>
          </cell>
          <cell r="H132">
            <v>10</v>
          </cell>
          <cell r="I132">
            <v>3</v>
          </cell>
          <cell r="J132">
            <v>2</v>
          </cell>
          <cell r="K132" t="str">
            <v>該当</v>
          </cell>
          <cell r="L132">
            <v>4</v>
          </cell>
          <cell r="M132">
            <v>3</v>
          </cell>
          <cell r="N132">
            <v>1</v>
          </cell>
          <cell r="O132">
            <v>2210865</v>
          </cell>
          <cell r="P132" t="str">
            <v>横浜市神奈川区片倉五丁目１－４８</v>
          </cell>
          <cell r="Q132" t="str">
            <v>ポピンズナーサリースクール片倉町駅前</v>
          </cell>
          <cell r="R132" t="str">
            <v>適</v>
          </cell>
          <cell r="S132" t="str">
            <v/>
          </cell>
          <cell r="T132" t="str">
            <v/>
          </cell>
          <cell r="U132">
            <v>45182</v>
          </cell>
          <cell r="X132" t="str">
            <v>なし</v>
          </cell>
          <cell r="Y132" t="str">
            <v/>
          </cell>
          <cell r="Z132" t="str">
            <v>該当</v>
          </cell>
          <cell r="AA132" t="str">
            <v>Ｒ４</v>
          </cell>
          <cell r="AB132" t="str">
            <v>〇</v>
          </cell>
          <cell r="AC132" t="str">
            <v>Ｒ４</v>
          </cell>
        </row>
        <row r="133">
          <cell r="A133">
            <v>1410051026607</v>
          </cell>
          <cell r="B133">
            <v>6</v>
          </cell>
          <cell r="C133" t="str">
            <v>保育所</v>
          </cell>
          <cell r="D133" t="str">
            <v>こころキッズ</v>
          </cell>
          <cell r="E133">
            <v>10</v>
          </cell>
          <cell r="F133" t="str">
            <v>神奈川区</v>
          </cell>
          <cell r="G133" t="str">
            <v>該当</v>
          </cell>
          <cell r="H133">
            <v>11</v>
          </cell>
          <cell r="I133">
            <v>4</v>
          </cell>
          <cell r="J133">
            <v>2</v>
          </cell>
          <cell r="K133" t="str">
            <v>該当</v>
          </cell>
          <cell r="L133">
            <v>10</v>
          </cell>
          <cell r="M133">
            <v>4</v>
          </cell>
          <cell r="N133">
            <v>6</v>
          </cell>
          <cell r="O133">
            <v>2210865</v>
          </cell>
          <cell r="P133" t="str">
            <v>横浜市神奈川区片倉五丁目２６－２４</v>
          </cell>
          <cell r="Q133" t="str">
            <v>こころキッズ</v>
          </cell>
          <cell r="R133" t="str">
            <v>適</v>
          </cell>
          <cell r="S133" t="str">
            <v/>
          </cell>
          <cell r="T133" t="str">
            <v/>
          </cell>
          <cell r="U133">
            <v>45163</v>
          </cell>
          <cell r="X133" t="str">
            <v>なし</v>
          </cell>
          <cell r="Y133" t="str">
            <v/>
          </cell>
          <cell r="Z133" t="str">
            <v>該当</v>
          </cell>
          <cell r="AA133" t="str">
            <v>Ｒ４</v>
          </cell>
          <cell r="AB133" t="str">
            <v>〇</v>
          </cell>
          <cell r="AC133" t="str">
            <v>Ｒ４</v>
          </cell>
        </row>
        <row r="134">
          <cell r="A134">
            <v>1410051026599</v>
          </cell>
          <cell r="B134">
            <v>6</v>
          </cell>
          <cell r="C134" t="str">
            <v>保育所</v>
          </cell>
          <cell r="D134" t="str">
            <v>ウィズブック保育園青木町</v>
          </cell>
          <cell r="E134">
            <v>10</v>
          </cell>
          <cell r="F134" t="str">
            <v>神奈川区</v>
          </cell>
          <cell r="G134" t="str">
            <v>該当</v>
          </cell>
          <cell r="H134">
            <v>11</v>
          </cell>
          <cell r="I134">
            <v>4</v>
          </cell>
          <cell r="J134">
            <v>2</v>
          </cell>
          <cell r="K134" t="str">
            <v>非該当</v>
          </cell>
          <cell r="M134" t="str">
            <v/>
          </cell>
          <cell r="N134" t="str">
            <v>―</v>
          </cell>
          <cell r="O134">
            <v>1020093</v>
          </cell>
          <cell r="P134" t="str">
            <v>東京都千代田区平河町２丁目６－１　平河町ビル１階</v>
          </cell>
          <cell r="Q134" t="str">
            <v>株式会社アイ・エス・シー</v>
          </cell>
          <cell r="R134" t="str">
            <v/>
          </cell>
          <cell r="S134" t="str">
            <v/>
          </cell>
          <cell r="T134" t="e">
            <v>#N/A</v>
          </cell>
          <cell r="U134">
            <v>45205</v>
          </cell>
          <cell r="X134" t="str">
            <v>なし</v>
          </cell>
          <cell r="Y134" t="str">
            <v/>
          </cell>
          <cell r="Z134" t="str">
            <v>該当</v>
          </cell>
          <cell r="AA134" t="str">
            <v>Ｒ４</v>
          </cell>
          <cell r="AB134" t="str">
            <v>〇</v>
          </cell>
          <cell r="AC134" t="str">
            <v>Ｒ４</v>
          </cell>
        </row>
        <row r="135">
          <cell r="A135">
            <v>1410051025708</v>
          </cell>
          <cell r="B135">
            <v>6</v>
          </cell>
          <cell r="C135" t="str">
            <v>保育所</v>
          </cell>
          <cell r="D135" t="str">
            <v>きゃんばす東神奈川保育園</v>
          </cell>
          <cell r="E135">
            <v>10</v>
          </cell>
          <cell r="F135" t="str">
            <v>神奈川区</v>
          </cell>
          <cell r="G135" t="str">
            <v>該当</v>
          </cell>
          <cell r="H135">
            <v>10</v>
          </cell>
          <cell r="I135">
            <v>3</v>
          </cell>
          <cell r="J135">
            <v>2</v>
          </cell>
          <cell r="K135" t="str">
            <v>該当</v>
          </cell>
          <cell r="L135">
            <v>8</v>
          </cell>
          <cell r="M135">
            <v>3</v>
          </cell>
          <cell r="N135">
            <v>5</v>
          </cell>
          <cell r="O135">
            <v>2210044</v>
          </cell>
          <cell r="P135" t="str">
            <v>横浜市神奈川区東神奈川２－４２－５ゴールデン東神奈川ビル３階</v>
          </cell>
          <cell r="Q135" t="str">
            <v>きゃんばす東神奈川保育園</v>
          </cell>
          <cell r="R135" t="str">
            <v/>
          </cell>
          <cell r="S135" t="str">
            <v/>
          </cell>
          <cell r="T135" t="e">
            <v>#N/A</v>
          </cell>
          <cell r="U135">
            <v>45191</v>
          </cell>
          <cell r="X135" t="str">
            <v>なし</v>
          </cell>
          <cell r="Y135" t="str">
            <v/>
          </cell>
          <cell r="Z135" t="str">
            <v>該当</v>
          </cell>
          <cell r="AA135" t="str">
            <v>Ｒ４</v>
          </cell>
          <cell r="AB135" t="str">
            <v>〇</v>
          </cell>
          <cell r="AC135" t="str">
            <v>Ｒ４</v>
          </cell>
        </row>
        <row r="136">
          <cell r="A136">
            <v>1410051025690</v>
          </cell>
          <cell r="B136">
            <v>6</v>
          </cell>
          <cell r="C136" t="str">
            <v>保育所</v>
          </cell>
          <cell r="D136" t="str">
            <v>横浜大口雲母保育園</v>
          </cell>
          <cell r="E136">
            <v>10</v>
          </cell>
          <cell r="F136" t="str">
            <v>神奈川区</v>
          </cell>
          <cell r="G136" t="str">
            <v>該当</v>
          </cell>
          <cell r="H136">
            <v>13</v>
          </cell>
          <cell r="I136">
            <v>4</v>
          </cell>
          <cell r="J136">
            <v>3</v>
          </cell>
          <cell r="K136" t="str">
            <v>該当</v>
          </cell>
          <cell r="L136">
            <v>4</v>
          </cell>
          <cell r="M136">
            <v>4</v>
          </cell>
          <cell r="N136">
            <v>0</v>
          </cell>
          <cell r="O136">
            <v>1040061</v>
          </cell>
          <cell r="P136" t="str">
            <v>東京都中央区銀座七丁目１６番１２号　Ｇ－７ビルディング</v>
          </cell>
          <cell r="Q136" t="str">
            <v>株式会社モード・プランニング・ジャパン</v>
          </cell>
          <cell r="R136" t="str">
            <v>適</v>
          </cell>
          <cell r="S136" t="str">
            <v/>
          </cell>
          <cell r="T136" t="str">
            <v/>
          </cell>
          <cell r="U136">
            <v>45212</v>
          </cell>
          <cell r="X136" t="str">
            <v>なし</v>
          </cell>
          <cell r="Y136" t="str">
            <v/>
          </cell>
          <cell r="Z136" t="str">
            <v>該当</v>
          </cell>
          <cell r="AA136" t="str">
            <v>Ｒ４</v>
          </cell>
          <cell r="AB136" t="str">
            <v>〇</v>
          </cell>
          <cell r="AC136" t="str">
            <v>Ｒ４</v>
          </cell>
        </row>
        <row r="137">
          <cell r="A137">
            <v>1410051025492</v>
          </cell>
          <cell r="B137">
            <v>6</v>
          </cell>
          <cell r="C137" t="str">
            <v>保育所</v>
          </cell>
          <cell r="D137" t="str">
            <v>キッズパートナー妙蓮寺</v>
          </cell>
          <cell r="E137">
            <v>10</v>
          </cell>
          <cell r="F137" t="str">
            <v>神奈川区</v>
          </cell>
          <cell r="G137" t="str">
            <v>該当</v>
          </cell>
          <cell r="H137">
            <v>10</v>
          </cell>
          <cell r="I137">
            <v>3</v>
          </cell>
          <cell r="J137">
            <v>2</v>
          </cell>
          <cell r="K137" t="str">
            <v>該当</v>
          </cell>
          <cell r="L137">
            <v>7</v>
          </cell>
          <cell r="M137">
            <v>3</v>
          </cell>
          <cell r="N137">
            <v>4</v>
          </cell>
          <cell r="O137">
            <v>1400013</v>
          </cell>
          <cell r="P137" t="str">
            <v>東京都品川区南大井６丁目２０－１４</v>
          </cell>
          <cell r="Q137" t="str">
            <v>ケアパートナー株式会社</v>
          </cell>
          <cell r="R137" t="str">
            <v/>
          </cell>
          <cell r="S137" t="str">
            <v/>
          </cell>
          <cell r="T137" t="e">
            <v>#N/A</v>
          </cell>
          <cell r="U137">
            <v>45182</v>
          </cell>
          <cell r="X137" t="str">
            <v>なし</v>
          </cell>
          <cell r="Y137" t="str">
            <v/>
          </cell>
          <cell r="Z137" t="str">
            <v>該当</v>
          </cell>
          <cell r="AA137" t="str">
            <v>Ｒ４</v>
          </cell>
          <cell r="AB137" t="str">
            <v>〇</v>
          </cell>
          <cell r="AC137" t="str">
            <v>Ｒ４</v>
          </cell>
        </row>
        <row r="138">
          <cell r="A138">
            <v>1410051025484</v>
          </cell>
          <cell r="B138">
            <v>6</v>
          </cell>
          <cell r="C138" t="str">
            <v>保育所</v>
          </cell>
          <cell r="D138" t="str">
            <v>コビープリスクールかたくら</v>
          </cell>
          <cell r="E138">
            <v>10</v>
          </cell>
          <cell r="F138" t="str">
            <v>神奈川区</v>
          </cell>
          <cell r="G138" t="str">
            <v>該当</v>
          </cell>
          <cell r="H138">
            <v>12</v>
          </cell>
          <cell r="I138">
            <v>4</v>
          </cell>
          <cell r="J138">
            <v>2</v>
          </cell>
          <cell r="K138" t="str">
            <v>該当</v>
          </cell>
          <cell r="L138">
            <v>3</v>
          </cell>
          <cell r="M138">
            <v>4</v>
          </cell>
          <cell r="N138">
            <v>0</v>
          </cell>
          <cell r="O138">
            <v>1530051</v>
          </cell>
          <cell r="P138" t="str">
            <v>東京都目黒区上目黒５－５－８</v>
          </cell>
          <cell r="Q138" t="str">
            <v>株式会社コビーアンドアソシエイツ</v>
          </cell>
          <cell r="R138" t="str">
            <v/>
          </cell>
          <cell r="S138" t="str">
            <v/>
          </cell>
          <cell r="T138" t="e">
            <v>#N/A</v>
          </cell>
          <cell r="U138">
            <v>45205</v>
          </cell>
          <cell r="X138" t="str">
            <v>なし</v>
          </cell>
          <cell r="Y138" t="str">
            <v/>
          </cell>
          <cell r="Z138" t="str">
            <v>該当</v>
          </cell>
          <cell r="AA138" t="str">
            <v>Ｒ４</v>
          </cell>
          <cell r="AB138" t="str">
            <v>〇</v>
          </cell>
          <cell r="AC138" t="str">
            <v>Ｒ４</v>
          </cell>
        </row>
        <row r="139">
          <cell r="A139">
            <v>1410051025351</v>
          </cell>
          <cell r="B139">
            <v>6</v>
          </cell>
          <cell r="C139" t="str">
            <v>保育所</v>
          </cell>
          <cell r="D139" t="str">
            <v>なないろきっど保育園</v>
          </cell>
          <cell r="E139">
            <v>10</v>
          </cell>
          <cell r="F139" t="str">
            <v>神奈川区</v>
          </cell>
          <cell r="G139" t="str">
            <v>該当</v>
          </cell>
          <cell r="H139">
            <v>10</v>
          </cell>
          <cell r="I139">
            <v>3</v>
          </cell>
          <cell r="J139">
            <v>2</v>
          </cell>
          <cell r="K139" t="str">
            <v>該当</v>
          </cell>
          <cell r="L139">
            <v>11</v>
          </cell>
          <cell r="M139">
            <v>3</v>
          </cell>
          <cell r="N139">
            <v>8</v>
          </cell>
          <cell r="O139">
            <v>2210014</v>
          </cell>
          <cell r="P139" t="str">
            <v>横浜市神奈川区入江１－２－９</v>
          </cell>
          <cell r="Q139" t="str">
            <v>なないろきっど保育園</v>
          </cell>
          <cell r="R139" t="str">
            <v/>
          </cell>
          <cell r="S139" t="str">
            <v/>
          </cell>
          <cell r="T139" t="e">
            <v>#N/A</v>
          </cell>
          <cell r="U139">
            <v>45175</v>
          </cell>
          <cell r="X139" t="str">
            <v>なし</v>
          </cell>
          <cell r="Y139" t="str">
            <v/>
          </cell>
          <cell r="Z139" t="str">
            <v>該当</v>
          </cell>
          <cell r="AA139" t="str">
            <v>Ｒ４</v>
          </cell>
          <cell r="AB139" t="str">
            <v>〇</v>
          </cell>
          <cell r="AC139" t="str">
            <v>Ｒ４</v>
          </cell>
        </row>
        <row r="140">
          <cell r="A140">
            <v>1410051025260</v>
          </cell>
          <cell r="B140">
            <v>6</v>
          </cell>
          <cell r="C140" t="str">
            <v>保育所</v>
          </cell>
          <cell r="D140" t="str">
            <v>あおぞら菅田保育園</v>
          </cell>
          <cell r="E140">
            <v>10</v>
          </cell>
          <cell r="F140" t="str">
            <v>神奈川区</v>
          </cell>
          <cell r="G140" t="str">
            <v>該当</v>
          </cell>
          <cell r="H140">
            <v>13</v>
          </cell>
          <cell r="I140">
            <v>4</v>
          </cell>
          <cell r="J140">
            <v>3</v>
          </cell>
          <cell r="K140" t="str">
            <v>該当</v>
          </cell>
          <cell r="L140">
            <v>12</v>
          </cell>
          <cell r="M140">
            <v>4</v>
          </cell>
          <cell r="N140">
            <v>8</v>
          </cell>
          <cell r="O140">
            <v>2210864</v>
          </cell>
          <cell r="P140" t="str">
            <v>横浜市神奈川区菅田町　１７９９</v>
          </cell>
          <cell r="Q140" t="str">
            <v>社会福祉法人あおぞら　あおぞら菅田保育園</v>
          </cell>
          <cell r="R140" t="str">
            <v/>
          </cell>
          <cell r="S140" t="str">
            <v/>
          </cell>
          <cell r="T140" t="e">
            <v>#N/A</v>
          </cell>
          <cell r="U140">
            <v>45191</v>
          </cell>
          <cell r="X140" t="str">
            <v>なし</v>
          </cell>
          <cell r="Y140" t="str">
            <v/>
          </cell>
          <cell r="Z140" t="str">
            <v>該当</v>
          </cell>
          <cell r="AA140" t="str">
            <v>Ｒ４</v>
          </cell>
          <cell r="AB140" t="str">
            <v>〇</v>
          </cell>
          <cell r="AC140" t="str">
            <v>Ｒ４</v>
          </cell>
        </row>
        <row r="141">
          <cell r="A141">
            <v>1410051025195</v>
          </cell>
          <cell r="B141">
            <v>6</v>
          </cell>
          <cell r="C141" t="str">
            <v>保育所</v>
          </cell>
          <cell r="D141" t="str">
            <v>三ツ沢保育園</v>
          </cell>
          <cell r="E141">
            <v>10</v>
          </cell>
          <cell r="F141" t="str">
            <v>神奈川区</v>
          </cell>
          <cell r="G141" t="str">
            <v>該当</v>
          </cell>
          <cell r="H141">
            <v>9</v>
          </cell>
          <cell r="I141">
            <v>3</v>
          </cell>
          <cell r="J141">
            <v>2</v>
          </cell>
          <cell r="K141" t="str">
            <v>該当</v>
          </cell>
          <cell r="L141">
            <v>6</v>
          </cell>
          <cell r="M141">
            <v>3</v>
          </cell>
          <cell r="N141">
            <v>3</v>
          </cell>
          <cell r="O141">
            <v>2210851</v>
          </cell>
          <cell r="P141" t="str">
            <v>横浜市神奈川区三ツ沢中町１０－１０</v>
          </cell>
          <cell r="Q141" t="str">
            <v>三ツ沢保育園</v>
          </cell>
          <cell r="R141" t="str">
            <v>適</v>
          </cell>
          <cell r="S141" t="str">
            <v/>
          </cell>
          <cell r="T141" t="str">
            <v/>
          </cell>
          <cell r="U141">
            <v>45163</v>
          </cell>
          <cell r="X141" t="str">
            <v>なし</v>
          </cell>
          <cell r="Y141" t="str">
            <v/>
          </cell>
          <cell r="Z141" t="str">
            <v>該当</v>
          </cell>
          <cell r="AA141" t="str">
            <v>Ｒ４</v>
          </cell>
          <cell r="AB141" t="str">
            <v>〇</v>
          </cell>
          <cell r="AC141" t="str">
            <v>Ｒ４</v>
          </cell>
        </row>
        <row r="142">
          <cell r="A142">
            <v>1410051024966</v>
          </cell>
          <cell r="B142">
            <v>6</v>
          </cell>
          <cell r="C142" t="str">
            <v>保育所</v>
          </cell>
          <cell r="D142" t="str">
            <v>ブライト保育園横浜松見町</v>
          </cell>
          <cell r="E142">
            <v>10</v>
          </cell>
          <cell r="F142" t="str">
            <v>神奈川区</v>
          </cell>
          <cell r="G142" t="str">
            <v>該当</v>
          </cell>
          <cell r="H142">
            <v>12</v>
          </cell>
          <cell r="I142">
            <v>4</v>
          </cell>
          <cell r="J142">
            <v>2</v>
          </cell>
          <cell r="K142" t="str">
            <v>該当</v>
          </cell>
          <cell r="L142">
            <v>15</v>
          </cell>
          <cell r="M142">
            <v>4</v>
          </cell>
          <cell r="N142">
            <v>11</v>
          </cell>
          <cell r="O142">
            <v>4506036</v>
          </cell>
          <cell r="P142" t="str">
            <v>愛知県名古屋市中村区名駅１丁目１－４　ＪＲセントラルタワーズ３６Ｆ</v>
          </cell>
          <cell r="Q142" t="str">
            <v>社会福祉法人済聖会</v>
          </cell>
          <cell r="R142" t="str">
            <v/>
          </cell>
          <cell r="S142" t="str">
            <v/>
          </cell>
          <cell r="T142" t="e">
            <v>#N/A</v>
          </cell>
          <cell r="U142">
            <v>45175</v>
          </cell>
          <cell r="X142" t="str">
            <v>なし</v>
          </cell>
          <cell r="Y142" t="str">
            <v/>
          </cell>
          <cell r="Z142" t="str">
            <v>該当</v>
          </cell>
          <cell r="AA142" t="str">
            <v>Ｒ４</v>
          </cell>
          <cell r="AB142" t="str">
            <v>〇</v>
          </cell>
          <cell r="AC142" t="str">
            <v>Ｒ４</v>
          </cell>
        </row>
        <row r="143">
          <cell r="A143">
            <v>1410051024958</v>
          </cell>
          <cell r="B143">
            <v>6</v>
          </cell>
          <cell r="C143" t="str">
            <v>保育所</v>
          </cell>
          <cell r="D143" t="str">
            <v>スターチャイルド≪三ッ沢上町ナーサリー≫</v>
          </cell>
          <cell r="E143">
            <v>10</v>
          </cell>
          <cell r="F143" t="str">
            <v>神奈川区</v>
          </cell>
          <cell r="G143" t="str">
            <v>該当</v>
          </cell>
          <cell r="H143">
            <v>11</v>
          </cell>
          <cell r="I143">
            <v>4</v>
          </cell>
          <cell r="J143">
            <v>2</v>
          </cell>
          <cell r="K143" t="str">
            <v>該当</v>
          </cell>
          <cell r="L143">
            <v>8</v>
          </cell>
          <cell r="M143">
            <v>4</v>
          </cell>
          <cell r="N143">
            <v>4</v>
          </cell>
          <cell r="O143">
            <v>2210835</v>
          </cell>
          <cell r="P143" t="str">
            <v>横浜市神奈川区鶴屋町３－２９－１　第６安田ビル５階</v>
          </cell>
          <cell r="Q143" t="str">
            <v>ヒューマンスターチャイルド株式会社</v>
          </cell>
          <cell r="R143" t="str">
            <v/>
          </cell>
          <cell r="S143" t="str">
            <v/>
          </cell>
          <cell r="T143" t="e">
            <v>#N/A</v>
          </cell>
          <cell r="U143">
            <v>45175</v>
          </cell>
          <cell r="X143" t="str">
            <v>なし</v>
          </cell>
          <cell r="Y143" t="str">
            <v/>
          </cell>
          <cell r="Z143" t="str">
            <v>該当</v>
          </cell>
          <cell r="AA143" t="str">
            <v>Ｒ４</v>
          </cell>
          <cell r="AB143" t="str">
            <v>〇</v>
          </cell>
          <cell r="AC143" t="str">
            <v>Ｒ４</v>
          </cell>
        </row>
        <row r="144">
          <cell r="A144">
            <v>1410051024941</v>
          </cell>
          <cell r="B144">
            <v>6</v>
          </cell>
          <cell r="C144" t="str">
            <v>保育所</v>
          </cell>
          <cell r="D144" t="str">
            <v>スターチャイルド≪白楽ナーサリー≫</v>
          </cell>
          <cell r="E144">
            <v>10</v>
          </cell>
          <cell r="F144" t="str">
            <v>神奈川区</v>
          </cell>
          <cell r="G144" t="str">
            <v>該当</v>
          </cell>
          <cell r="H144">
            <v>11</v>
          </cell>
          <cell r="I144">
            <v>4</v>
          </cell>
          <cell r="J144">
            <v>2</v>
          </cell>
          <cell r="K144" t="str">
            <v>該当</v>
          </cell>
          <cell r="L144">
            <v>6</v>
          </cell>
          <cell r="M144">
            <v>4</v>
          </cell>
          <cell r="N144">
            <v>2</v>
          </cell>
          <cell r="O144">
            <v>2210835</v>
          </cell>
          <cell r="P144" t="str">
            <v>横浜市神奈川区鶴屋町３－２９－１第６安田ビル５階</v>
          </cell>
          <cell r="Q144" t="str">
            <v>ヒューマンスターチャイルド株式会社</v>
          </cell>
          <cell r="R144" t="str">
            <v/>
          </cell>
          <cell r="S144" t="str">
            <v/>
          </cell>
          <cell r="T144" t="e">
            <v>#N/A</v>
          </cell>
          <cell r="U144">
            <v>45175</v>
          </cell>
          <cell r="X144" t="str">
            <v>なし</v>
          </cell>
          <cell r="Y144" t="str">
            <v/>
          </cell>
          <cell r="Z144" t="str">
            <v>該当</v>
          </cell>
          <cell r="AA144" t="str">
            <v>Ｒ４</v>
          </cell>
          <cell r="AB144" t="str">
            <v>〇</v>
          </cell>
          <cell r="AC144" t="str">
            <v>Ｒ４</v>
          </cell>
        </row>
        <row r="145">
          <cell r="A145">
            <v>1410051024917</v>
          </cell>
          <cell r="B145">
            <v>6</v>
          </cell>
          <cell r="C145" t="str">
            <v>保育所</v>
          </cell>
          <cell r="D145" t="str">
            <v>グローバルキッズ子安駅前保育園</v>
          </cell>
          <cell r="E145">
            <v>10</v>
          </cell>
          <cell r="F145" t="str">
            <v>神奈川区</v>
          </cell>
          <cell r="G145" t="str">
            <v>該当</v>
          </cell>
          <cell r="H145">
            <v>9</v>
          </cell>
          <cell r="I145">
            <v>3</v>
          </cell>
          <cell r="J145">
            <v>2</v>
          </cell>
          <cell r="K145" t="str">
            <v>該当</v>
          </cell>
          <cell r="L145">
            <v>5</v>
          </cell>
          <cell r="M145">
            <v>3</v>
          </cell>
          <cell r="N145">
            <v>2</v>
          </cell>
          <cell r="O145">
            <v>1020071</v>
          </cell>
          <cell r="P145" t="str">
            <v>東京都千代田区富士見二丁目１４番３６号</v>
          </cell>
          <cell r="Q145" t="str">
            <v>株式会社グローバルキッズ</v>
          </cell>
          <cell r="R145" t="str">
            <v/>
          </cell>
          <cell r="S145" t="str">
            <v/>
          </cell>
          <cell r="T145" t="e">
            <v>#N/A</v>
          </cell>
          <cell r="U145">
            <v>45175</v>
          </cell>
          <cell r="X145" t="str">
            <v>なし</v>
          </cell>
          <cell r="Y145" t="str">
            <v/>
          </cell>
          <cell r="Z145" t="str">
            <v>該当</v>
          </cell>
          <cell r="AA145" t="str">
            <v>Ｒ４</v>
          </cell>
          <cell r="AB145" t="str">
            <v>〇</v>
          </cell>
          <cell r="AC145" t="str">
            <v>Ｒ４</v>
          </cell>
        </row>
        <row r="146">
          <cell r="A146">
            <v>1410051024834</v>
          </cell>
          <cell r="B146">
            <v>6</v>
          </cell>
          <cell r="C146" t="str">
            <v>保育所</v>
          </cell>
          <cell r="D146" t="str">
            <v>きゃんばす子安台保育園</v>
          </cell>
          <cell r="E146">
            <v>10</v>
          </cell>
          <cell r="F146" t="str">
            <v>神奈川区</v>
          </cell>
          <cell r="G146" t="str">
            <v>該当</v>
          </cell>
          <cell r="H146">
            <v>11</v>
          </cell>
          <cell r="I146">
            <v>4</v>
          </cell>
          <cell r="J146">
            <v>2</v>
          </cell>
          <cell r="K146" t="str">
            <v>該当</v>
          </cell>
          <cell r="L146">
            <v>7</v>
          </cell>
          <cell r="M146">
            <v>4</v>
          </cell>
          <cell r="N146">
            <v>3</v>
          </cell>
          <cell r="O146">
            <v>2210012</v>
          </cell>
          <cell r="P146" t="str">
            <v>横浜市神奈川区子安台２－１－８</v>
          </cell>
          <cell r="Q146" t="str">
            <v>きゃんばす子安台保育園</v>
          </cell>
          <cell r="R146" t="str">
            <v>適</v>
          </cell>
          <cell r="S146" t="str">
            <v/>
          </cell>
          <cell r="T146" t="str">
            <v/>
          </cell>
          <cell r="U146">
            <v>45175</v>
          </cell>
          <cell r="X146" t="str">
            <v>なし</v>
          </cell>
          <cell r="Y146" t="str">
            <v/>
          </cell>
          <cell r="Z146" t="str">
            <v>該当</v>
          </cell>
          <cell r="AA146" t="str">
            <v>Ｒ４</v>
          </cell>
          <cell r="AB146" t="str">
            <v>〇</v>
          </cell>
          <cell r="AC146" t="str">
            <v>Ｒ４</v>
          </cell>
        </row>
        <row r="147">
          <cell r="A147">
            <v>1410051024792</v>
          </cell>
          <cell r="B147">
            <v>6</v>
          </cell>
          <cell r="C147" t="str">
            <v>保育所</v>
          </cell>
          <cell r="D147" t="str">
            <v>キッズパートナー六角橋</v>
          </cell>
          <cell r="E147">
            <v>10</v>
          </cell>
          <cell r="F147" t="str">
            <v>神奈川区</v>
          </cell>
          <cell r="G147" t="str">
            <v>該当</v>
          </cell>
          <cell r="H147">
            <v>10</v>
          </cell>
          <cell r="I147">
            <v>3</v>
          </cell>
          <cell r="J147">
            <v>2</v>
          </cell>
          <cell r="K147" t="str">
            <v>該当</v>
          </cell>
          <cell r="L147">
            <v>5</v>
          </cell>
          <cell r="M147">
            <v>3</v>
          </cell>
          <cell r="N147">
            <v>2</v>
          </cell>
          <cell r="O147">
            <v>1400013</v>
          </cell>
          <cell r="P147" t="str">
            <v>東京都品川区南大井６丁目２０－１４</v>
          </cell>
          <cell r="Q147" t="str">
            <v>ケアパートナー株式会社</v>
          </cell>
          <cell r="R147" t="str">
            <v>適</v>
          </cell>
          <cell r="S147" t="str">
            <v/>
          </cell>
          <cell r="T147" t="str">
            <v/>
          </cell>
          <cell r="U147">
            <v>45163</v>
          </cell>
          <cell r="X147" t="str">
            <v>なし</v>
          </cell>
          <cell r="Y147" t="str">
            <v/>
          </cell>
          <cell r="Z147" t="str">
            <v>該当</v>
          </cell>
          <cell r="AA147" t="str">
            <v>Ｒ４</v>
          </cell>
          <cell r="AB147" t="str">
            <v>〇</v>
          </cell>
          <cell r="AC147" t="str">
            <v>Ｒ４</v>
          </cell>
        </row>
        <row r="148">
          <cell r="A148">
            <v>1410051024768</v>
          </cell>
          <cell r="B148">
            <v>6</v>
          </cell>
          <cell r="C148" t="str">
            <v>保育所</v>
          </cell>
          <cell r="D148" t="str">
            <v>Gakkenほいくえん反町</v>
          </cell>
          <cell r="E148">
            <v>10</v>
          </cell>
          <cell r="F148" t="str">
            <v>神奈川区</v>
          </cell>
          <cell r="G148" t="str">
            <v>該当</v>
          </cell>
          <cell r="H148">
            <v>12</v>
          </cell>
          <cell r="I148">
            <v>4</v>
          </cell>
          <cell r="J148">
            <v>2</v>
          </cell>
          <cell r="K148" t="str">
            <v>非該当</v>
          </cell>
          <cell r="M148" t="str">
            <v/>
          </cell>
          <cell r="N148" t="str">
            <v>―</v>
          </cell>
          <cell r="O148">
            <v>1418420</v>
          </cell>
          <cell r="P148" t="str">
            <v>東京都品川区西五反田２―１１―８　７Ｆ</v>
          </cell>
          <cell r="Q148" t="str">
            <v>（株）学研ココファン・ナーサリー</v>
          </cell>
          <cell r="R148" t="str">
            <v/>
          </cell>
          <cell r="S148" t="str">
            <v/>
          </cell>
          <cell r="T148" t="e">
            <v>#N/A</v>
          </cell>
          <cell r="U148">
            <v>45191</v>
          </cell>
          <cell r="X148" t="str">
            <v>なし</v>
          </cell>
          <cell r="Y148" t="str">
            <v/>
          </cell>
          <cell r="Z148" t="str">
            <v>該当</v>
          </cell>
          <cell r="AA148" t="str">
            <v>Ｒ４</v>
          </cell>
          <cell r="AB148" t="str">
            <v>〇</v>
          </cell>
          <cell r="AC148" t="str">
            <v>Ｒ４</v>
          </cell>
        </row>
        <row r="149">
          <cell r="A149">
            <v>1410051024446</v>
          </cell>
          <cell r="B149">
            <v>6</v>
          </cell>
          <cell r="C149" t="str">
            <v>保育所</v>
          </cell>
          <cell r="D149" t="str">
            <v>キッズラボ白楽園</v>
          </cell>
          <cell r="E149">
            <v>10</v>
          </cell>
          <cell r="F149" t="str">
            <v>神奈川区</v>
          </cell>
          <cell r="G149" t="str">
            <v>該当</v>
          </cell>
          <cell r="H149">
            <v>10</v>
          </cell>
          <cell r="I149">
            <v>3</v>
          </cell>
          <cell r="J149">
            <v>2</v>
          </cell>
          <cell r="K149" t="str">
            <v>該当</v>
          </cell>
          <cell r="L149">
            <v>8</v>
          </cell>
          <cell r="M149">
            <v>3</v>
          </cell>
          <cell r="N149">
            <v>5</v>
          </cell>
          <cell r="O149">
            <v>1710022</v>
          </cell>
          <cell r="P149" t="str">
            <v>東京都豊島区南池袋３－９－８　Ｈ２ビルディング８階</v>
          </cell>
          <cell r="Q149" t="str">
            <v>キッズラボ株式会社</v>
          </cell>
          <cell r="R149" t="str">
            <v>適</v>
          </cell>
          <cell r="S149" t="str">
            <v/>
          </cell>
          <cell r="T149" t="str">
            <v/>
          </cell>
          <cell r="U149">
            <v>45163</v>
          </cell>
          <cell r="X149" t="str">
            <v>なし</v>
          </cell>
          <cell r="Y149" t="str">
            <v/>
          </cell>
          <cell r="Z149" t="str">
            <v>該当</v>
          </cell>
          <cell r="AA149" t="str">
            <v>Ｒ４</v>
          </cell>
          <cell r="AB149" t="str">
            <v>〇</v>
          </cell>
          <cell r="AC149" t="str">
            <v>Ｒ４</v>
          </cell>
        </row>
        <row r="150">
          <cell r="A150">
            <v>1410051024420</v>
          </cell>
          <cell r="B150">
            <v>6</v>
          </cell>
          <cell r="C150" t="str">
            <v>保育所</v>
          </cell>
          <cell r="D150" t="str">
            <v>ひびき金港町保育園</v>
          </cell>
          <cell r="E150">
            <v>10</v>
          </cell>
          <cell r="F150" t="str">
            <v>神奈川区</v>
          </cell>
          <cell r="G150" t="str">
            <v>該当</v>
          </cell>
          <cell r="H150">
            <v>11</v>
          </cell>
          <cell r="I150">
            <v>4</v>
          </cell>
          <cell r="J150">
            <v>2</v>
          </cell>
          <cell r="K150" t="str">
            <v>該当</v>
          </cell>
          <cell r="L150">
            <v>13</v>
          </cell>
          <cell r="M150">
            <v>4</v>
          </cell>
          <cell r="N150">
            <v>9</v>
          </cell>
          <cell r="O150">
            <v>2210056</v>
          </cell>
          <cell r="P150" t="str">
            <v>横浜市神奈川区金港町７－６</v>
          </cell>
          <cell r="Q150" t="str">
            <v>ひびき金港町保育園</v>
          </cell>
          <cell r="R150" t="str">
            <v/>
          </cell>
          <cell r="S150" t="str">
            <v/>
          </cell>
          <cell r="T150" t="e">
            <v>#N/A</v>
          </cell>
          <cell r="U150">
            <v>45182</v>
          </cell>
          <cell r="X150" t="str">
            <v>なし</v>
          </cell>
          <cell r="Y150" t="str">
            <v/>
          </cell>
          <cell r="Z150" t="str">
            <v>該当</v>
          </cell>
          <cell r="AA150" t="str">
            <v>Ｒ４</v>
          </cell>
          <cell r="AB150" t="str">
            <v>〇</v>
          </cell>
          <cell r="AC150" t="str">
            <v>Ｒ４</v>
          </cell>
        </row>
        <row r="151">
          <cell r="A151">
            <v>1410051024412</v>
          </cell>
          <cell r="B151">
            <v>6</v>
          </cell>
          <cell r="C151" t="str">
            <v>保育所</v>
          </cell>
          <cell r="D151" t="str">
            <v>ゆうゆうきっず新子安</v>
          </cell>
          <cell r="E151">
            <v>10</v>
          </cell>
          <cell r="F151" t="str">
            <v>神奈川区</v>
          </cell>
          <cell r="G151" t="str">
            <v>該当</v>
          </cell>
          <cell r="H151">
            <v>19</v>
          </cell>
          <cell r="I151">
            <v>6</v>
          </cell>
          <cell r="J151">
            <v>4</v>
          </cell>
          <cell r="K151" t="str">
            <v>非該当</v>
          </cell>
          <cell r="M151" t="str">
            <v/>
          </cell>
          <cell r="N151" t="str">
            <v>―</v>
          </cell>
          <cell r="O151">
            <v>2210014</v>
          </cell>
          <cell r="P151" t="str">
            <v>横浜市神奈川区入江一丁目３１番２８号</v>
          </cell>
          <cell r="Q151" t="str">
            <v>ゆうゆうきっず横浜</v>
          </cell>
          <cell r="R151" t="str">
            <v>適</v>
          </cell>
          <cell r="S151" t="str">
            <v/>
          </cell>
          <cell r="T151" t="str">
            <v/>
          </cell>
          <cell r="U151">
            <v>45163</v>
          </cell>
          <cell r="X151" t="str">
            <v>なし</v>
          </cell>
          <cell r="Y151" t="str">
            <v/>
          </cell>
          <cell r="Z151" t="str">
            <v>該当</v>
          </cell>
          <cell r="AA151" t="str">
            <v>Ｒ４</v>
          </cell>
          <cell r="AB151" t="str">
            <v>〇</v>
          </cell>
          <cell r="AC151" t="str">
            <v>Ｒ４</v>
          </cell>
        </row>
        <row r="152">
          <cell r="A152">
            <v>1410051024339</v>
          </cell>
          <cell r="B152">
            <v>6</v>
          </cell>
          <cell r="C152" t="str">
            <v>保育所</v>
          </cell>
          <cell r="D152" t="str">
            <v>スターチャイルド≪岸根公園ナーサリー≫</v>
          </cell>
          <cell r="E152">
            <v>10</v>
          </cell>
          <cell r="F152" t="str">
            <v>神奈川区</v>
          </cell>
          <cell r="G152" t="str">
            <v>該当</v>
          </cell>
          <cell r="H152">
            <v>11</v>
          </cell>
          <cell r="I152">
            <v>4</v>
          </cell>
          <cell r="J152">
            <v>2</v>
          </cell>
          <cell r="K152" t="str">
            <v>該当</v>
          </cell>
          <cell r="L152">
            <v>6</v>
          </cell>
          <cell r="M152">
            <v>4</v>
          </cell>
          <cell r="N152">
            <v>2</v>
          </cell>
          <cell r="O152">
            <v>2210835</v>
          </cell>
          <cell r="P152" t="str">
            <v>横浜市神奈川区鶴屋町３－２９－１　第６安田ビル５階</v>
          </cell>
          <cell r="Q152" t="str">
            <v>ヒューマンスターチャイルド株式会社</v>
          </cell>
          <cell r="R152" t="str">
            <v>適</v>
          </cell>
          <cell r="S152" t="str">
            <v/>
          </cell>
          <cell r="T152" t="str">
            <v>NG</v>
          </cell>
          <cell r="U152">
            <v>45175</v>
          </cell>
          <cell r="X152" t="str">
            <v>なし</v>
          </cell>
          <cell r="Y152" t="str">
            <v/>
          </cell>
          <cell r="Z152" t="str">
            <v>該当</v>
          </cell>
          <cell r="AA152" t="str">
            <v>Ｒ４</v>
          </cell>
          <cell r="AB152" t="str">
            <v>〇</v>
          </cell>
          <cell r="AC152" t="str">
            <v>Ｒ４</v>
          </cell>
        </row>
        <row r="153">
          <cell r="A153">
            <v>1410051024156</v>
          </cell>
          <cell r="B153">
            <v>6</v>
          </cell>
          <cell r="C153" t="str">
            <v>保育所</v>
          </cell>
          <cell r="D153" t="str">
            <v>フレール保育園</v>
          </cell>
          <cell r="E153">
            <v>10</v>
          </cell>
          <cell r="F153" t="str">
            <v>神奈川区</v>
          </cell>
          <cell r="G153" t="str">
            <v>該当</v>
          </cell>
          <cell r="H153">
            <v>11</v>
          </cell>
          <cell r="I153">
            <v>4</v>
          </cell>
          <cell r="J153">
            <v>2</v>
          </cell>
          <cell r="K153" t="str">
            <v>該当</v>
          </cell>
          <cell r="L153">
            <v>2</v>
          </cell>
          <cell r="M153">
            <v>4</v>
          </cell>
          <cell r="N153">
            <v>0</v>
          </cell>
          <cell r="O153">
            <v>2250003</v>
          </cell>
          <cell r="P153" t="str">
            <v>横浜市青葉区新石川２－９－６</v>
          </cell>
          <cell r="Q153" t="str">
            <v>社会福祉法人春明会</v>
          </cell>
          <cell r="R153" t="str">
            <v>適</v>
          </cell>
          <cell r="S153" t="str">
            <v/>
          </cell>
          <cell r="T153" t="str">
            <v/>
          </cell>
          <cell r="U153">
            <v>45182</v>
          </cell>
          <cell r="X153" t="str">
            <v>なし</v>
          </cell>
          <cell r="Y153" t="str">
            <v/>
          </cell>
          <cell r="Z153" t="str">
            <v>該当</v>
          </cell>
          <cell r="AA153" t="str">
            <v>Ｒ４</v>
          </cell>
          <cell r="AB153" t="str">
            <v>〇</v>
          </cell>
          <cell r="AC153" t="str">
            <v>Ｒ４</v>
          </cell>
        </row>
        <row r="154">
          <cell r="A154">
            <v>1410051023745</v>
          </cell>
          <cell r="B154">
            <v>6</v>
          </cell>
          <cell r="C154" t="str">
            <v>保育所</v>
          </cell>
          <cell r="D154" t="str">
            <v>いずみ松本町保育園</v>
          </cell>
          <cell r="E154">
            <v>10</v>
          </cell>
          <cell r="F154" t="str">
            <v>神奈川区</v>
          </cell>
          <cell r="G154" t="str">
            <v>該当</v>
          </cell>
          <cell r="H154">
            <v>22</v>
          </cell>
          <cell r="I154">
            <v>7</v>
          </cell>
          <cell r="J154">
            <v>4</v>
          </cell>
          <cell r="K154" t="str">
            <v>該当</v>
          </cell>
          <cell r="L154">
            <v>17</v>
          </cell>
          <cell r="M154">
            <v>7</v>
          </cell>
          <cell r="N154">
            <v>10</v>
          </cell>
          <cell r="O154">
            <v>2210841</v>
          </cell>
          <cell r="P154" t="str">
            <v>横浜市神奈川区松本町　５－３７－２</v>
          </cell>
          <cell r="Q154" t="str">
            <v>いずみ松本保育園</v>
          </cell>
          <cell r="R154" t="str">
            <v/>
          </cell>
          <cell r="S154" t="str">
            <v/>
          </cell>
          <cell r="T154" t="e">
            <v>#N/A</v>
          </cell>
          <cell r="U154">
            <v>45175</v>
          </cell>
          <cell r="X154" t="str">
            <v>なし</v>
          </cell>
          <cell r="Y154" t="str">
            <v/>
          </cell>
          <cell r="Z154" t="str">
            <v>該当</v>
          </cell>
          <cell r="AA154" t="str">
            <v>Ｒ４</v>
          </cell>
          <cell r="AB154" t="str">
            <v>〇</v>
          </cell>
          <cell r="AC154" t="str">
            <v>Ｒ４</v>
          </cell>
        </row>
        <row r="155">
          <cell r="A155">
            <v>1410051023638</v>
          </cell>
          <cell r="B155">
            <v>6</v>
          </cell>
          <cell r="C155" t="str">
            <v>保育所</v>
          </cell>
          <cell r="D155" t="str">
            <v>たいせつ保育園</v>
          </cell>
          <cell r="E155">
            <v>10</v>
          </cell>
          <cell r="F155" t="str">
            <v>神奈川区</v>
          </cell>
          <cell r="G155" t="str">
            <v>該当</v>
          </cell>
          <cell r="H155">
            <v>11</v>
          </cell>
          <cell r="I155">
            <v>4</v>
          </cell>
          <cell r="J155">
            <v>2</v>
          </cell>
          <cell r="K155" t="str">
            <v>該当</v>
          </cell>
          <cell r="L155">
            <v>7</v>
          </cell>
          <cell r="M155">
            <v>4</v>
          </cell>
          <cell r="N155">
            <v>3</v>
          </cell>
          <cell r="O155">
            <v>2210823</v>
          </cell>
          <cell r="P155" t="str">
            <v>横浜市神奈川区二ツ谷町　６－３　メゾン・ド・ビーフロント　１Ｆ</v>
          </cell>
          <cell r="Q155" t="str">
            <v>たいせつ保育園</v>
          </cell>
          <cell r="R155" t="str">
            <v/>
          </cell>
          <cell r="S155" t="str">
            <v/>
          </cell>
          <cell r="T155" t="e">
            <v>#N/A</v>
          </cell>
          <cell r="U155">
            <v>45191</v>
          </cell>
          <cell r="X155" t="str">
            <v>なし</v>
          </cell>
          <cell r="Y155" t="str">
            <v/>
          </cell>
          <cell r="Z155" t="str">
            <v>該当</v>
          </cell>
          <cell r="AA155" t="str">
            <v>Ｒ４</v>
          </cell>
          <cell r="AB155" t="str">
            <v>〇</v>
          </cell>
          <cell r="AC155" t="str">
            <v>Ｒ４</v>
          </cell>
        </row>
        <row r="156">
          <cell r="A156">
            <v>1410051023521</v>
          </cell>
          <cell r="B156">
            <v>6</v>
          </cell>
          <cell r="C156" t="str">
            <v>保育所</v>
          </cell>
          <cell r="D156" t="str">
            <v>グローバルキッズ大口園</v>
          </cell>
          <cell r="E156">
            <v>10</v>
          </cell>
          <cell r="F156" t="str">
            <v>神奈川区</v>
          </cell>
          <cell r="G156" t="str">
            <v>該当</v>
          </cell>
          <cell r="H156">
            <v>12</v>
          </cell>
          <cell r="I156">
            <v>4</v>
          </cell>
          <cell r="J156">
            <v>2</v>
          </cell>
          <cell r="K156" t="str">
            <v>該当</v>
          </cell>
          <cell r="L156">
            <v>6</v>
          </cell>
          <cell r="M156">
            <v>4</v>
          </cell>
          <cell r="N156">
            <v>2</v>
          </cell>
          <cell r="O156">
            <v>1020071</v>
          </cell>
          <cell r="P156" t="str">
            <v>東京都千代田区富士見二丁目１４番３６号</v>
          </cell>
          <cell r="Q156" t="str">
            <v>株式会社　グローバルキッズ</v>
          </cell>
          <cell r="R156" t="str">
            <v>適</v>
          </cell>
          <cell r="S156" t="str">
            <v/>
          </cell>
          <cell r="T156" t="str">
            <v/>
          </cell>
          <cell r="U156">
            <v>45163</v>
          </cell>
          <cell r="X156" t="str">
            <v>なし</v>
          </cell>
          <cell r="Y156" t="str">
            <v/>
          </cell>
          <cell r="Z156" t="str">
            <v>該当</v>
          </cell>
          <cell r="AA156" t="str">
            <v>Ｒ４</v>
          </cell>
          <cell r="AB156" t="str">
            <v>〇</v>
          </cell>
          <cell r="AC156" t="str">
            <v>Ｒ４</v>
          </cell>
        </row>
        <row r="157">
          <cell r="A157">
            <v>1410051019529</v>
          </cell>
          <cell r="B157">
            <v>6</v>
          </cell>
          <cell r="C157" t="str">
            <v>保育所</v>
          </cell>
          <cell r="D157" t="str">
            <v>グローバルキッズ新子安保育園</v>
          </cell>
          <cell r="E157">
            <v>10</v>
          </cell>
          <cell r="F157" t="str">
            <v>神奈川区</v>
          </cell>
          <cell r="G157" t="str">
            <v>該当</v>
          </cell>
          <cell r="H157">
            <v>11</v>
          </cell>
          <cell r="I157">
            <v>4</v>
          </cell>
          <cell r="J157">
            <v>2</v>
          </cell>
          <cell r="K157" t="str">
            <v>該当</v>
          </cell>
          <cell r="L157">
            <v>5</v>
          </cell>
          <cell r="M157">
            <v>4</v>
          </cell>
          <cell r="N157">
            <v>1</v>
          </cell>
          <cell r="O157">
            <v>1020071</v>
          </cell>
          <cell r="P157" t="str">
            <v>東京都千代田区富士見二丁目１４番３６号</v>
          </cell>
          <cell r="Q157" t="str">
            <v>株式会社　グローバルキッズ</v>
          </cell>
          <cell r="R157" t="str">
            <v>適</v>
          </cell>
          <cell r="S157" t="str">
            <v/>
          </cell>
          <cell r="T157" t="str">
            <v/>
          </cell>
          <cell r="U157">
            <v>45163</v>
          </cell>
          <cell r="X157" t="str">
            <v>なし</v>
          </cell>
          <cell r="Y157" t="str">
            <v/>
          </cell>
          <cell r="Z157" t="str">
            <v>該当</v>
          </cell>
          <cell r="AA157" t="str">
            <v>Ｒ４</v>
          </cell>
          <cell r="AB157" t="str">
            <v>〇</v>
          </cell>
          <cell r="AC157" t="str">
            <v>Ｒ４</v>
          </cell>
        </row>
        <row r="158">
          <cell r="A158">
            <v>1410051019511</v>
          </cell>
          <cell r="B158">
            <v>6</v>
          </cell>
          <cell r="C158" t="str">
            <v>保育所</v>
          </cell>
          <cell r="D158" t="str">
            <v>アイン三枚町保育園</v>
          </cell>
          <cell r="E158">
            <v>10</v>
          </cell>
          <cell r="F158" t="str">
            <v>神奈川区</v>
          </cell>
          <cell r="G158" t="str">
            <v>該当</v>
          </cell>
          <cell r="H158">
            <v>14</v>
          </cell>
          <cell r="I158">
            <v>5</v>
          </cell>
          <cell r="J158">
            <v>3</v>
          </cell>
          <cell r="K158" t="str">
            <v>非該当</v>
          </cell>
          <cell r="M158" t="str">
            <v/>
          </cell>
          <cell r="N158" t="str">
            <v>―</v>
          </cell>
          <cell r="O158">
            <v>2210835</v>
          </cell>
          <cell r="P158" t="str">
            <v>横浜市神奈川区鶴屋町２－２１－１　ダイヤビル８０２</v>
          </cell>
          <cell r="Q158" t="str">
            <v>中央出版株式会社</v>
          </cell>
          <cell r="R158" t="str">
            <v>適</v>
          </cell>
          <cell r="S158" t="str">
            <v/>
          </cell>
          <cell r="T158" t="str">
            <v/>
          </cell>
          <cell r="U158">
            <v>45175</v>
          </cell>
          <cell r="X158" t="str">
            <v>なし</v>
          </cell>
          <cell r="Y158" t="str">
            <v/>
          </cell>
          <cell r="Z158" t="str">
            <v>該当</v>
          </cell>
          <cell r="AA158" t="str">
            <v>Ｒ４</v>
          </cell>
          <cell r="AB158" t="str">
            <v>〇</v>
          </cell>
          <cell r="AC158" t="str">
            <v>Ｒ４</v>
          </cell>
        </row>
        <row r="159">
          <cell r="A159">
            <v>1410051019503</v>
          </cell>
          <cell r="B159">
            <v>6</v>
          </cell>
          <cell r="C159" t="str">
            <v>保育所</v>
          </cell>
          <cell r="D159" t="str">
            <v>Gakkenほいくえん片倉</v>
          </cell>
          <cell r="E159">
            <v>10</v>
          </cell>
          <cell r="F159" t="str">
            <v>神奈川区</v>
          </cell>
          <cell r="G159" t="str">
            <v>該当</v>
          </cell>
          <cell r="H159">
            <v>13</v>
          </cell>
          <cell r="I159">
            <v>4</v>
          </cell>
          <cell r="J159">
            <v>3</v>
          </cell>
          <cell r="K159" t="str">
            <v>非該当</v>
          </cell>
          <cell r="M159" t="str">
            <v/>
          </cell>
          <cell r="N159" t="str">
            <v>―</v>
          </cell>
          <cell r="O159">
            <v>1418420</v>
          </cell>
          <cell r="P159" t="str">
            <v>東京都品川区西五反田２－１１－８</v>
          </cell>
          <cell r="Q159" t="str">
            <v>株式会社　学研　ココファン・ナーサリー</v>
          </cell>
          <cell r="R159" t="str">
            <v/>
          </cell>
          <cell r="S159" t="str">
            <v/>
          </cell>
          <cell r="T159" t="e">
            <v>#N/A</v>
          </cell>
          <cell r="U159">
            <v>45191</v>
          </cell>
          <cell r="X159" t="str">
            <v>なし</v>
          </cell>
          <cell r="Y159" t="str">
            <v/>
          </cell>
          <cell r="Z159" t="str">
            <v>該当</v>
          </cell>
          <cell r="AA159" t="str">
            <v>Ｒ４</v>
          </cell>
          <cell r="AB159" t="str">
            <v>〇</v>
          </cell>
          <cell r="AC159" t="str">
            <v>Ｒ４</v>
          </cell>
        </row>
        <row r="160">
          <cell r="A160">
            <v>1410051019222</v>
          </cell>
          <cell r="B160">
            <v>6</v>
          </cell>
          <cell r="C160" t="str">
            <v>保育所</v>
          </cell>
          <cell r="D160" t="str">
            <v>ポピンズナーサリースクール片倉町</v>
          </cell>
          <cell r="E160">
            <v>10</v>
          </cell>
          <cell r="F160" t="str">
            <v>神奈川区</v>
          </cell>
          <cell r="G160" t="str">
            <v>該当</v>
          </cell>
          <cell r="H160">
            <v>12</v>
          </cell>
          <cell r="I160">
            <v>4</v>
          </cell>
          <cell r="J160">
            <v>2</v>
          </cell>
          <cell r="K160" t="str">
            <v>該当</v>
          </cell>
          <cell r="L160">
            <v>6</v>
          </cell>
          <cell r="M160">
            <v>4</v>
          </cell>
          <cell r="N160">
            <v>2</v>
          </cell>
          <cell r="O160">
            <v>2210801</v>
          </cell>
          <cell r="P160" t="str">
            <v>横浜市神奈川区神大寺四丁目１６－６</v>
          </cell>
          <cell r="Q160" t="str">
            <v>ポピンズナーサリースクール片倉町</v>
          </cell>
          <cell r="R160" t="str">
            <v>適</v>
          </cell>
          <cell r="S160" t="str">
            <v/>
          </cell>
          <cell r="T160" t="str">
            <v/>
          </cell>
          <cell r="U160">
            <v>45163</v>
          </cell>
          <cell r="X160" t="str">
            <v>なし</v>
          </cell>
          <cell r="Y160" t="str">
            <v/>
          </cell>
          <cell r="Z160" t="str">
            <v>該当</v>
          </cell>
          <cell r="AA160" t="str">
            <v>Ｒ４</v>
          </cell>
          <cell r="AB160" t="str">
            <v>〇</v>
          </cell>
          <cell r="AC160" t="str">
            <v>Ｒ４</v>
          </cell>
        </row>
        <row r="161">
          <cell r="A161">
            <v>1410051018570</v>
          </cell>
          <cell r="B161">
            <v>6</v>
          </cell>
          <cell r="C161" t="str">
            <v>保育所</v>
          </cell>
          <cell r="D161" t="str">
            <v>エンゼル保育園</v>
          </cell>
          <cell r="E161">
            <v>10</v>
          </cell>
          <cell r="F161" t="str">
            <v>神奈川区</v>
          </cell>
          <cell r="G161" t="str">
            <v>該当</v>
          </cell>
          <cell r="H161">
            <v>8</v>
          </cell>
          <cell r="I161">
            <v>3</v>
          </cell>
          <cell r="J161">
            <v>2</v>
          </cell>
          <cell r="K161" t="str">
            <v>該当</v>
          </cell>
          <cell r="L161">
            <v>6</v>
          </cell>
          <cell r="M161">
            <v>3</v>
          </cell>
          <cell r="N161">
            <v>3</v>
          </cell>
          <cell r="O161">
            <v>2210046</v>
          </cell>
          <cell r="P161" t="str">
            <v>横浜市神奈川区神奈川本町１２－６</v>
          </cell>
          <cell r="Q161" t="str">
            <v>エンゼル保育園</v>
          </cell>
          <cell r="R161" t="str">
            <v>適</v>
          </cell>
          <cell r="S161" t="str">
            <v/>
          </cell>
          <cell r="T161" t="str">
            <v/>
          </cell>
          <cell r="U161">
            <v>45175</v>
          </cell>
          <cell r="X161" t="str">
            <v>なし</v>
          </cell>
          <cell r="Y161" t="str">
            <v/>
          </cell>
          <cell r="Z161" t="str">
            <v>該当</v>
          </cell>
          <cell r="AA161" t="str">
            <v>Ｒ４</v>
          </cell>
          <cell r="AB161" t="str">
            <v>〇</v>
          </cell>
          <cell r="AC161" t="str">
            <v>Ｒ４</v>
          </cell>
        </row>
        <row r="162">
          <cell r="A162">
            <v>1410051018026</v>
          </cell>
          <cell r="B162">
            <v>6</v>
          </cell>
          <cell r="C162" t="str">
            <v>保育所</v>
          </cell>
          <cell r="D162" t="str">
            <v>アイン高島台保育園</v>
          </cell>
          <cell r="E162">
            <v>10</v>
          </cell>
          <cell r="F162" t="str">
            <v>神奈川区</v>
          </cell>
          <cell r="G162" t="str">
            <v>該当</v>
          </cell>
          <cell r="H162">
            <v>11</v>
          </cell>
          <cell r="I162">
            <v>4</v>
          </cell>
          <cell r="J162">
            <v>2</v>
          </cell>
          <cell r="K162" t="str">
            <v>非該当</v>
          </cell>
          <cell r="M162" t="str">
            <v/>
          </cell>
          <cell r="N162" t="str">
            <v>―</v>
          </cell>
          <cell r="O162">
            <v>2210835</v>
          </cell>
          <cell r="P162" t="str">
            <v>横浜市神奈川区鶴屋町２－２１－１　ダイヤビル８０２</v>
          </cell>
          <cell r="Q162" t="str">
            <v>中央出版株式会社</v>
          </cell>
          <cell r="R162" t="str">
            <v>適</v>
          </cell>
          <cell r="S162" t="str">
            <v/>
          </cell>
          <cell r="T162" t="str">
            <v/>
          </cell>
          <cell r="U162">
            <v>45175</v>
          </cell>
          <cell r="X162" t="str">
            <v>なし</v>
          </cell>
          <cell r="Y162" t="str">
            <v/>
          </cell>
          <cell r="Z162" t="str">
            <v>該当</v>
          </cell>
          <cell r="AA162" t="str">
            <v>Ｒ４</v>
          </cell>
          <cell r="AB162" t="str">
            <v>〇</v>
          </cell>
          <cell r="AC162" t="str">
            <v>Ｒ４</v>
          </cell>
        </row>
        <row r="163">
          <cell r="A163">
            <v>1410051018018</v>
          </cell>
          <cell r="B163">
            <v>6</v>
          </cell>
          <cell r="C163" t="str">
            <v>保育所</v>
          </cell>
          <cell r="D163" t="str">
            <v>白楽あいいく保育園</v>
          </cell>
          <cell r="E163">
            <v>10</v>
          </cell>
          <cell r="F163" t="str">
            <v>神奈川区</v>
          </cell>
          <cell r="G163" t="str">
            <v>該当</v>
          </cell>
          <cell r="H163">
            <v>16</v>
          </cell>
          <cell r="I163">
            <v>5</v>
          </cell>
          <cell r="J163">
            <v>3</v>
          </cell>
          <cell r="K163" t="str">
            <v>該当</v>
          </cell>
          <cell r="L163">
            <v>13</v>
          </cell>
          <cell r="M163">
            <v>5</v>
          </cell>
          <cell r="N163">
            <v>8</v>
          </cell>
          <cell r="O163">
            <v>2210065</v>
          </cell>
          <cell r="P163" t="str">
            <v>横浜市神奈川区白楽１００</v>
          </cell>
          <cell r="Q163" t="str">
            <v>（福）母子育成会　白楽あいいく保育園</v>
          </cell>
          <cell r="R163" t="str">
            <v>適</v>
          </cell>
          <cell r="S163" t="str">
            <v/>
          </cell>
          <cell r="T163" t="str">
            <v/>
          </cell>
          <cell r="U163">
            <v>45175</v>
          </cell>
          <cell r="X163" t="str">
            <v>なし</v>
          </cell>
          <cell r="Y163" t="str">
            <v/>
          </cell>
          <cell r="Z163" t="str">
            <v>該当</v>
          </cell>
          <cell r="AA163" t="str">
            <v>Ｒ４</v>
          </cell>
          <cell r="AB163" t="str">
            <v>〇</v>
          </cell>
          <cell r="AC163" t="str">
            <v>Ｒ４</v>
          </cell>
        </row>
        <row r="164">
          <cell r="A164">
            <v>1410051018000</v>
          </cell>
          <cell r="B164">
            <v>6</v>
          </cell>
          <cell r="C164" t="str">
            <v>保育所</v>
          </cell>
          <cell r="D164" t="str">
            <v>ナーサリー横浜ポートサイド</v>
          </cell>
          <cell r="E164">
            <v>10</v>
          </cell>
          <cell r="F164" t="str">
            <v>神奈川区</v>
          </cell>
          <cell r="G164" t="str">
            <v>該当</v>
          </cell>
          <cell r="H164">
            <v>17</v>
          </cell>
          <cell r="I164">
            <v>6</v>
          </cell>
          <cell r="J164">
            <v>3</v>
          </cell>
          <cell r="K164" t="str">
            <v>該当</v>
          </cell>
          <cell r="L164">
            <v>13</v>
          </cell>
          <cell r="M164">
            <v>6</v>
          </cell>
          <cell r="N164">
            <v>7</v>
          </cell>
          <cell r="O164">
            <v>2450016</v>
          </cell>
          <cell r="P164" t="str">
            <v>横浜市泉区和泉町１３６８</v>
          </cell>
          <cell r="Q164" t="str">
            <v>社会福祉法人　和泉福祉会</v>
          </cell>
          <cell r="R164" t="str">
            <v>適</v>
          </cell>
          <cell r="S164" t="str">
            <v/>
          </cell>
          <cell r="T164" t="str">
            <v/>
          </cell>
          <cell r="U164">
            <v>45163</v>
          </cell>
          <cell r="X164" t="str">
            <v>なし</v>
          </cell>
          <cell r="Y164" t="str">
            <v/>
          </cell>
          <cell r="Z164" t="str">
            <v>該当</v>
          </cell>
          <cell r="AA164" t="str">
            <v>Ｒ４</v>
          </cell>
          <cell r="AB164" t="str">
            <v>〇</v>
          </cell>
          <cell r="AC164" t="str">
            <v>Ｒ４</v>
          </cell>
        </row>
        <row r="165">
          <cell r="A165">
            <v>1410051017994</v>
          </cell>
          <cell r="B165">
            <v>6</v>
          </cell>
          <cell r="C165" t="str">
            <v>保育所</v>
          </cell>
          <cell r="D165" t="str">
            <v>第二白百合乳児保育園</v>
          </cell>
          <cell r="E165">
            <v>10</v>
          </cell>
          <cell r="F165" t="str">
            <v>神奈川区</v>
          </cell>
          <cell r="G165" t="str">
            <v>該当</v>
          </cell>
          <cell r="H165">
            <v>15</v>
          </cell>
          <cell r="I165">
            <v>5</v>
          </cell>
          <cell r="J165">
            <v>3</v>
          </cell>
          <cell r="K165" t="str">
            <v>該当</v>
          </cell>
          <cell r="L165">
            <v>15</v>
          </cell>
          <cell r="M165">
            <v>5</v>
          </cell>
          <cell r="N165">
            <v>10</v>
          </cell>
          <cell r="O165">
            <v>2210041</v>
          </cell>
          <cell r="P165" t="str">
            <v>横浜市神奈川区亀住町１－４</v>
          </cell>
          <cell r="Q165" t="str">
            <v>社会福祉法人白百合会第二白百合乳児保育園</v>
          </cell>
          <cell r="R165" t="str">
            <v>適</v>
          </cell>
          <cell r="S165" t="str">
            <v/>
          </cell>
          <cell r="T165" t="str">
            <v>NG</v>
          </cell>
          <cell r="U165">
            <v>45163</v>
          </cell>
          <cell r="X165" t="str">
            <v>なし</v>
          </cell>
          <cell r="Y165" t="str">
            <v/>
          </cell>
          <cell r="Z165" t="str">
            <v>該当</v>
          </cell>
          <cell r="AA165" t="str">
            <v>Ｒ４</v>
          </cell>
          <cell r="AB165" t="str">
            <v>〇</v>
          </cell>
          <cell r="AC165" t="str">
            <v>Ｒ４</v>
          </cell>
        </row>
        <row r="166">
          <cell r="A166">
            <v>1410051017986</v>
          </cell>
          <cell r="B166">
            <v>6</v>
          </cell>
          <cell r="C166" t="str">
            <v>保育所</v>
          </cell>
          <cell r="D166" t="str">
            <v>白百合乳児保育園</v>
          </cell>
          <cell r="E166">
            <v>10</v>
          </cell>
          <cell r="F166" t="str">
            <v>神奈川区</v>
          </cell>
          <cell r="G166" t="str">
            <v>該当</v>
          </cell>
          <cell r="H166">
            <v>17</v>
          </cell>
          <cell r="I166">
            <v>6</v>
          </cell>
          <cell r="J166">
            <v>3</v>
          </cell>
          <cell r="K166" t="str">
            <v>該当</v>
          </cell>
          <cell r="L166">
            <v>14</v>
          </cell>
          <cell r="M166">
            <v>6</v>
          </cell>
          <cell r="N166">
            <v>8</v>
          </cell>
          <cell r="O166">
            <v>2210041</v>
          </cell>
          <cell r="P166" t="str">
            <v>横浜市神奈川区亀住町９－５</v>
          </cell>
          <cell r="Q166" t="str">
            <v>白百合乳児保育園</v>
          </cell>
          <cell r="R166" t="str">
            <v>適</v>
          </cell>
          <cell r="S166" t="str">
            <v/>
          </cell>
          <cell r="T166" t="str">
            <v/>
          </cell>
          <cell r="U166">
            <v>45191</v>
          </cell>
          <cell r="X166" t="str">
            <v>なし</v>
          </cell>
          <cell r="Y166" t="str">
            <v/>
          </cell>
          <cell r="Z166" t="str">
            <v>該当</v>
          </cell>
          <cell r="AA166" t="str">
            <v>Ｒ４</v>
          </cell>
          <cell r="AB166" t="str">
            <v>〇</v>
          </cell>
          <cell r="AC166" t="str">
            <v>Ｒ４</v>
          </cell>
        </row>
        <row r="167">
          <cell r="A167">
            <v>1410051017978</v>
          </cell>
          <cell r="B167">
            <v>6</v>
          </cell>
          <cell r="C167" t="str">
            <v>保育所</v>
          </cell>
          <cell r="D167" t="str">
            <v>あおぞら保育園</v>
          </cell>
          <cell r="E167">
            <v>10</v>
          </cell>
          <cell r="F167" t="str">
            <v>神奈川区</v>
          </cell>
          <cell r="G167" t="str">
            <v>該当</v>
          </cell>
          <cell r="H167">
            <v>23</v>
          </cell>
          <cell r="I167">
            <v>8</v>
          </cell>
          <cell r="J167">
            <v>5</v>
          </cell>
          <cell r="K167" t="str">
            <v>該当</v>
          </cell>
          <cell r="L167">
            <v>19</v>
          </cell>
          <cell r="M167">
            <v>8</v>
          </cell>
          <cell r="N167">
            <v>11</v>
          </cell>
          <cell r="O167">
            <v>2210802</v>
          </cell>
          <cell r="P167" t="str">
            <v>横浜市神奈川区六角橋５－３５－１５　</v>
          </cell>
          <cell r="Q167" t="str">
            <v>あおぞら保育園</v>
          </cell>
          <cell r="R167" t="str">
            <v>適</v>
          </cell>
          <cell r="S167" t="str">
            <v/>
          </cell>
          <cell r="T167" t="str">
            <v/>
          </cell>
          <cell r="U167">
            <v>45191</v>
          </cell>
          <cell r="X167" t="str">
            <v>なし</v>
          </cell>
          <cell r="Y167" t="str">
            <v/>
          </cell>
          <cell r="Z167" t="str">
            <v>該当</v>
          </cell>
          <cell r="AA167" t="str">
            <v>Ｒ４</v>
          </cell>
          <cell r="AB167" t="str">
            <v>〇</v>
          </cell>
          <cell r="AC167" t="str">
            <v>Ｒ４</v>
          </cell>
        </row>
        <row r="168">
          <cell r="A168">
            <v>1410051017960</v>
          </cell>
          <cell r="B168">
            <v>6</v>
          </cell>
          <cell r="C168" t="str">
            <v>保育所</v>
          </cell>
          <cell r="D168" t="str">
            <v>あおぞら第２保育園</v>
          </cell>
          <cell r="E168">
            <v>10</v>
          </cell>
          <cell r="F168" t="str">
            <v>神奈川区</v>
          </cell>
          <cell r="G168" t="str">
            <v>該当</v>
          </cell>
          <cell r="H168">
            <v>14</v>
          </cell>
          <cell r="I168">
            <v>5</v>
          </cell>
          <cell r="J168">
            <v>3</v>
          </cell>
          <cell r="K168" t="str">
            <v>該当</v>
          </cell>
          <cell r="L168">
            <v>17</v>
          </cell>
          <cell r="M168">
            <v>5</v>
          </cell>
          <cell r="N168">
            <v>12</v>
          </cell>
          <cell r="O168">
            <v>2210802</v>
          </cell>
          <cell r="P168" t="str">
            <v>横浜市神奈川区六角橋二丁目３４－８</v>
          </cell>
          <cell r="Q168" t="str">
            <v>社会福祉法人あおぞら　あおぞら第２保育園</v>
          </cell>
          <cell r="R168" t="str">
            <v/>
          </cell>
          <cell r="S168" t="str">
            <v/>
          </cell>
          <cell r="T168" t="e">
            <v>#N/A</v>
          </cell>
          <cell r="U168">
            <v>45191</v>
          </cell>
          <cell r="X168" t="str">
            <v>なし</v>
          </cell>
          <cell r="Y168" t="str">
            <v/>
          </cell>
          <cell r="Z168" t="str">
            <v>該当</v>
          </cell>
          <cell r="AA168" t="str">
            <v>Ｒ４</v>
          </cell>
          <cell r="AB168" t="str">
            <v>〇</v>
          </cell>
          <cell r="AC168" t="str">
            <v>Ｒ４</v>
          </cell>
        </row>
        <row r="169">
          <cell r="A169">
            <v>1410051017952</v>
          </cell>
          <cell r="B169">
            <v>6</v>
          </cell>
          <cell r="C169" t="str">
            <v>保育所</v>
          </cell>
          <cell r="D169" t="str">
            <v>アイン松本町保育園</v>
          </cell>
          <cell r="E169">
            <v>10</v>
          </cell>
          <cell r="F169" t="str">
            <v>神奈川区</v>
          </cell>
          <cell r="G169" t="str">
            <v>該当</v>
          </cell>
          <cell r="H169">
            <v>13</v>
          </cell>
          <cell r="I169">
            <v>4</v>
          </cell>
          <cell r="J169">
            <v>3</v>
          </cell>
          <cell r="K169" t="str">
            <v>非該当</v>
          </cell>
          <cell r="M169" t="str">
            <v/>
          </cell>
          <cell r="N169" t="str">
            <v>―</v>
          </cell>
          <cell r="O169">
            <v>2210835</v>
          </cell>
          <cell r="P169" t="str">
            <v>横浜市神奈川区鶴屋町２－２１－１　ダイヤビル８０２</v>
          </cell>
          <cell r="Q169" t="str">
            <v>中央出版株式会社</v>
          </cell>
          <cell r="R169" t="str">
            <v>適</v>
          </cell>
          <cell r="S169" t="str">
            <v/>
          </cell>
          <cell r="T169" t="str">
            <v/>
          </cell>
          <cell r="U169">
            <v>45175</v>
          </cell>
          <cell r="X169" t="str">
            <v>なし</v>
          </cell>
          <cell r="Y169" t="str">
            <v/>
          </cell>
          <cell r="Z169" t="str">
            <v>該当</v>
          </cell>
          <cell r="AA169" t="str">
            <v>Ｒ４</v>
          </cell>
          <cell r="AB169" t="str">
            <v>〇</v>
          </cell>
          <cell r="AC169" t="str">
            <v>Ｒ４</v>
          </cell>
        </row>
        <row r="170">
          <cell r="A170">
            <v>1410051016350</v>
          </cell>
          <cell r="B170">
            <v>6</v>
          </cell>
          <cell r="C170" t="str">
            <v>保育所</v>
          </cell>
          <cell r="D170" t="str">
            <v>メリーポピンズ東神奈川ルーム</v>
          </cell>
          <cell r="E170">
            <v>10</v>
          </cell>
          <cell r="F170" t="str">
            <v>神奈川区</v>
          </cell>
          <cell r="G170" t="str">
            <v>該当</v>
          </cell>
          <cell r="H170">
            <v>6</v>
          </cell>
          <cell r="I170">
            <v>2</v>
          </cell>
          <cell r="J170">
            <v>1</v>
          </cell>
          <cell r="K170" t="str">
            <v>該当</v>
          </cell>
          <cell r="L170">
            <v>1</v>
          </cell>
          <cell r="M170">
            <v>2</v>
          </cell>
          <cell r="N170">
            <v>0</v>
          </cell>
          <cell r="O170">
            <v>1500002</v>
          </cell>
          <cell r="P170" t="str">
            <v>東京都渋谷区渋谷１丁目２－５　ＭＦＰＲ渋谷ビル１３Ｆ</v>
          </cell>
          <cell r="Q170" t="str">
            <v>株式会社　ゴーエスト</v>
          </cell>
          <cell r="R170" t="str">
            <v/>
          </cell>
          <cell r="S170" t="str">
            <v/>
          </cell>
          <cell r="T170" t="e">
            <v>#N/A</v>
          </cell>
          <cell r="U170">
            <v>45182</v>
          </cell>
          <cell r="X170" t="str">
            <v>なし</v>
          </cell>
          <cell r="Y170" t="str">
            <v/>
          </cell>
          <cell r="Z170" t="str">
            <v>該当</v>
          </cell>
          <cell r="AA170" t="str">
            <v>Ｒ４</v>
          </cell>
          <cell r="AB170" t="str">
            <v>〇</v>
          </cell>
          <cell r="AC170" t="str">
            <v>Ｒ４</v>
          </cell>
        </row>
        <row r="171">
          <cell r="A171">
            <v>1410051016343</v>
          </cell>
          <cell r="B171">
            <v>6</v>
          </cell>
          <cell r="C171" t="str">
            <v>保育所</v>
          </cell>
          <cell r="D171" t="str">
            <v>横浜すきっぷ保育園</v>
          </cell>
          <cell r="E171">
            <v>10</v>
          </cell>
          <cell r="F171" t="str">
            <v>神奈川区</v>
          </cell>
          <cell r="G171" t="str">
            <v>該当</v>
          </cell>
          <cell r="H171">
            <v>11</v>
          </cell>
          <cell r="I171">
            <v>4</v>
          </cell>
          <cell r="J171">
            <v>2</v>
          </cell>
          <cell r="K171" t="str">
            <v>該当</v>
          </cell>
          <cell r="L171">
            <v>11</v>
          </cell>
          <cell r="M171">
            <v>4</v>
          </cell>
          <cell r="N171">
            <v>7</v>
          </cell>
          <cell r="O171">
            <v>1730037</v>
          </cell>
          <cell r="P171" t="str">
            <v>東京都板橋区小茂根４丁目９－２　セガミビル３階</v>
          </cell>
          <cell r="Q171" t="str">
            <v>株式会社俊英館</v>
          </cell>
          <cell r="R171" t="str">
            <v>適</v>
          </cell>
          <cell r="S171" t="str">
            <v/>
          </cell>
          <cell r="T171" t="str">
            <v/>
          </cell>
          <cell r="U171">
            <v>45175</v>
          </cell>
          <cell r="X171" t="str">
            <v>なし</v>
          </cell>
          <cell r="Y171" t="str">
            <v/>
          </cell>
          <cell r="Z171" t="str">
            <v>該当</v>
          </cell>
          <cell r="AA171" t="str">
            <v>Ｒ４</v>
          </cell>
          <cell r="AB171" t="str">
            <v>〇</v>
          </cell>
          <cell r="AC171" t="str">
            <v>Ｒ４</v>
          </cell>
        </row>
        <row r="172">
          <cell r="A172">
            <v>1410051016327</v>
          </cell>
          <cell r="B172">
            <v>6</v>
          </cell>
          <cell r="C172" t="str">
            <v>保育所</v>
          </cell>
          <cell r="D172" t="str">
            <v>ひびき保育園</v>
          </cell>
          <cell r="E172">
            <v>10</v>
          </cell>
          <cell r="F172" t="str">
            <v>神奈川区</v>
          </cell>
          <cell r="G172" t="str">
            <v>該当</v>
          </cell>
          <cell r="H172">
            <v>14</v>
          </cell>
          <cell r="I172">
            <v>5</v>
          </cell>
          <cell r="J172">
            <v>3</v>
          </cell>
          <cell r="K172" t="str">
            <v>該当</v>
          </cell>
          <cell r="L172">
            <v>13</v>
          </cell>
          <cell r="M172">
            <v>5</v>
          </cell>
          <cell r="N172">
            <v>8</v>
          </cell>
          <cell r="O172">
            <v>2210005</v>
          </cell>
          <cell r="P172" t="str">
            <v>横浜市神奈川区松見町１丁目１０－３</v>
          </cell>
          <cell r="Q172" t="str">
            <v>社会福祉法人そだちの杜　ひびき保育園</v>
          </cell>
          <cell r="R172" t="str">
            <v/>
          </cell>
          <cell r="S172" t="str">
            <v/>
          </cell>
          <cell r="T172" t="e">
            <v>#N/A</v>
          </cell>
          <cell r="U172">
            <v>45175</v>
          </cell>
          <cell r="X172" t="str">
            <v>なし</v>
          </cell>
          <cell r="Y172" t="str">
            <v/>
          </cell>
          <cell r="Z172" t="str">
            <v>該当</v>
          </cell>
          <cell r="AA172" t="str">
            <v>Ｒ４</v>
          </cell>
          <cell r="AB172" t="str">
            <v>〇</v>
          </cell>
          <cell r="AC172" t="str">
            <v>Ｒ４</v>
          </cell>
        </row>
        <row r="173">
          <cell r="A173">
            <v>1410051016319</v>
          </cell>
          <cell r="B173">
            <v>6</v>
          </cell>
          <cell r="C173" t="str">
            <v>保育所</v>
          </cell>
          <cell r="D173" t="str">
            <v>西寺尾保育園</v>
          </cell>
          <cell r="E173">
            <v>10</v>
          </cell>
          <cell r="F173" t="str">
            <v>神奈川区</v>
          </cell>
          <cell r="G173" t="str">
            <v>該当</v>
          </cell>
          <cell r="H173">
            <v>22</v>
          </cell>
          <cell r="I173">
            <v>7</v>
          </cell>
          <cell r="J173">
            <v>4</v>
          </cell>
          <cell r="K173" t="str">
            <v>該当</v>
          </cell>
          <cell r="L173">
            <v>19</v>
          </cell>
          <cell r="M173">
            <v>7</v>
          </cell>
          <cell r="N173">
            <v>12</v>
          </cell>
          <cell r="O173">
            <v>2210001</v>
          </cell>
          <cell r="P173" t="str">
            <v>横浜市神奈川区西寺尾三丁目２２－１</v>
          </cell>
          <cell r="Q173" t="str">
            <v>社会福祉法人　聖徳会　西寺尾保育園</v>
          </cell>
          <cell r="R173" t="str">
            <v>適</v>
          </cell>
          <cell r="S173" t="str">
            <v/>
          </cell>
          <cell r="T173" t="str">
            <v/>
          </cell>
          <cell r="U173">
            <v>45175</v>
          </cell>
          <cell r="X173" t="str">
            <v>なし</v>
          </cell>
          <cell r="Y173" t="str">
            <v/>
          </cell>
          <cell r="Z173" t="str">
            <v>該当</v>
          </cell>
          <cell r="AA173" t="str">
            <v>Ｒ４</v>
          </cell>
          <cell r="AB173" t="str">
            <v>〇</v>
          </cell>
          <cell r="AC173" t="str">
            <v>Ｒ４</v>
          </cell>
        </row>
        <row r="174">
          <cell r="A174">
            <v>1410051016301</v>
          </cell>
          <cell r="B174">
            <v>6</v>
          </cell>
          <cell r="C174" t="str">
            <v>保育所</v>
          </cell>
          <cell r="D174" t="str">
            <v>白幡フレール保育園</v>
          </cell>
          <cell r="E174">
            <v>10</v>
          </cell>
          <cell r="F174" t="str">
            <v>神奈川区</v>
          </cell>
          <cell r="G174" t="str">
            <v>該当</v>
          </cell>
          <cell r="H174">
            <v>17</v>
          </cell>
          <cell r="I174">
            <v>6</v>
          </cell>
          <cell r="J174">
            <v>3</v>
          </cell>
          <cell r="K174" t="str">
            <v>該当</v>
          </cell>
          <cell r="L174">
            <v>9</v>
          </cell>
          <cell r="M174">
            <v>6</v>
          </cell>
          <cell r="N174">
            <v>3</v>
          </cell>
          <cell r="O174">
            <v>2250003</v>
          </cell>
          <cell r="P174" t="str">
            <v>横浜市青葉区新石川二丁目９番６</v>
          </cell>
          <cell r="Q174" t="str">
            <v>社会福祉法人　春明会</v>
          </cell>
          <cell r="R174" t="str">
            <v/>
          </cell>
          <cell r="S174" t="str">
            <v/>
          </cell>
          <cell r="T174" t="e">
            <v>#N/A</v>
          </cell>
          <cell r="U174">
            <v>45175</v>
          </cell>
          <cell r="X174" t="str">
            <v>なし</v>
          </cell>
          <cell r="Y174" t="str">
            <v/>
          </cell>
          <cell r="Z174" t="str">
            <v>該当</v>
          </cell>
          <cell r="AA174" t="str">
            <v>Ｒ４</v>
          </cell>
          <cell r="AB174" t="str">
            <v>〇</v>
          </cell>
          <cell r="AC174" t="str">
            <v>Ｒ４</v>
          </cell>
        </row>
        <row r="175">
          <cell r="A175">
            <v>1410051016293</v>
          </cell>
          <cell r="B175">
            <v>6</v>
          </cell>
          <cell r="C175" t="str">
            <v>保育所</v>
          </cell>
          <cell r="D175" t="str">
            <v>小鳩保育園</v>
          </cell>
          <cell r="E175">
            <v>10</v>
          </cell>
          <cell r="F175" t="str">
            <v>神奈川区</v>
          </cell>
          <cell r="G175" t="str">
            <v>該当</v>
          </cell>
          <cell r="H175">
            <v>24</v>
          </cell>
          <cell r="I175">
            <v>8</v>
          </cell>
          <cell r="J175">
            <v>5</v>
          </cell>
          <cell r="K175" t="str">
            <v>該当</v>
          </cell>
          <cell r="L175">
            <v>19</v>
          </cell>
          <cell r="M175">
            <v>8</v>
          </cell>
          <cell r="N175">
            <v>11</v>
          </cell>
          <cell r="O175">
            <v>2210045</v>
          </cell>
          <cell r="P175" t="str">
            <v>横浜市神奈川区神奈川二丁目１７－６</v>
          </cell>
          <cell r="Q175" t="str">
            <v>社会福祉法人神奈川労働福祉協会小鳩保育園</v>
          </cell>
          <cell r="R175" t="str">
            <v/>
          </cell>
          <cell r="S175" t="str">
            <v/>
          </cell>
          <cell r="T175" t="e">
            <v>#N/A</v>
          </cell>
          <cell r="U175">
            <v>45182</v>
          </cell>
          <cell r="X175" t="str">
            <v>なし</v>
          </cell>
          <cell r="Y175" t="str">
            <v/>
          </cell>
          <cell r="Z175" t="str">
            <v>該当</v>
          </cell>
          <cell r="AA175" t="str">
            <v>Ｒ４</v>
          </cell>
          <cell r="AB175" t="str">
            <v>〇</v>
          </cell>
          <cell r="AC175" t="str">
            <v>Ｒ４</v>
          </cell>
        </row>
        <row r="176">
          <cell r="A176">
            <v>1410051016277</v>
          </cell>
          <cell r="B176">
            <v>6</v>
          </cell>
          <cell r="C176" t="str">
            <v>保育所</v>
          </cell>
          <cell r="D176" t="str">
            <v>ＹＭＣＡ東かながわ保育園</v>
          </cell>
          <cell r="E176">
            <v>10</v>
          </cell>
          <cell r="F176" t="str">
            <v>神奈川区</v>
          </cell>
          <cell r="G176" t="str">
            <v>該当</v>
          </cell>
          <cell r="H176">
            <v>13</v>
          </cell>
          <cell r="I176">
            <v>4</v>
          </cell>
          <cell r="J176">
            <v>3</v>
          </cell>
          <cell r="K176" t="str">
            <v>該当</v>
          </cell>
          <cell r="L176">
            <v>10</v>
          </cell>
          <cell r="M176">
            <v>4</v>
          </cell>
          <cell r="N176">
            <v>6</v>
          </cell>
          <cell r="O176">
            <v>2210053</v>
          </cell>
          <cell r="P176" t="str">
            <v>横浜市神奈川区橋本町２－５－３</v>
          </cell>
          <cell r="Q176" t="str">
            <v>公益財団法人横浜ＹＭＣＡ東かながわ保育園</v>
          </cell>
          <cell r="R176" t="str">
            <v/>
          </cell>
          <cell r="S176" t="str">
            <v/>
          </cell>
          <cell r="T176" t="e">
            <v>#N/A</v>
          </cell>
          <cell r="U176">
            <v>45182</v>
          </cell>
          <cell r="X176" t="str">
            <v>あり</v>
          </cell>
          <cell r="Y176" t="str">
            <v>○</v>
          </cell>
          <cell r="Z176" t="str">
            <v>非該当</v>
          </cell>
          <cell r="AA176" t="str">
            <v>Ｒ３</v>
          </cell>
          <cell r="AB176" t="str">
            <v>〇</v>
          </cell>
          <cell r="AC176" t="str">
            <v>Ｒ３</v>
          </cell>
        </row>
        <row r="177">
          <cell r="A177">
            <v>1410051015147</v>
          </cell>
          <cell r="B177">
            <v>6</v>
          </cell>
          <cell r="C177" t="str">
            <v>保育所</v>
          </cell>
          <cell r="D177" t="str">
            <v>めばえ横浜保育園</v>
          </cell>
          <cell r="E177">
            <v>10</v>
          </cell>
          <cell r="F177" t="str">
            <v>神奈川区</v>
          </cell>
          <cell r="G177" t="str">
            <v>該当</v>
          </cell>
          <cell r="H177">
            <v>20</v>
          </cell>
          <cell r="I177">
            <v>7</v>
          </cell>
          <cell r="J177">
            <v>4</v>
          </cell>
          <cell r="K177" t="str">
            <v>該当</v>
          </cell>
          <cell r="L177">
            <v>12</v>
          </cell>
          <cell r="M177">
            <v>7</v>
          </cell>
          <cell r="N177">
            <v>5</v>
          </cell>
          <cell r="O177">
            <v>2210065</v>
          </cell>
          <cell r="P177" t="str">
            <v>横浜市神奈川区白楽６－８</v>
          </cell>
          <cell r="Q177" t="str">
            <v>めばえ横浜保育園</v>
          </cell>
          <cell r="R177" t="str">
            <v>適</v>
          </cell>
          <cell r="S177" t="str">
            <v/>
          </cell>
          <cell r="T177" t="str">
            <v/>
          </cell>
          <cell r="U177">
            <v>45182</v>
          </cell>
          <cell r="X177" t="str">
            <v>なし</v>
          </cell>
          <cell r="Y177" t="str">
            <v/>
          </cell>
          <cell r="Z177" t="str">
            <v>該当</v>
          </cell>
          <cell r="AA177" t="str">
            <v>Ｒ４</v>
          </cell>
          <cell r="AB177" t="str">
            <v>〇</v>
          </cell>
          <cell r="AC177" t="str">
            <v>Ｒ４</v>
          </cell>
        </row>
        <row r="178">
          <cell r="A178">
            <v>1410051014678</v>
          </cell>
          <cell r="B178">
            <v>6</v>
          </cell>
          <cell r="C178" t="str">
            <v>保育所</v>
          </cell>
          <cell r="D178" t="str">
            <v>保育園こりす</v>
          </cell>
          <cell r="E178">
            <v>10</v>
          </cell>
          <cell r="F178" t="str">
            <v>神奈川区</v>
          </cell>
          <cell r="G178" t="str">
            <v>該当</v>
          </cell>
          <cell r="H178">
            <v>15</v>
          </cell>
          <cell r="I178">
            <v>5</v>
          </cell>
          <cell r="J178">
            <v>3</v>
          </cell>
          <cell r="K178" t="str">
            <v>該当</v>
          </cell>
          <cell r="L178">
            <v>9</v>
          </cell>
          <cell r="M178">
            <v>5</v>
          </cell>
          <cell r="N178">
            <v>4</v>
          </cell>
          <cell r="O178">
            <v>2210864</v>
          </cell>
          <cell r="P178" t="str">
            <v>横浜市神奈川区菅田町１７６１－１</v>
          </cell>
          <cell r="Q178" t="str">
            <v>保育園　こりす</v>
          </cell>
          <cell r="R178" t="str">
            <v>適</v>
          </cell>
          <cell r="S178" t="str">
            <v/>
          </cell>
          <cell r="T178" t="str">
            <v/>
          </cell>
          <cell r="U178">
            <v>45175</v>
          </cell>
          <cell r="X178" t="str">
            <v>なし</v>
          </cell>
          <cell r="Y178" t="str">
            <v/>
          </cell>
          <cell r="Z178" t="str">
            <v>該当</v>
          </cell>
          <cell r="AA178" t="str">
            <v>Ｒ４</v>
          </cell>
          <cell r="AB178" t="str">
            <v>〇</v>
          </cell>
          <cell r="AC178" t="str">
            <v>Ｒ４</v>
          </cell>
        </row>
        <row r="179">
          <cell r="A179">
            <v>1410051014660</v>
          </cell>
          <cell r="B179">
            <v>6</v>
          </cell>
          <cell r="C179" t="str">
            <v>保育所</v>
          </cell>
          <cell r="D179" t="str">
            <v>グローバルキッズ白楽園</v>
          </cell>
          <cell r="E179">
            <v>10</v>
          </cell>
          <cell r="F179" t="str">
            <v>神奈川区</v>
          </cell>
          <cell r="G179" t="str">
            <v>該当</v>
          </cell>
          <cell r="H179">
            <v>11</v>
          </cell>
          <cell r="I179">
            <v>4</v>
          </cell>
          <cell r="J179">
            <v>2</v>
          </cell>
          <cell r="K179" t="str">
            <v>該当</v>
          </cell>
          <cell r="L179">
            <v>6</v>
          </cell>
          <cell r="M179">
            <v>4</v>
          </cell>
          <cell r="N179">
            <v>2</v>
          </cell>
          <cell r="O179">
            <v>1020071</v>
          </cell>
          <cell r="P179" t="str">
            <v>東京都千代田区富士見二丁目１４番３６号</v>
          </cell>
          <cell r="Q179" t="str">
            <v>株式会社　グローバルキッズ</v>
          </cell>
          <cell r="R179" t="str">
            <v>適</v>
          </cell>
          <cell r="S179" t="str">
            <v/>
          </cell>
          <cell r="T179" t="str">
            <v/>
          </cell>
          <cell r="U179">
            <v>45163</v>
          </cell>
          <cell r="X179" t="str">
            <v>なし</v>
          </cell>
          <cell r="Y179" t="str">
            <v/>
          </cell>
          <cell r="Z179" t="str">
            <v>該当</v>
          </cell>
          <cell r="AA179" t="str">
            <v>Ｒ４</v>
          </cell>
          <cell r="AB179" t="str">
            <v>〇</v>
          </cell>
          <cell r="AC179" t="str">
            <v>Ｒ４</v>
          </cell>
        </row>
        <row r="180">
          <cell r="A180">
            <v>1410051014652</v>
          </cell>
          <cell r="B180">
            <v>6</v>
          </cell>
          <cell r="C180" t="str">
            <v>保育所</v>
          </cell>
          <cell r="D180" t="str">
            <v>浦島保育園</v>
          </cell>
          <cell r="E180">
            <v>10</v>
          </cell>
          <cell r="F180" t="str">
            <v>神奈川区</v>
          </cell>
          <cell r="G180" t="str">
            <v>該当</v>
          </cell>
          <cell r="H180">
            <v>21</v>
          </cell>
          <cell r="I180">
            <v>7</v>
          </cell>
          <cell r="J180">
            <v>4</v>
          </cell>
          <cell r="K180" t="str">
            <v>該当</v>
          </cell>
          <cell r="L180">
            <v>13</v>
          </cell>
          <cell r="M180">
            <v>7</v>
          </cell>
          <cell r="N180">
            <v>6</v>
          </cell>
          <cell r="O180">
            <v>2210041</v>
          </cell>
          <cell r="P180" t="str">
            <v>横浜市神奈川区亀住町４－１１</v>
          </cell>
          <cell r="Q180" t="str">
            <v>社会福祉法人　浦島保育園</v>
          </cell>
          <cell r="R180" t="str">
            <v/>
          </cell>
          <cell r="S180" t="str">
            <v/>
          </cell>
          <cell r="T180" t="e">
            <v>#N/A</v>
          </cell>
          <cell r="U180">
            <v>45182</v>
          </cell>
          <cell r="X180" t="str">
            <v>なし</v>
          </cell>
          <cell r="Y180" t="str">
            <v/>
          </cell>
          <cell r="Z180" t="str">
            <v>該当</v>
          </cell>
          <cell r="AA180" t="str">
            <v>Ｒ４</v>
          </cell>
          <cell r="AB180" t="str">
            <v>〇</v>
          </cell>
          <cell r="AC180" t="str">
            <v>Ｒ４</v>
          </cell>
        </row>
        <row r="181">
          <cell r="A181">
            <v>1410051013894</v>
          </cell>
          <cell r="B181">
            <v>6</v>
          </cell>
          <cell r="C181" t="str">
            <v>保育所</v>
          </cell>
          <cell r="D181" t="str">
            <v>ゆうゆうきっず横浜</v>
          </cell>
          <cell r="E181">
            <v>10</v>
          </cell>
          <cell r="F181" t="str">
            <v>神奈川区</v>
          </cell>
          <cell r="G181" t="str">
            <v>該当</v>
          </cell>
          <cell r="H181">
            <v>19</v>
          </cell>
          <cell r="I181">
            <v>6</v>
          </cell>
          <cell r="J181">
            <v>4</v>
          </cell>
          <cell r="K181" t="str">
            <v>非該当</v>
          </cell>
          <cell r="M181" t="str">
            <v/>
          </cell>
          <cell r="N181" t="str">
            <v>―</v>
          </cell>
          <cell r="O181">
            <v>2210014</v>
          </cell>
          <cell r="P181" t="str">
            <v>横浜市神奈川区入江一丁目３１番２８号</v>
          </cell>
          <cell r="Q181" t="str">
            <v>ゆうゆうきっず横浜</v>
          </cell>
          <cell r="R181" t="str">
            <v>適</v>
          </cell>
          <cell r="S181" t="str">
            <v/>
          </cell>
          <cell r="T181" t="str">
            <v/>
          </cell>
          <cell r="U181">
            <v>45163</v>
          </cell>
          <cell r="X181" t="str">
            <v>なし</v>
          </cell>
          <cell r="Y181" t="str">
            <v/>
          </cell>
          <cell r="Z181" t="str">
            <v>該当</v>
          </cell>
          <cell r="AA181" t="str">
            <v>Ｒ４</v>
          </cell>
          <cell r="AB181" t="str">
            <v>〇</v>
          </cell>
          <cell r="AC181" t="str">
            <v>Ｒ４</v>
          </cell>
        </row>
        <row r="182">
          <cell r="A182">
            <v>1410051013886</v>
          </cell>
          <cell r="B182">
            <v>6</v>
          </cell>
          <cell r="C182" t="str">
            <v>保育所</v>
          </cell>
          <cell r="D182" t="str">
            <v>羽沢保育園</v>
          </cell>
          <cell r="E182">
            <v>10</v>
          </cell>
          <cell r="F182" t="str">
            <v>神奈川区</v>
          </cell>
          <cell r="G182" t="str">
            <v>該当</v>
          </cell>
          <cell r="H182">
            <v>22</v>
          </cell>
          <cell r="I182">
            <v>7</v>
          </cell>
          <cell r="J182">
            <v>4</v>
          </cell>
          <cell r="K182" t="str">
            <v>該当</v>
          </cell>
          <cell r="L182">
            <v>22</v>
          </cell>
          <cell r="M182">
            <v>7</v>
          </cell>
          <cell r="N182">
            <v>15</v>
          </cell>
          <cell r="O182">
            <v>2230058</v>
          </cell>
          <cell r="P182" t="str">
            <v>横浜市港北区新吉田東三丁目３９－１５</v>
          </cell>
          <cell r="Q182" t="str">
            <v>社会福祉法人　徳風会　めぐみ保育園</v>
          </cell>
          <cell r="R182" t="str">
            <v/>
          </cell>
          <cell r="S182" t="str">
            <v/>
          </cell>
          <cell r="T182" t="e">
            <v>#N/A</v>
          </cell>
          <cell r="U182">
            <v>45182</v>
          </cell>
          <cell r="X182" t="str">
            <v>なし</v>
          </cell>
          <cell r="Y182" t="str">
            <v/>
          </cell>
          <cell r="Z182" t="str">
            <v>該当</v>
          </cell>
          <cell r="AA182" t="str">
            <v>Ｒ４</v>
          </cell>
          <cell r="AB182" t="str">
            <v>〇</v>
          </cell>
          <cell r="AC182" t="str">
            <v>Ｒ４</v>
          </cell>
        </row>
        <row r="183">
          <cell r="A183">
            <v>1410051013878</v>
          </cell>
          <cell r="B183">
            <v>6</v>
          </cell>
          <cell r="C183" t="str">
            <v>保育所</v>
          </cell>
          <cell r="D183" t="str">
            <v>太陽の子　新子安保育園</v>
          </cell>
          <cell r="E183">
            <v>10</v>
          </cell>
          <cell r="F183" t="str">
            <v>神奈川区</v>
          </cell>
          <cell r="G183" t="str">
            <v>該当</v>
          </cell>
          <cell r="H183">
            <v>9</v>
          </cell>
          <cell r="I183">
            <v>3</v>
          </cell>
          <cell r="J183">
            <v>2</v>
          </cell>
          <cell r="K183" t="str">
            <v>該当</v>
          </cell>
          <cell r="L183">
            <v>9</v>
          </cell>
          <cell r="M183">
            <v>3</v>
          </cell>
          <cell r="N183">
            <v>6</v>
          </cell>
          <cell r="O183">
            <v>1086215</v>
          </cell>
          <cell r="P183" t="str">
            <v>東京都港区港南二丁目１５番３号　品川インターシティＣ棟１５階</v>
          </cell>
          <cell r="Q183" t="str">
            <v>ＨＩＴＯＷＡキッズライフ株式会社</v>
          </cell>
          <cell r="R183" t="str">
            <v/>
          </cell>
          <cell r="S183" t="str">
            <v/>
          </cell>
          <cell r="T183" t="e">
            <v>#N/A</v>
          </cell>
          <cell r="U183">
            <v>45182</v>
          </cell>
          <cell r="X183" t="str">
            <v>なし</v>
          </cell>
          <cell r="Y183" t="str">
            <v/>
          </cell>
          <cell r="Z183" t="str">
            <v>該当</v>
          </cell>
          <cell r="AA183" t="str">
            <v>Ｒ４</v>
          </cell>
          <cell r="AB183" t="str">
            <v>〇</v>
          </cell>
          <cell r="AC183" t="str">
            <v>Ｒ４</v>
          </cell>
        </row>
        <row r="184">
          <cell r="A184">
            <v>1410051013860</v>
          </cell>
          <cell r="B184">
            <v>6</v>
          </cell>
          <cell r="C184" t="str">
            <v>保育所</v>
          </cell>
          <cell r="D184" t="str">
            <v>白幡保育園</v>
          </cell>
          <cell r="E184">
            <v>10</v>
          </cell>
          <cell r="F184" t="str">
            <v>神奈川区</v>
          </cell>
          <cell r="G184" t="str">
            <v>該当</v>
          </cell>
          <cell r="H184">
            <v>17</v>
          </cell>
          <cell r="I184">
            <v>6</v>
          </cell>
          <cell r="J184">
            <v>3</v>
          </cell>
          <cell r="K184" t="str">
            <v>該当</v>
          </cell>
          <cell r="L184">
            <v>14</v>
          </cell>
          <cell r="M184">
            <v>6</v>
          </cell>
          <cell r="N184">
            <v>8</v>
          </cell>
          <cell r="O184">
            <v>2210004</v>
          </cell>
          <cell r="P184" t="str">
            <v>横浜市神奈川区西大口９３</v>
          </cell>
          <cell r="Q184" t="str">
            <v>社会福祉法人聖徳会　白幡保育園</v>
          </cell>
          <cell r="R184" t="str">
            <v>適</v>
          </cell>
          <cell r="S184" t="str">
            <v/>
          </cell>
          <cell r="T184" t="str">
            <v/>
          </cell>
          <cell r="U184">
            <v>45175</v>
          </cell>
          <cell r="X184" t="str">
            <v>なし</v>
          </cell>
          <cell r="Y184" t="str">
            <v/>
          </cell>
          <cell r="Z184" t="str">
            <v>該当</v>
          </cell>
          <cell r="AA184" t="str">
            <v>Ｒ４</v>
          </cell>
          <cell r="AB184" t="str">
            <v>〇</v>
          </cell>
          <cell r="AC184" t="str">
            <v>Ｒ４</v>
          </cell>
        </row>
        <row r="185">
          <cell r="A185">
            <v>1410051013852</v>
          </cell>
          <cell r="B185">
            <v>6</v>
          </cell>
          <cell r="C185" t="str">
            <v>保育所</v>
          </cell>
          <cell r="D185" t="str">
            <v>聖徳保育園</v>
          </cell>
          <cell r="E185">
            <v>10</v>
          </cell>
          <cell r="F185" t="str">
            <v>神奈川区</v>
          </cell>
          <cell r="G185" t="str">
            <v>該当</v>
          </cell>
          <cell r="H185">
            <v>31</v>
          </cell>
          <cell r="I185">
            <v>10</v>
          </cell>
          <cell r="J185">
            <v>6</v>
          </cell>
          <cell r="K185" t="str">
            <v>該当</v>
          </cell>
          <cell r="L185">
            <v>24</v>
          </cell>
          <cell r="M185">
            <v>10</v>
          </cell>
          <cell r="N185">
            <v>14</v>
          </cell>
          <cell r="O185">
            <v>2210061</v>
          </cell>
          <cell r="P185" t="str">
            <v>横浜市神奈川区七島町１６３</v>
          </cell>
          <cell r="Q185" t="str">
            <v>社会福祉法人　聖徳会　聖徳保育園</v>
          </cell>
          <cell r="R185" t="str">
            <v>適</v>
          </cell>
          <cell r="S185" t="str">
            <v/>
          </cell>
          <cell r="T185" t="str">
            <v/>
          </cell>
          <cell r="U185">
            <v>45175</v>
          </cell>
          <cell r="X185" t="str">
            <v>なし</v>
          </cell>
          <cell r="Y185" t="str">
            <v/>
          </cell>
          <cell r="Z185" t="str">
            <v>該当</v>
          </cell>
          <cell r="AA185" t="str">
            <v>Ｒ４</v>
          </cell>
          <cell r="AB185" t="str">
            <v>〇</v>
          </cell>
          <cell r="AC185" t="str">
            <v>Ｒ４</v>
          </cell>
        </row>
        <row r="186">
          <cell r="A186">
            <v>1410051013845</v>
          </cell>
          <cell r="B186">
            <v>6</v>
          </cell>
          <cell r="C186" t="str">
            <v>保育所</v>
          </cell>
          <cell r="D186" t="str">
            <v>神ノ木保育園</v>
          </cell>
          <cell r="E186">
            <v>10</v>
          </cell>
          <cell r="F186" t="str">
            <v>神奈川区</v>
          </cell>
          <cell r="G186" t="str">
            <v>該当</v>
          </cell>
          <cell r="H186">
            <v>27</v>
          </cell>
          <cell r="I186">
            <v>9</v>
          </cell>
          <cell r="J186">
            <v>5</v>
          </cell>
          <cell r="K186" t="str">
            <v>該当</v>
          </cell>
          <cell r="L186">
            <v>19</v>
          </cell>
          <cell r="M186">
            <v>9</v>
          </cell>
          <cell r="N186">
            <v>10</v>
          </cell>
          <cell r="O186">
            <v>2210001</v>
          </cell>
          <cell r="P186" t="str">
            <v>横浜市神奈川区西寺尾三丁目２－１３</v>
          </cell>
          <cell r="Q186" t="str">
            <v>神ノ木保育園</v>
          </cell>
          <cell r="R186" t="str">
            <v>適</v>
          </cell>
          <cell r="S186" t="str">
            <v/>
          </cell>
          <cell r="T186" t="str">
            <v/>
          </cell>
          <cell r="U186">
            <v>45175</v>
          </cell>
          <cell r="X186" t="str">
            <v>なし</v>
          </cell>
          <cell r="Y186" t="str">
            <v/>
          </cell>
          <cell r="Z186" t="str">
            <v>該当</v>
          </cell>
          <cell r="AA186" t="str">
            <v>Ｒ４</v>
          </cell>
          <cell r="AB186" t="str">
            <v>〇</v>
          </cell>
          <cell r="AC186" t="str">
            <v>Ｒ４</v>
          </cell>
        </row>
        <row r="187">
          <cell r="A187">
            <v>1410051013837</v>
          </cell>
          <cell r="B187">
            <v>6</v>
          </cell>
          <cell r="C187" t="str">
            <v>保育所</v>
          </cell>
          <cell r="D187" t="str">
            <v>いずみ東白楽保育園</v>
          </cell>
          <cell r="E187">
            <v>10</v>
          </cell>
          <cell r="F187" t="str">
            <v>神奈川区</v>
          </cell>
          <cell r="G187" t="str">
            <v>該当</v>
          </cell>
          <cell r="H187">
            <v>21</v>
          </cell>
          <cell r="I187">
            <v>7</v>
          </cell>
          <cell r="J187">
            <v>4</v>
          </cell>
          <cell r="K187" t="str">
            <v>該当</v>
          </cell>
          <cell r="L187">
            <v>19</v>
          </cell>
          <cell r="M187">
            <v>7</v>
          </cell>
          <cell r="N187">
            <v>12</v>
          </cell>
          <cell r="O187">
            <v>2210812</v>
          </cell>
          <cell r="P187" t="str">
            <v>横浜市神奈川区平川町３－６</v>
          </cell>
          <cell r="Q187" t="str">
            <v>社会福祉法人いずみ　いずみ東白楽保育園</v>
          </cell>
          <cell r="R187" t="str">
            <v>適</v>
          </cell>
          <cell r="S187" t="str">
            <v/>
          </cell>
          <cell r="T187" t="str">
            <v/>
          </cell>
          <cell r="U187">
            <v>45182</v>
          </cell>
          <cell r="X187" t="str">
            <v>なし</v>
          </cell>
          <cell r="Y187" t="str">
            <v/>
          </cell>
          <cell r="Z187" t="str">
            <v>該当</v>
          </cell>
          <cell r="AA187" t="str">
            <v>Ｒ４</v>
          </cell>
          <cell r="AB187" t="str">
            <v>〇</v>
          </cell>
          <cell r="AC187" t="str">
            <v>Ｒ４</v>
          </cell>
        </row>
        <row r="188">
          <cell r="A188">
            <v>1410051013654</v>
          </cell>
          <cell r="B188">
            <v>6</v>
          </cell>
          <cell r="C188" t="str">
            <v>保育所</v>
          </cell>
          <cell r="D188" t="str">
            <v>いずみ反町保育園</v>
          </cell>
          <cell r="E188">
            <v>10</v>
          </cell>
          <cell r="F188" t="str">
            <v>神奈川区</v>
          </cell>
          <cell r="G188" t="str">
            <v>該当</v>
          </cell>
          <cell r="H188">
            <v>17</v>
          </cell>
          <cell r="I188">
            <v>6</v>
          </cell>
          <cell r="J188">
            <v>3</v>
          </cell>
          <cell r="K188" t="str">
            <v>該当</v>
          </cell>
          <cell r="L188">
            <v>16</v>
          </cell>
          <cell r="M188">
            <v>6</v>
          </cell>
          <cell r="N188">
            <v>10</v>
          </cell>
          <cell r="O188">
            <v>2210842</v>
          </cell>
          <cell r="P188" t="str">
            <v>横浜市神奈川区泉町５－１０６</v>
          </cell>
          <cell r="Q188" t="str">
            <v>社会福祉法人いずみ　いずみ反町保育園</v>
          </cell>
          <cell r="R188" t="str">
            <v>適</v>
          </cell>
          <cell r="S188" t="str">
            <v/>
          </cell>
          <cell r="T188" t="str">
            <v/>
          </cell>
          <cell r="U188">
            <v>45163</v>
          </cell>
          <cell r="X188" t="str">
            <v>なし</v>
          </cell>
          <cell r="Y188" t="str">
            <v/>
          </cell>
          <cell r="Z188" t="str">
            <v>該当</v>
          </cell>
          <cell r="AA188" t="str">
            <v>Ｒ４</v>
          </cell>
          <cell r="AB188" t="str">
            <v>〇</v>
          </cell>
          <cell r="AC188" t="str">
            <v>Ｒ４</v>
          </cell>
        </row>
        <row r="189">
          <cell r="A189">
            <v>1410052003712</v>
          </cell>
          <cell r="B189">
            <v>7</v>
          </cell>
          <cell r="C189" t="str">
            <v>家庭的保育事業</v>
          </cell>
          <cell r="D189" t="str">
            <v>かわち保育ルーム</v>
          </cell>
          <cell r="E189">
            <v>10</v>
          </cell>
          <cell r="F189" t="str">
            <v>神奈川区</v>
          </cell>
          <cell r="G189" t="str">
            <v>該当</v>
          </cell>
          <cell r="H189" t="str">
            <v>-</v>
          </cell>
          <cell r="I189">
            <v>1</v>
          </cell>
          <cell r="J189">
            <v>0</v>
          </cell>
          <cell r="K189" t="str">
            <v>該当</v>
          </cell>
          <cell r="L189">
            <v>0</v>
          </cell>
          <cell r="M189">
            <v>1</v>
          </cell>
          <cell r="N189">
            <v>0</v>
          </cell>
          <cell r="O189">
            <v>2210864</v>
          </cell>
          <cell r="P189" t="str">
            <v>横浜市神奈川区菅田町１５４８－５２</v>
          </cell>
          <cell r="Q189" t="str">
            <v>かわち保育ルーム</v>
          </cell>
          <cell r="R189" t="str">
            <v/>
          </cell>
          <cell r="S189" t="str">
            <v/>
          </cell>
          <cell r="T189" t="e">
            <v>#N/A</v>
          </cell>
          <cell r="U189">
            <v>45219</v>
          </cell>
          <cell r="X189" t="str">
            <v>なし</v>
          </cell>
          <cell r="Y189" t="str">
            <v/>
          </cell>
          <cell r="Z189" t="str">
            <v>該当</v>
          </cell>
          <cell r="AA189" t="str">
            <v>Ｒ４</v>
          </cell>
          <cell r="AB189" t="str">
            <v>〇</v>
          </cell>
          <cell r="AC189" t="str">
            <v>Ｒ４</v>
          </cell>
        </row>
        <row r="190">
          <cell r="A190">
            <v>1410052005964</v>
          </cell>
          <cell r="B190">
            <v>8</v>
          </cell>
          <cell r="C190" t="str">
            <v>小規模保育事業（A型）</v>
          </cell>
          <cell r="D190" t="str">
            <v>みらいつばさ片倉町保育園</v>
          </cell>
          <cell r="E190">
            <v>10</v>
          </cell>
          <cell r="F190" t="str">
            <v>神奈川区</v>
          </cell>
          <cell r="G190" t="str">
            <v>該当</v>
          </cell>
          <cell r="H190">
            <v>5</v>
          </cell>
          <cell r="I190">
            <v>2</v>
          </cell>
          <cell r="J190">
            <v>1</v>
          </cell>
          <cell r="K190" t="str">
            <v>該当</v>
          </cell>
          <cell r="L190">
            <v>2</v>
          </cell>
          <cell r="M190">
            <v>2</v>
          </cell>
          <cell r="N190">
            <v>0</v>
          </cell>
          <cell r="O190">
            <v>1970003</v>
          </cell>
          <cell r="P190" t="str">
            <v>東京都福生市大字熊川１６８９－４５</v>
          </cell>
          <cell r="Q190" t="str">
            <v>株式会社みらいつばさ</v>
          </cell>
          <cell r="R190" t="str">
            <v>適</v>
          </cell>
          <cell r="S190" t="str">
            <v/>
          </cell>
          <cell r="T190" t="str">
            <v/>
          </cell>
          <cell r="U190">
            <v>45182</v>
          </cell>
          <cell r="X190" t="str">
            <v>あり</v>
          </cell>
          <cell r="Y190" t="str">
            <v>○</v>
          </cell>
          <cell r="Z190" t="str">
            <v>Ｒ５新規園</v>
          </cell>
          <cell r="AA190" t="e">
            <v>#N/A</v>
          </cell>
          <cell r="AB190" t="str">
            <v>Ｒ５新規園</v>
          </cell>
          <cell r="AC190" t="str">
            <v>Ｒ４</v>
          </cell>
        </row>
        <row r="191">
          <cell r="A191">
            <v>1410052005659</v>
          </cell>
          <cell r="B191">
            <v>8</v>
          </cell>
          <cell r="C191" t="str">
            <v>小規模保育事業（A型）</v>
          </cell>
          <cell r="D191" t="str">
            <v>京浜保育園パステル</v>
          </cell>
          <cell r="E191">
            <v>10</v>
          </cell>
          <cell r="F191" t="str">
            <v>神奈川区</v>
          </cell>
          <cell r="G191" t="str">
            <v>非該当</v>
          </cell>
          <cell r="I191" t="str">
            <v/>
          </cell>
          <cell r="J191" t="str">
            <v/>
          </cell>
          <cell r="K191" t="str">
            <v>非該当</v>
          </cell>
          <cell r="M191" t="str">
            <v/>
          </cell>
          <cell r="N191" t="str">
            <v>―</v>
          </cell>
          <cell r="O191">
            <v>2210004</v>
          </cell>
          <cell r="P191" t="str">
            <v>横浜市神奈川区西大口２８番地</v>
          </cell>
          <cell r="Q191" t="str">
            <v>有限会社パステル</v>
          </cell>
          <cell r="R191" t="str">
            <v/>
          </cell>
          <cell r="S191" t="str">
            <v/>
          </cell>
          <cell r="T191" t="e">
            <v>#N/A</v>
          </cell>
          <cell r="U191">
            <v>45182</v>
          </cell>
          <cell r="X191" t="str">
            <v>―</v>
          </cell>
          <cell r="Y191" t="str">
            <v/>
          </cell>
          <cell r="Z191" t="str">
            <v>非該当</v>
          </cell>
          <cell r="AA191" t="str">
            <v>履歴なし</v>
          </cell>
          <cell r="AB191" t="str">
            <v>〇</v>
          </cell>
          <cell r="AC191" t="str">
            <v/>
          </cell>
        </row>
        <row r="192">
          <cell r="A192">
            <v>1410052005212</v>
          </cell>
          <cell r="B192">
            <v>8</v>
          </cell>
          <cell r="C192" t="str">
            <v>小規模保育事業（A型）</v>
          </cell>
          <cell r="D192" t="str">
            <v>スターチャイルド≪横浜ステーションナーサリー≫</v>
          </cell>
          <cell r="E192">
            <v>10</v>
          </cell>
          <cell r="F192" t="str">
            <v>神奈川区</v>
          </cell>
          <cell r="G192" t="str">
            <v>該当</v>
          </cell>
          <cell r="H192">
            <v>7</v>
          </cell>
          <cell r="I192">
            <v>2</v>
          </cell>
          <cell r="J192">
            <v>1</v>
          </cell>
          <cell r="K192" t="str">
            <v>該当</v>
          </cell>
          <cell r="L192">
            <v>4</v>
          </cell>
          <cell r="M192">
            <v>2</v>
          </cell>
          <cell r="N192">
            <v>2</v>
          </cell>
          <cell r="O192">
            <v>2210835</v>
          </cell>
          <cell r="P192" t="str">
            <v>横浜市神奈川区鶴屋町３丁目２９－１　第６安田ビル５階</v>
          </cell>
          <cell r="Q192" t="str">
            <v>ヒューマンスターチャイルド株式会社</v>
          </cell>
          <cell r="R192" t="str">
            <v>適</v>
          </cell>
          <cell r="S192" t="str">
            <v/>
          </cell>
          <cell r="T192" t="str">
            <v/>
          </cell>
          <cell r="U192">
            <v>45175</v>
          </cell>
          <cell r="X192" t="str">
            <v>なし</v>
          </cell>
          <cell r="Y192" t="str">
            <v/>
          </cell>
          <cell r="Z192" t="str">
            <v>該当</v>
          </cell>
          <cell r="AA192" t="str">
            <v>Ｒ４</v>
          </cell>
          <cell r="AB192" t="str">
            <v>〇</v>
          </cell>
          <cell r="AC192" t="str">
            <v>Ｒ４</v>
          </cell>
        </row>
        <row r="193">
          <cell r="A193">
            <v>1410052004819</v>
          </cell>
          <cell r="B193">
            <v>8</v>
          </cell>
          <cell r="C193" t="str">
            <v>小規模保育事業（A型）</v>
          </cell>
          <cell r="D193" t="str">
            <v>横浜ノーベル保育園</v>
          </cell>
          <cell r="E193">
            <v>10</v>
          </cell>
          <cell r="F193" t="str">
            <v>神奈川区</v>
          </cell>
          <cell r="G193" t="str">
            <v>該当</v>
          </cell>
          <cell r="H193">
            <v>6</v>
          </cell>
          <cell r="I193">
            <v>2</v>
          </cell>
          <cell r="J193">
            <v>1</v>
          </cell>
          <cell r="K193" t="str">
            <v>該当</v>
          </cell>
          <cell r="L193">
            <v>7</v>
          </cell>
          <cell r="M193">
            <v>2</v>
          </cell>
          <cell r="N193">
            <v>5</v>
          </cell>
          <cell r="O193">
            <v>2210822</v>
          </cell>
          <cell r="P193" t="str">
            <v>横浜市神奈川区西神奈川１－１１－３　レーベンハイム東白楽２階</v>
          </cell>
          <cell r="Q193" t="str">
            <v>横浜ノーベル保育園</v>
          </cell>
          <cell r="R193" t="str">
            <v>適</v>
          </cell>
          <cell r="S193" t="str">
            <v/>
          </cell>
          <cell r="T193" t="str">
            <v/>
          </cell>
          <cell r="U193">
            <v>45205</v>
          </cell>
          <cell r="X193" t="str">
            <v>なし</v>
          </cell>
          <cell r="Y193" t="str">
            <v/>
          </cell>
          <cell r="Z193" t="str">
            <v>該当</v>
          </cell>
          <cell r="AA193" t="str">
            <v>Ｒ４</v>
          </cell>
          <cell r="AB193" t="str">
            <v>〇</v>
          </cell>
          <cell r="AC193" t="str">
            <v>Ｒ４</v>
          </cell>
        </row>
        <row r="194">
          <cell r="A194">
            <v>1410052004652</v>
          </cell>
          <cell r="B194">
            <v>8</v>
          </cell>
          <cell r="C194" t="str">
            <v>小規模保育事業（A型）</v>
          </cell>
          <cell r="D194" t="str">
            <v>リトルスカラー新子安保育園</v>
          </cell>
          <cell r="E194">
            <v>10</v>
          </cell>
          <cell r="F194" t="str">
            <v>神奈川区</v>
          </cell>
          <cell r="G194" t="str">
            <v>該当</v>
          </cell>
          <cell r="H194">
            <v>5</v>
          </cell>
          <cell r="I194">
            <v>2</v>
          </cell>
          <cell r="J194">
            <v>1</v>
          </cell>
          <cell r="K194" t="str">
            <v>該当</v>
          </cell>
          <cell r="L194">
            <v>3</v>
          </cell>
          <cell r="M194">
            <v>2</v>
          </cell>
          <cell r="N194">
            <v>1</v>
          </cell>
          <cell r="O194">
            <v>2220011</v>
          </cell>
          <cell r="P194" t="str">
            <v>横浜市港北区菊名１－１７－８</v>
          </cell>
          <cell r="Q194" t="str">
            <v>リトルスカラー妙蓮寺保育園</v>
          </cell>
          <cell r="R194" t="str">
            <v>適</v>
          </cell>
          <cell r="S194" t="str">
            <v/>
          </cell>
          <cell r="T194" t="str">
            <v/>
          </cell>
          <cell r="U194">
            <v>45163</v>
          </cell>
          <cell r="X194" t="str">
            <v>なし</v>
          </cell>
          <cell r="Y194" t="str">
            <v/>
          </cell>
          <cell r="Z194" t="str">
            <v>該当</v>
          </cell>
          <cell r="AA194" t="str">
            <v>Ｒ４</v>
          </cell>
          <cell r="AB194" t="str">
            <v>〇</v>
          </cell>
          <cell r="AC194" t="str">
            <v>Ｒ４</v>
          </cell>
        </row>
        <row r="195">
          <cell r="A195">
            <v>1410052004645</v>
          </cell>
          <cell r="B195">
            <v>8</v>
          </cell>
          <cell r="C195" t="str">
            <v>小規模保育事業（A型）</v>
          </cell>
          <cell r="D195" t="str">
            <v>たいせつ横浜ポートサイド保育園</v>
          </cell>
          <cell r="E195">
            <v>10</v>
          </cell>
          <cell r="F195" t="str">
            <v>神奈川区</v>
          </cell>
          <cell r="G195" t="str">
            <v>該当</v>
          </cell>
          <cell r="H195">
            <v>7</v>
          </cell>
          <cell r="I195">
            <v>2</v>
          </cell>
          <cell r="J195">
            <v>1</v>
          </cell>
          <cell r="K195" t="str">
            <v>該当</v>
          </cell>
          <cell r="L195">
            <v>3</v>
          </cell>
          <cell r="M195">
            <v>2</v>
          </cell>
          <cell r="N195">
            <v>1</v>
          </cell>
          <cell r="O195">
            <v>2210052</v>
          </cell>
          <cell r="P195" t="str">
            <v>横浜市神奈川区栄町６－１　ヨコハマポートサイドロア弐番館１Ｆ</v>
          </cell>
          <cell r="Q195" t="str">
            <v>たいせつ横浜ポートサイド保育園</v>
          </cell>
          <cell r="R195" t="str">
            <v>適</v>
          </cell>
          <cell r="S195" t="str">
            <v/>
          </cell>
          <cell r="T195" t="str">
            <v/>
          </cell>
          <cell r="U195">
            <v>45163</v>
          </cell>
          <cell r="X195" t="str">
            <v>なし</v>
          </cell>
          <cell r="Y195" t="str">
            <v/>
          </cell>
          <cell r="Z195" t="str">
            <v>該当</v>
          </cell>
          <cell r="AA195" t="str">
            <v>Ｒ４</v>
          </cell>
          <cell r="AB195" t="str">
            <v>〇</v>
          </cell>
          <cell r="AC195" t="str">
            <v>Ｒ４</v>
          </cell>
        </row>
        <row r="196">
          <cell r="A196">
            <v>1410052004520</v>
          </cell>
          <cell r="B196">
            <v>8</v>
          </cell>
          <cell r="C196" t="str">
            <v>小規模保育事業（A型）</v>
          </cell>
          <cell r="D196" t="str">
            <v>新町あいりす保育園</v>
          </cell>
          <cell r="E196">
            <v>10</v>
          </cell>
          <cell r="F196" t="str">
            <v>神奈川区</v>
          </cell>
          <cell r="G196" t="str">
            <v>該当</v>
          </cell>
          <cell r="H196">
            <v>6</v>
          </cell>
          <cell r="I196">
            <v>2</v>
          </cell>
          <cell r="J196">
            <v>1</v>
          </cell>
          <cell r="K196" t="str">
            <v>該当</v>
          </cell>
          <cell r="L196">
            <v>6</v>
          </cell>
          <cell r="M196">
            <v>2</v>
          </cell>
          <cell r="N196">
            <v>4</v>
          </cell>
          <cell r="O196">
            <v>2210043</v>
          </cell>
          <cell r="P196" t="str">
            <v>横浜市神奈川区新町１４－２　プレジール１階</v>
          </cell>
          <cell r="Q196" t="str">
            <v>新町あいりす保育園</v>
          </cell>
          <cell r="R196" t="str">
            <v>適</v>
          </cell>
          <cell r="S196" t="str">
            <v/>
          </cell>
          <cell r="T196" t="str">
            <v/>
          </cell>
          <cell r="U196">
            <v>45182</v>
          </cell>
          <cell r="X196" t="str">
            <v>なし</v>
          </cell>
          <cell r="Y196" t="str">
            <v/>
          </cell>
          <cell r="Z196" t="str">
            <v>該当</v>
          </cell>
          <cell r="AA196" t="str">
            <v>Ｒ４</v>
          </cell>
          <cell r="AB196" t="str">
            <v>〇</v>
          </cell>
          <cell r="AC196" t="str">
            <v>Ｒ４</v>
          </cell>
        </row>
        <row r="197">
          <cell r="A197">
            <v>1410052004348</v>
          </cell>
          <cell r="B197">
            <v>8</v>
          </cell>
          <cell r="C197" t="str">
            <v>小規模保育事業（A型）</v>
          </cell>
          <cell r="D197" t="str">
            <v>京進のほいくえんＨＯＰＰＡ反町園</v>
          </cell>
          <cell r="E197">
            <v>10</v>
          </cell>
          <cell r="F197" t="str">
            <v>神奈川区</v>
          </cell>
          <cell r="G197" t="str">
            <v>該当</v>
          </cell>
          <cell r="H197">
            <v>5</v>
          </cell>
          <cell r="I197">
            <v>2</v>
          </cell>
          <cell r="J197">
            <v>1</v>
          </cell>
          <cell r="K197" t="str">
            <v>該当</v>
          </cell>
          <cell r="L197">
            <v>1</v>
          </cell>
          <cell r="M197">
            <v>2</v>
          </cell>
          <cell r="N197">
            <v>0</v>
          </cell>
          <cell r="O197">
            <v>6008177</v>
          </cell>
          <cell r="P197" t="str">
            <v>京都府京都市下京区烏丸通五条下る大坂町３９４　近江屋ビル２階</v>
          </cell>
          <cell r="Q197" t="str">
            <v>株式会社　京進　保育経理課</v>
          </cell>
          <cell r="R197" t="str">
            <v>適</v>
          </cell>
          <cell r="S197" t="str">
            <v/>
          </cell>
          <cell r="T197" t="str">
            <v/>
          </cell>
          <cell r="U197">
            <v>45175</v>
          </cell>
          <cell r="X197" t="str">
            <v>なし</v>
          </cell>
          <cell r="Y197" t="str">
            <v/>
          </cell>
          <cell r="Z197" t="str">
            <v>該当</v>
          </cell>
          <cell r="AA197" t="str">
            <v>Ｒ４</v>
          </cell>
          <cell r="AB197" t="str">
            <v>〇</v>
          </cell>
          <cell r="AC197" t="str">
            <v>Ｒ４</v>
          </cell>
        </row>
        <row r="198">
          <cell r="A198">
            <v>1410052004330</v>
          </cell>
          <cell r="B198">
            <v>8</v>
          </cell>
          <cell r="C198" t="str">
            <v>小規模保育事業（A型）</v>
          </cell>
          <cell r="D198" t="str">
            <v>西寺尾チューリップルーム</v>
          </cell>
          <cell r="E198">
            <v>10</v>
          </cell>
          <cell r="F198" t="str">
            <v>神奈川区</v>
          </cell>
          <cell r="G198" t="str">
            <v>該当</v>
          </cell>
          <cell r="H198">
            <v>4</v>
          </cell>
          <cell r="I198">
            <v>1</v>
          </cell>
          <cell r="J198">
            <v>1</v>
          </cell>
          <cell r="K198" t="str">
            <v>該当</v>
          </cell>
          <cell r="L198">
            <v>2</v>
          </cell>
          <cell r="M198">
            <v>1</v>
          </cell>
          <cell r="N198">
            <v>1</v>
          </cell>
          <cell r="O198">
            <v>2160006</v>
          </cell>
          <cell r="P198" t="str">
            <v>神奈川県川崎市宮前区宮前平２丁目９－２３　ヒカリコーポＡＢ</v>
          </cell>
          <cell r="Q198" t="str">
            <v>ＧＦＢ合同会社</v>
          </cell>
          <cell r="R198" t="str">
            <v>適</v>
          </cell>
          <cell r="S198" t="str">
            <v/>
          </cell>
          <cell r="T198" t="str">
            <v/>
          </cell>
          <cell r="U198">
            <v>45163</v>
          </cell>
          <cell r="X198" t="str">
            <v>なし</v>
          </cell>
          <cell r="Y198" t="str">
            <v/>
          </cell>
          <cell r="Z198" t="str">
            <v>該当</v>
          </cell>
          <cell r="AA198" t="str">
            <v>Ｒ４</v>
          </cell>
          <cell r="AB198" t="str">
            <v>〇</v>
          </cell>
          <cell r="AC198" t="str">
            <v>Ｒ４</v>
          </cell>
        </row>
        <row r="199">
          <cell r="A199">
            <v>1410052004322</v>
          </cell>
          <cell r="B199">
            <v>8</v>
          </cell>
          <cell r="C199" t="str">
            <v>小規模保育事業（A型）</v>
          </cell>
          <cell r="D199" t="str">
            <v>キッズパートナー東白楽</v>
          </cell>
          <cell r="E199">
            <v>10</v>
          </cell>
          <cell r="F199" t="str">
            <v>神奈川区</v>
          </cell>
          <cell r="G199" t="str">
            <v>該当</v>
          </cell>
          <cell r="H199">
            <v>7</v>
          </cell>
          <cell r="I199">
            <v>2</v>
          </cell>
          <cell r="J199">
            <v>1</v>
          </cell>
          <cell r="K199" t="str">
            <v>該当</v>
          </cell>
          <cell r="L199">
            <v>3</v>
          </cell>
          <cell r="M199">
            <v>2</v>
          </cell>
          <cell r="N199">
            <v>1</v>
          </cell>
          <cell r="O199">
            <v>1400013</v>
          </cell>
          <cell r="P199" t="str">
            <v>東京都品川区南大井６丁目２０－１４</v>
          </cell>
          <cell r="Q199" t="str">
            <v>ケアパートナー株式会社</v>
          </cell>
          <cell r="R199" t="str">
            <v/>
          </cell>
          <cell r="S199" t="str">
            <v/>
          </cell>
          <cell r="T199" t="e">
            <v>#N/A</v>
          </cell>
          <cell r="U199">
            <v>45163</v>
          </cell>
          <cell r="X199" t="str">
            <v>なし</v>
          </cell>
          <cell r="Y199" t="str">
            <v/>
          </cell>
          <cell r="Z199" t="str">
            <v>該当</v>
          </cell>
          <cell r="AA199" t="str">
            <v>Ｒ４</v>
          </cell>
          <cell r="AB199" t="str">
            <v>〇</v>
          </cell>
          <cell r="AC199" t="str">
            <v>Ｒ４</v>
          </cell>
        </row>
        <row r="200">
          <cell r="A200">
            <v>1410052004314</v>
          </cell>
          <cell r="B200">
            <v>8</v>
          </cell>
          <cell r="C200" t="str">
            <v>小規模保育事業（A型）</v>
          </cell>
          <cell r="D200" t="str">
            <v>キッズパートナー新子安</v>
          </cell>
          <cell r="E200">
            <v>10</v>
          </cell>
          <cell r="F200" t="str">
            <v>神奈川区</v>
          </cell>
          <cell r="G200" t="str">
            <v>該当</v>
          </cell>
          <cell r="H200">
            <v>6</v>
          </cell>
          <cell r="I200">
            <v>2</v>
          </cell>
          <cell r="J200">
            <v>1</v>
          </cell>
          <cell r="K200" t="str">
            <v>該当</v>
          </cell>
          <cell r="L200">
            <v>6</v>
          </cell>
          <cell r="M200">
            <v>2</v>
          </cell>
          <cell r="N200">
            <v>4</v>
          </cell>
          <cell r="O200">
            <v>1400013</v>
          </cell>
          <cell r="P200" t="str">
            <v>東京都品川区南大井６丁目２０－１４</v>
          </cell>
          <cell r="Q200" t="str">
            <v>ケアパートナー株式会社</v>
          </cell>
          <cell r="R200" t="str">
            <v>適</v>
          </cell>
          <cell r="S200" t="str">
            <v/>
          </cell>
          <cell r="T200" t="str">
            <v/>
          </cell>
          <cell r="U200">
            <v>45163</v>
          </cell>
          <cell r="X200" t="str">
            <v>なし</v>
          </cell>
          <cell r="Y200" t="str">
            <v/>
          </cell>
          <cell r="Z200" t="str">
            <v>該当</v>
          </cell>
          <cell r="AA200" t="str">
            <v>Ｒ４</v>
          </cell>
          <cell r="AB200" t="str">
            <v>〇</v>
          </cell>
          <cell r="AC200" t="str">
            <v>Ｒ４</v>
          </cell>
        </row>
        <row r="201">
          <cell r="A201">
            <v>1410052004306</v>
          </cell>
          <cell r="B201">
            <v>8</v>
          </cell>
          <cell r="C201" t="str">
            <v>小規模保育事業（A型）</v>
          </cell>
          <cell r="D201" t="str">
            <v>ＳＵＮＮＹ　ＫＩＤ保育園</v>
          </cell>
          <cell r="E201">
            <v>10</v>
          </cell>
          <cell r="F201" t="str">
            <v>神奈川区</v>
          </cell>
          <cell r="G201" t="str">
            <v>該当</v>
          </cell>
          <cell r="H201">
            <v>6</v>
          </cell>
          <cell r="I201">
            <v>2</v>
          </cell>
          <cell r="J201">
            <v>1</v>
          </cell>
          <cell r="K201" t="str">
            <v>該当</v>
          </cell>
          <cell r="L201">
            <v>5</v>
          </cell>
          <cell r="M201">
            <v>2</v>
          </cell>
          <cell r="N201">
            <v>3</v>
          </cell>
          <cell r="O201">
            <v>2210002</v>
          </cell>
          <cell r="P201" t="str">
            <v>横浜市神奈川区大口通　８０　ＮＳＫハイツ大口　１－Ｄ</v>
          </cell>
          <cell r="Q201" t="str">
            <v>ＳＵＮＮＹ　ＫＩＤ保育園</v>
          </cell>
          <cell r="R201" t="str">
            <v>適</v>
          </cell>
          <cell r="S201" t="str">
            <v/>
          </cell>
          <cell r="T201" t="str">
            <v/>
          </cell>
          <cell r="U201">
            <v>45175</v>
          </cell>
          <cell r="X201" t="str">
            <v>なし</v>
          </cell>
          <cell r="Y201" t="str">
            <v/>
          </cell>
          <cell r="Z201" t="str">
            <v>該当</v>
          </cell>
          <cell r="AA201" t="str">
            <v>Ｒ４</v>
          </cell>
          <cell r="AB201" t="str">
            <v>〇</v>
          </cell>
          <cell r="AC201" t="str">
            <v>Ｒ４</v>
          </cell>
        </row>
        <row r="202">
          <cell r="A202">
            <v>1410052004199</v>
          </cell>
          <cell r="B202">
            <v>8</v>
          </cell>
          <cell r="C202" t="str">
            <v>小規模保育事業（A型）</v>
          </cell>
          <cell r="D202" t="str">
            <v>こころベイビー</v>
          </cell>
          <cell r="E202">
            <v>10</v>
          </cell>
          <cell r="F202" t="str">
            <v>神奈川区</v>
          </cell>
          <cell r="G202" t="str">
            <v>該当</v>
          </cell>
          <cell r="H202">
            <v>7</v>
          </cell>
          <cell r="I202">
            <v>2</v>
          </cell>
          <cell r="J202">
            <v>1</v>
          </cell>
          <cell r="K202" t="str">
            <v>該当</v>
          </cell>
          <cell r="L202">
            <v>7</v>
          </cell>
          <cell r="M202">
            <v>2</v>
          </cell>
          <cell r="N202">
            <v>5</v>
          </cell>
          <cell r="O202">
            <v>2210865</v>
          </cell>
          <cell r="P202" t="str">
            <v>横浜市神奈川区片倉　２－２－５</v>
          </cell>
          <cell r="Q202" t="str">
            <v>こころベイビー</v>
          </cell>
          <cell r="R202" t="str">
            <v>適</v>
          </cell>
          <cell r="S202" t="str">
            <v/>
          </cell>
          <cell r="T202" t="str">
            <v/>
          </cell>
          <cell r="U202">
            <v>45182</v>
          </cell>
          <cell r="X202" t="str">
            <v>なし</v>
          </cell>
          <cell r="Y202" t="str">
            <v/>
          </cell>
          <cell r="Z202" t="str">
            <v>該当</v>
          </cell>
          <cell r="AA202" t="str">
            <v>Ｒ４</v>
          </cell>
          <cell r="AB202" t="str">
            <v>〇</v>
          </cell>
          <cell r="AC202" t="str">
            <v>Ｒ４</v>
          </cell>
        </row>
        <row r="203">
          <cell r="A203">
            <v>1410052003571</v>
          </cell>
          <cell r="B203">
            <v>8</v>
          </cell>
          <cell r="C203" t="str">
            <v>小規模保育事業（A型）</v>
          </cell>
          <cell r="D203" t="str">
            <v>保育ルーム　岸根公園前</v>
          </cell>
          <cell r="E203">
            <v>10</v>
          </cell>
          <cell r="F203" t="str">
            <v>神奈川区</v>
          </cell>
          <cell r="G203" t="str">
            <v>非該当</v>
          </cell>
          <cell r="I203" t="str">
            <v/>
          </cell>
          <cell r="J203" t="str">
            <v/>
          </cell>
          <cell r="K203" t="str">
            <v>非該当</v>
          </cell>
          <cell r="M203" t="str">
            <v/>
          </cell>
          <cell r="N203" t="str">
            <v>―</v>
          </cell>
          <cell r="O203">
            <v>2210865</v>
          </cell>
          <cell r="P203" t="str">
            <v>横浜市神奈川区片倉五丁目１９－２８</v>
          </cell>
          <cell r="Q203" t="str">
            <v>社会福祉法人中日会</v>
          </cell>
          <cell r="R203" t="str">
            <v>適</v>
          </cell>
          <cell r="S203" t="str">
            <v/>
          </cell>
          <cell r="T203" t="str">
            <v/>
          </cell>
          <cell r="U203">
            <v>45205</v>
          </cell>
          <cell r="W203">
            <v>45252</v>
          </cell>
          <cell r="X203" t="str">
            <v>―</v>
          </cell>
          <cell r="Y203" t="str">
            <v/>
          </cell>
          <cell r="Z203" t="str">
            <v>非該当</v>
          </cell>
          <cell r="AA203" t="str">
            <v>履歴なし</v>
          </cell>
          <cell r="AB203" t="str">
            <v>〇</v>
          </cell>
          <cell r="AC203" t="str">
            <v/>
          </cell>
        </row>
        <row r="204">
          <cell r="A204">
            <v>1410052003456</v>
          </cell>
          <cell r="B204">
            <v>8</v>
          </cell>
          <cell r="C204" t="str">
            <v>小規模保育事業（A型）</v>
          </cell>
          <cell r="D204" t="str">
            <v>横浜シュタイナー保育園</v>
          </cell>
          <cell r="E204">
            <v>10</v>
          </cell>
          <cell r="F204" t="str">
            <v>神奈川区</v>
          </cell>
          <cell r="G204" t="str">
            <v>該当</v>
          </cell>
          <cell r="H204">
            <v>5</v>
          </cell>
          <cell r="I204">
            <v>2</v>
          </cell>
          <cell r="J204">
            <v>1</v>
          </cell>
          <cell r="K204" t="str">
            <v>該当</v>
          </cell>
          <cell r="L204">
            <v>2</v>
          </cell>
          <cell r="M204">
            <v>2</v>
          </cell>
          <cell r="N204">
            <v>0</v>
          </cell>
          <cell r="O204">
            <v>2210841</v>
          </cell>
          <cell r="P204" t="str">
            <v>横浜市神奈川区松本町５丁目３６－１０</v>
          </cell>
          <cell r="Q204" t="str">
            <v>横浜シュタイナー保育園</v>
          </cell>
          <cell r="R204" t="str">
            <v/>
          </cell>
          <cell r="S204" t="str">
            <v/>
          </cell>
          <cell r="T204" t="e">
            <v>#N/A</v>
          </cell>
          <cell r="U204">
            <v>45182</v>
          </cell>
          <cell r="X204" t="str">
            <v>あり</v>
          </cell>
          <cell r="Y204" t="str">
            <v>○</v>
          </cell>
          <cell r="Z204" t="str">
            <v>非該当</v>
          </cell>
          <cell r="AA204" t="str">
            <v>履歴なし</v>
          </cell>
          <cell r="AB204" t="str">
            <v>〇</v>
          </cell>
          <cell r="AC204" t="str">
            <v>Ｒ４</v>
          </cell>
        </row>
        <row r="205">
          <cell r="A205">
            <v>1410052003001</v>
          </cell>
          <cell r="B205">
            <v>8</v>
          </cell>
          <cell r="C205" t="str">
            <v>小規模保育事業（A型）</v>
          </cell>
          <cell r="D205" t="str">
            <v>おれんじハウス横浜駅前保育園</v>
          </cell>
          <cell r="E205">
            <v>10</v>
          </cell>
          <cell r="F205" t="str">
            <v>神奈川区</v>
          </cell>
          <cell r="G205" t="str">
            <v>該当</v>
          </cell>
          <cell r="H205">
            <v>6</v>
          </cell>
          <cell r="I205">
            <v>2</v>
          </cell>
          <cell r="J205">
            <v>1</v>
          </cell>
          <cell r="K205" t="str">
            <v>該当</v>
          </cell>
          <cell r="L205">
            <v>3</v>
          </cell>
          <cell r="M205">
            <v>2</v>
          </cell>
          <cell r="N205">
            <v>1</v>
          </cell>
          <cell r="O205">
            <v>2210052</v>
          </cell>
          <cell r="P205" t="str">
            <v>横浜市神奈川区栄町１－１９　グレイス横浜ポートシティ１階</v>
          </cell>
          <cell r="Q205" t="str">
            <v>おれんじハウス横浜駅前保育園</v>
          </cell>
          <cell r="R205" t="str">
            <v>適</v>
          </cell>
          <cell r="S205" t="str">
            <v/>
          </cell>
          <cell r="T205" t="str">
            <v/>
          </cell>
          <cell r="U205">
            <v>45182</v>
          </cell>
          <cell r="X205" t="str">
            <v>なし</v>
          </cell>
          <cell r="Y205" t="str">
            <v/>
          </cell>
          <cell r="Z205" t="str">
            <v>該当</v>
          </cell>
          <cell r="AA205" t="str">
            <v>Ｒ４</v>
          </cell>
          <cell r="AB205" t="str">
            <v>〇</v>
          </cell>
          <cell r="AC205" t="str">
            <v>Ｒ４</v>
          </cell>
        </row>
        <row r="206">
          <cell r="A206">
            <v>1410052004082</v>
          </cell>
          <cell r="B206">
            <v>10</v>
          </cell>
          <cell r="C206" t="str">
            <v>事業所内保育事業－小規模Ａ型基準</v>
          </cell>
          <cell r="D206" t="str">
            <v>こまつな保育園</v>
          </cell>
          <cell r="E206">
            <v>10</v>
          </cell>
          <cell r="F206" t="str">
            <v>神奈川区</v>
          </cell>
          <cell r="G206" t="str">
            <v>非該当</v>
          </cell>
          <cell r="I206" t="str">
            <v/>
          </cell>
          <cell r="J206" t="str">
            <v/>
          </cell>
          <cell r="K206" t="str">
            <v>非該当</v>
          </cell>
          <cell r="M206" t="str">
            <v/>
          </cell>
          <cell r="N206" t="str">
            <v>―</v>
          </cell>
          <cell r="O206">
            <v>2210054</v>
          </cell>
          <cell r="P206" t="str">
            <v>横浜市神奈川区山内町１　市場センタービル２階</v>
          </cell>
          <cell r="Q206" t="str">
            <v>園長　阿部　徳子</v>
          </cell>
          <cell r="R206" t="str">
            <v>否</v>
          </cell>
          <cell r="S206" t="str">
            <v/>
          </cell>
          <cell r="T206" t="str">
            <v/>
          </cell>
          <cell r="U206">
            <v>45175</v>
          </cell>
          <cell r="X206" t="str">
            <v>―</v>
          </cell>
          <cell r="Y206" t="str">
            <v/>
          </cell>
          <cell r="Z206" t="str">
            <v>非該当</v>
          </cell>
          <cell r="AA206" t="str">
            <v>履歴なし</v>
          </cell>
          <cell r="AB206" t="str">
            <v>〇</v>
          </cell>
          <cell r="AC206" t="str">
            <v/>
          </cell>
        </row>
        <row r="207">
          <cell r="A207">
            <v>1410052003464</v>
          </cell>
          <cell r="B207">
            <v>11</v>
          </cell>
          <cell r="C207" t="str">
            <v>小規模保育事業（B型）</v>
          </cell>
          <cell r="D207" t="str">
            <v>東神奈川ひかり保育園</v>
          </cell>
          <cell r="E207">
            <v>10</v>
          </cell>
          <cell r="F207" t="str">
            <v>神奈川区</v>
          </cell>
          <cell r="G207" t="str">
            <v>該当</v>
          </cell>
          <cell r="H207">
            <v>7</v>
          </cell>
          <cell r="I207">
            <v>2</v>
          </cell>
          <cell r="J207">
            <v>1</v>
          </cell>
          <cell r="K207" t="str">
            <v>該当</v>
          </cell>
          <cell r="L207">
            <v>2</v>
          </cell>
          <cell r="M207">
            <v>2</v>
          </cell>
          <cell r="N207">
            <v>0</v>
          </cell>
          <cell r="O207">
            <v>2210824</v>
          </cell>
          <cell r="P207" t="str">
            <v>横浜市神奈川区広台太田町４－２－１Ｆ</v>
          </cell>
          <cell r="Q207" t="str">
            <v>東神奈川ひかり保育園</v>
          </cell>
          <cell r="R207" t="str">
            <v>適</v>
          </cell>
          <cell r="S207" t="str">
            <v/>
          </cell>
          <cell r="T207" t="str">
            <v/>
          </cell>
          <cell r="U207">
            <v>45175</v>
          </cell>
          <cell r="X207" t="str">
            <v>なし</v>
          </cell>
          <cell r="Y207" t="str">
            <v/>
          </cell>
          <cell r="Z207" t="str">
            <v>該当</v>
          </cell>
          <cell r="AA207" t="str">
            <v>Ｒ４</v>
          </cell>
          <cell r="AB207" t="str">
            <v>〇</v>
          </cell>
          <cell r="AC207" t="str">
            <v>Ｒ４</v>
          </cell>
        </row>
        <row r="208">
          <cell r="A208">
            <v>1410051027688</v>
          </cell>
          <cell r="B208">
            <v>5</v>
          </cell>
          <cell r="C208" t="str">
            <v>幼稚園</v>
          </cell>
          <cell r="D208" t="str">
            <v>野毛山幼稚園</v>
          </cell>
          <cell r="E208">
            <v>20</v>
          </cell>
          <cell r="F208" t="str">
            <v>西区</v>
          </cell>
          <cell r="G208" t="str">
            <v>非該当</v>
          </cell>
          <cell r="I208" t="str">
            <v/>
          </cell>
          <cell r="J208" t="str">
            <v/>
          </cell>
          <cell r="K208" t="str">
            <v>非該当</v>
          </cell>
          <cell r="M208" t="str">
            <v/>
          </cell>
          <cell r="N208" t="str">
            <v>―</v>
          </cell>
          <cell r="O208">
            <v>2200032</v>
          </cell>
          <cell r="P208" t="str">
            <v>横浜市西区老松町３０</v>
          </cell>
          <cell r="Q208" t="str">
            <v>野毛山幼稚園</v>
          </cell>
          <cell r="R208" t="str">
            <v/>
          </cell>
          <cell r="S208" t="str">
            <v/>
          </cell>
          <cell r="T208" t="e">
            <v>#N/A</v>
          </cell>
          <cell r="U208">
            <v>45205</v>
          </cell>
          <cell r="X208" t="str">
            <v>―</v>
          </cell>
          <cell r="Y208" t="str">
            <v/>
          </cell>
          <cell r="Z208" t="str">
            <v>Ｒ５新規園</v>
          </cell>
          <cell r="AA208" t="e">
            <v>#N/A</v>
          </cell>
          <cell r="AB208" t="str">
            <v>Ｒ５新規園</v>
          </cell>
          <cell r="AC208" t="str">
            <v/>
          </cell>
        </row>
        <row r="209">
          <cell r="A209">
            <v>1410051027373</v>
          </cell>
          <cell r="B209">
            <v>5</v>
          </cell>
          <cell r="C209" t="str">
            <v>幼稚園</v>
          </cell>
          <cell r="D209" t="str">
            <v>藤棚幼稚園</v>
          </cell>
          <cell r="E209">
            <v>20</v>
          </cell>
          <cell r="F209" t="str">
            <v>西区</v>
          </cell>
          <cell r="G209" t="str">
            <v>非該当</v>
          </cell>
          <cell r="I209" t="str">
            <v/>
          </cell>
          <cell r="J209" t="str">
            <v/>
          </cell>
          <cell r="K209" t="str">
            <v>非該当</v>
          </cell>
          <cell r="M209" t="str">
            <v/>
          </cell>
          <cell r="N209" t="str">
            <v>―</v>
          </cell>
          <cell r="O209">
            <v>2200053</v>
          </cell>
          <cell r="P209" t="str">
            <v>横浜市西区藤棚町１丁目３１</v>
          </cell>
          <cell r="Q209" t="str">
            <v>学校法人　藤棚学園　藤棚幼稚園</v>
          </cell>
          <cell r="R209" t="str">
            <v/>
          </cell>
          <cell r="S209" t="str">
            <v/>
          </cell>
          <cell r="T209" t="e">
            <v>#N/A</v>
          </cell>
          <cell r="U209">
            <v>45175</v>
          </cell>
          <cell r="X209" t="str">
            <v>―</v>
          </cell>
          <cell r="Y209" t="str">
            <v/>
          </cell>
          <cell r="Z209" t="str">
            <v>非該当</v>
          </cell>
          <cell r="AA209" t="str">
            <v>履歴なし</v>
          </cell>
          <cell r="AB209" t="str">
            <v>〇</v>
          </cell>
          <cell r="AC209" t="str">
            <v/>
          </cell>
        </row>
        <row r="210">
          <cell r="A210">
            <v>1410051026367</v>
          </cell>
          <cell r="B210">
            <v>5</v>
          </cell>
          <cell r="C210" t="str">
            <v>幼稚園</v>
          </cell>
          <cell r="D210" t="str">
            <v>霞ケ丘幼稚園</v>
          </cell>
          <cell r="E210">
            <v>20</v>
          </cell>
          <cell r="F210" t="str">
            <v>西区</v>
          </cell>
          <cell r="G210" t="str">
            <v>該当</v>
          </cell>
          <cell r="H210">
            <v>11</v>
          </cell>
          <cell r="I210">
            <v>4</v>
          </cell>
          <cell r="J210">
            <v>2</v>
          </cell>
          <cell r="K210" t="str">
            <v>非該当</v>
          </cell>
          <cell r="M210" t="str">
            <v/>
          </cell>
          <cell r="N210" t="str">
            <v>―</v>
          </cell>
          <cell r="O210">
            <v>2200035</v>
          </cell>
          <cell r="P210" t="str">
            <v>横浜市西区霞ケ丘５１</v>
          </cell>
          <cell r="Q210" t="str">
            <v>霞ヶ丘幼稚園</v>
          </cell>
          <cell r="R210" t="str">
            <v>適</v>
          </cell>
          <cell r="S210" t="str">
            <v/>
          </cell>
          <cell r="T210" t="str">
            <v/>
          </cell>
          <cell r="U210">
            <v>45182</v>
          </cell>
          <cell r="X210" t="str">
            <v>なし</v>
          </cell>
          <cell r="Y210" t="str">
            <v/>
          </cell>
          <cell r="Z210" t="str">
            <v>該当</v>
          </cell>
          <cell r="AA210" t="str">
            <v>Ｒ４</v>
          </cell>
          <cell r="AB210" t="str">
            <v>〇</v>
          </cell>
          <cell r="AC210" t="str">
            <v>Ｒ４</v>
          </cell>
        </row>
        <row r="211">
          <cell r="A211">
            <v>1410051020980</v>
          </cell>
          <cell r="B211">
            <v>5</v>
          </cell>
          <cell r="C211" t="str">
            <v>幼稚園</v>
          </cell>
          <cell r="D211" t="str">
            <v>横浜愛隣幼稚園</v>
          </cell>
          <cell r="E211">
            <v>20</v>
          </cell>
          <cell r="F211" t="str">
            <v>西区</v>
          </cell>
          <cell r="G211" t="str">
            <v>該当</v>
          </cell>
          <cell r="H211">
            <v>8</v>
          </cell>
          <cell r="I211">
            <v>3</v>
          </cell>
          <cell r="J211">
            <v>2</v>
          </cell>
          <cell r="K211" t="str">
            <v>該当</v>
          </cell>
          <cell r="L211">
            <v>7</v>
          </cell>
          <cell r="M211">
            <v>3</v>
          </cell>
          <cell r="N211">
            <v>4</v>
          </cell>
          <cell r="O211">
            <v>2200046</v>
          </cell>
          <cell r="P211" t="str">
            <v>横浜市西区西戸部町２丁目１４４</v>
          </cell>
          <cell r="Q211" t="str">
            <v>横浜愛隣幼稚園</v>
          </cell>
          <cell r="R211" t="str">
            <v>適</v>
          </cell>
          <cell r="S211" t="str">
            <v/>
          </cell>
          <cell r="T211" t="str">
            <v/>
          </cell>
          <cell r="U211">
            <v>45205</v>
          </cell>
          <cell r="X211" t="str">
            <v>なし</v>
          </cell>
          <cell r="Y211" t="str">
            <v/>
          </cell>
          <cell r="Z211" t="str">
            <v>該当</v>
          </cell>
          <cell r="AA211" t="str">
            <v>Ｒ４</v>
          </cell>
          <cell r="AB211" t="str">
            <v>〇</v>
          </cell>
          <cell r="AC211" t="str">
            <v>Ｒ４</v>
          </cell>
        </row>
        <row r="212">
          <cell r="A212">
            <v>1410051020964</v>
          </cell>
          <cell r="B212">
            <v>5</v>
          </cell>
          <cell r="C212" t="str">
            <v>幼稚園</v>
          </cell>
          <cell r="D212" t="str">
            <v>ばらの幼稚園</v>
          </cell>
          <cell r="E212">
            <v>20</v>
          </cell>
          <cell r="F212" t="str">
            <v>西区</v>
          </cell>
          <cell r="G212" t="str">
            <v>該当</v>
          </cell>
          <cell r="H212">
            <v>7</v>
          </cell>
          <cell r="I212">
            <v>2</v>
          </cell>
          <cell r="J212">
            <v>1</v>
          </cell>
          <cell r="K212" t="str">
            <v>該当</v>
          </cell>
          <cell r="L212">
            <v>5</v>
          </cell>
          <cell r="M212">
            <v>2</v>
          </cell>
          <cell r="N212">
            <v>3</v>
          </cell>
          <cell r="O212">
            <v>2200046</v>
          </cell>
          <cell r="P212" t="str">
            <v>横浜市西区西戸部町３－２９１</v>
          </cell>
          <cell r="Q212" t="str">
            <v>ばらの幼稚園</v>
          </cell>
          <cell r="R212" t="str">
            <v>適</v>
          </cell>
          <cell r="S212" t="str">
            <v/>
          </cell>
          <cell r="T212" t="str">
            <v/>
          </cell>
          <cell r="U212">
            <v>45163</v>
          </cell>
          <cell r="X212" t="str">
            <v>なし</v>
          </cell>
          <cell r="Y212" t="str">
            <v/>
          </cell>
          <cell r="Z212" t="str">
            <v>該当</v>
          </cell>
          <cell r="AA212" t="str">
            <v>Ｒ４</v>
          </cell>
          <cell r="AB212" t="str">
            <v>〇</v>
          </cell>
          <cell r="AC212" t="str">
            <v>Ｒ４</v>
          </cell>
        </row>
        <row r="213">
          <cell r="A213">
            <v>1410051027597</v>
          </cell>
          <cell r="B213">
            <v>6</v>
          </cell>
          <cell r="C213" t="str">
            <v>保育所</v>
          </cell>
          <cell r="D213" t="str">
            <v>横浜西口保育園</v>
          </cell>
          <cell r="E213">
            <v>20</v>
          </cell>
          <cell r="F213" t="str">
            <v>西区</v>
          </cell>
          <cell r="G213" t="str">
            <v>該当</v>
          </cell>
          <cell r="H213">
            <v>9</v>
          </cell>
          <cell r="I213">
            <v>3</v>
          </cell>
          <cell r="J213">
            <v>2</v>
          </cell>
          <cell r="K213" t="str">
            <v>該当</v>
          </cell>
          <cell r="L213">
            <v>8</v>
          </cell>
          <cell r="M213">
            <v>3</v>
          </cell>
          <cell r="N213">
            <v>5</v>
          </cell>
          <cell r="O213">
            <v>2200024</v>
          </cell>
          <cell r="P213" t="str">
            <v>横浜市西区西平沼町４－１－Ｗ１０３</v>
          </cell>
          <cell r="Q213" t="str">
            <v>横浜西口保育園</v>
          </cell>
          <cell r="R213" t="str">
            <v>適</v>
          </cell>
          <cell r="S213" t="str">
            <v/>
          </cell>
          <cell r="T213" t="str">
            <v/>
          </cell>
          <cell r="U213">
            <v>45163</v>
          </cell>
          <cell r="X213" t="str">
            <v>あり</v>
          </cell>
          <cell r="Y213" t="str">
            <v>○</v>
          </cell>
          <cell r="Z213" t="str">
            <v>Ｒ５新規園</v>
          </cell>
          <cell r="AA213" t="e">
            <v>#N/A</v>
          </cell>
          <cell r="AB213" t="str">
            <v>Ｒ５新規園</v>
          </cell>
          <cell r="AC213" t="str">
            <v>Ｒ４</v>
          </cell>
        </row>
        <row r="214">
          <cell r="A214">
            <v>1410051027514</v>
          </cell>
          <cell r="B214">
            <v>6</v>
          </cell>
          <cell r="C214" t="str">
            <v>保育所</v>
          </cell>
          <cell r="D214" t="str">
            <v>むつみ愛児園</v>
          </cell>
          <cell r="E214">
            <v>20</v>
          </cell>
          <cell r="F214" t="str">
            <v>西区</v>
          </cell>
          <cell r="G214" t="str">
            <v>該当</v>
          </cell>
          <cell r="H214">
            <v>7</v>
          </cell>
          <cell r="I214">
            <v>2</v>
          </cell>
          <cell r="J214">
            <v>1</v>
          </cell>
          <cell r="K214" t="str">
            <v>該当</v>
          </cell>
          <cell r="L214">
            <v>4</v>
          </cell>
          <cell r="M214">
            <v>2</v>
          </cell>
          <cell r="N214">
            <v>2</v>
          </cell>
          <cell r="O214">
            <v>2200002</v>
          </cell>
          <cell r="P214" t="str">
            <v>横浜市西区南軽井沢５６</v>
          </cell>
          <cell r="Q214" t="str">
            <v>むつみ愛児園</v>
          </cell>
          <cell r="R214" t="str">
            <v>適</v>
          </cell>
          <cell r="S214" t="str">
            <v/>
          </cell>
          <cell r="T214" t="str">
            <v/>
          </cell>
          <cell r="U214">
            <v>45182</v>
          </cell>
          <cell r="X214" t="str">
            <v>なし</v>
          </cell>
          <cell r="Y214" t="str">
            <v/>
          </cell>
          <cell r="Z214" t="str">
            <v>該当</v>
          </cell>
          <cell r="AA214" t="str">
            <v>Ｒ４</v>
          </cell>
          <cell r="AB214" t="str">
            <v>〇</v>
          </cell>
          <cell r="AC214" t="str">
            <v>Ｒ４</v>
          </cell>
        </row>
        <row r="215">
          <cell r="A215">
            <v>1410051027332</v>
          </cell>
          <cell r="B215">
            <v>6</v>
          </cell>
          <cell r="C215" t="str">
            <v>保育所</v>
          </cell>
          <cell r="D215" t="str">
            <v>ポピンズナーサリースクール平沼橋</v>
          </cell>
          <cell r="E215">
            <v>20</v>
          </cell>
          <cell r="F215" t="str">
            <v>西区</v>
          </cell>
          <cell r="G215" t="str">
            <v>該当</v>
          </cell>
          <cell r="H215">
            <v>8</v>
          </cell>
          <cell r="I215">
            <v>3</v>
          </cell>
          <cell r="J215">
            <v>2</v>
          </cell>
          <cell r="K215" t="str">
            <v>該当</v>
          </cell>
          <cell r="L215">
            <v>9</v>
          </cell>
          <cell r="M215">
            <v>3</v>
          </cell>
          <cell r="N215">
            <v>6</v>
          </cell>
          <cell r="O215">
            <v>2200024</v>
          </cell>
          <cell r="P215" t="str">
            <v>横浜市西区西平沼町２－１９　シティテラス横浜サウス棟１階</v>
          </cell>
          <cell r="Q215" t="str">
            <v>ポピンズナーサリースクール平沼橋</v>
          </cell>
          <cell r="R215" t="str">
            <v>適</v>
          </cell>
          <cell r="S215" t="str">
            <v/>
          </cell>
          <cell r="T215" t="str">
            <v/>
          </cell>
          <cell r="U215">
            <v>45182</v>
          </cell>
          <cell r="X215" t="str">
            <v>なし</v>
          </cell>
          <cell r="Y215" t="str">
            <v/>
          </cell>
          <cell r="Z215" t="str">
            <v>該当</v>
          </cell>
          <cell r="AA215" t="str">
            <v>Ｒ４</v>
          </cell>
          <cell r="AB215" t="str">
            <v>〇</v>
          </cell>
          <cell r="AC215" t="str">
            <v>Ｒ４</v>
          </cell>
        </row>
        <row r="216">
          <cell r="A216">
            <v>1410051027118</v>
          </cell>
          <cell r="B216">
            <v>6</v>
          </cell>
          <cell r="C216" t="str">
            <v>保育所</v>
          </cell>
          <cell r="D216" t="str">
            <v>にじいろ保育園平沼</v>
          </cell>
          <cell r="E216">
            <v>20</v>
          </cell>
          <cell r="F216" t="str">
            <v>西区</v>
          </cell>
          <cell r="G216" t="str">
            <v>該当</v>
          </cell>
          <cell r="H216">
            <v>9</v>
          </cell>
          <cell r="I216">
            <v>3</v>
          </cell>
          <cell r="J216">
            <v>2</v>
          </cell>
          <cell r="K216" t="str">
            <v>該当</v>
          </cell>
          <cell r="L216">
            <v>1</v>
          </cell>
          <cell r="M216">
            <v>3</v>
          </cell>
          <cell r="N216">
            <v>0</v>
          </cell>
          <cell r="O216">
            <v>1500043</v>
          </cell>
          <cell r="P216" t="str">
            <v>東京都渋谷区道玄坂１丁目１２－１　渋谷マークシティウェスト１７階</v>
          </cell>
          <cell r="Q216" t="str">
            <v>ライクキッズ株式会社</v>
          </cell>
          <cell r="R216" t="str">
            <v/>
          </cell>
          <cell r="S216" t="str">
            <v/>
          </cell>
          <cell r="T216" t="e">
            <v>#N/A</v>
          </cell>
          <cell r="U216">
            <v>45175</v>
          </cell>
          <cell r="X216" t="str">
            <v>なし</v>
          </cell>
          <cell r="Y216" t="str">
            <v/>
          </cell>
          <cell r="Z216" t="str">
            <v>該当</v>
          </cell>
          <cell r="AA216" t="str">
            <v>Ｒ４</v>
          </cell>
          <cell r="AB216" t="str">
            <v>〇</v>
          </cell>
          <cell r="AC216" t="str">
            <v>Ｒ４</v>
          </cell>
        </row>
        <row r="217">
          <cell r="A217">
            <v>1410051025914</v>
          </cell>
          <cell r="B217">
            <v>6</v>
          </cell>
          <cell r="C217" t="str">
            <v>保育所</v>
          </cell>
          <cell r="D217" t="str">
            <v>京急キッズランド新高島保育園</v>
          </cell>
          <cell r="E217">
            <v>20</v>
          </cell>
          <cell r="F217" t="str">
            <v>西区</v>
          </cell>
          <cell r="G217" t="str">
            <v>該当</v>
          </cell>
          <cell r="H217">
            <v>12</v>
          </cell>
          <cell r="I217">
            <v>4</v>
          </cell>
          <cell r="J217">
            <v>2</v>
          </cell>
          <cell r="K217" t="str">
            <v>該当</v>
          </cell>
          <cell r="L217">
            <v>11</v>
          </cell>
          <cell r="M217">
            <v>4</v>
          </cell>
          <cell r="N217">
            <v>7</v>
          </cell>
          <cell r="O217">
            <v>2200011</v>
          </cell>
          <cell r="P217" t="str">
            <v>横浜市西区高島一丁目２番８号</v>
          </cell>
          <cell r="Q217" t="str">
            <v>京急キッズランド新高島保育園</v>
          </cell>
          <cell r="R217" t="str">
            <v>適</v>
          </cell>
          <cell r="S217" t="str">
            <v/>
          </cell>
          <cell r="T217" t="str">
            <v/>
          </cell>
          <cell r="U217">
            <v>45175</v>
          </cell>
          <cell r="X217" t="str">
            <v>なし</v>
          </cell>
          <cell r="Y217" t="str">
            <v/>
          </cell>
          <cell r="Z217" t="str">
            <v>該当</v>
          </cell>
          <cell r="AA217" t="str">
            <v>Ｒ４</v>
          </cell>
          <cell r="AB217" t="str">
            <v>〇</v>
          </cell>
          <cell r="AC217" t="str">
            <v>Ｒ４</v>
          </cell>
        </row>
        <row r="218">
          <cell r="A218">
            <v>1410051025559</v>
          </cell>
          <cell r="B218">
            <v>6</v>
          </cell>
          <cell r="C218" t="str">
            <v>保育所</v>
          </cell>
          <cell r="D218" t="str">
            <v>横浜そらいろ保育園</v>
          </cell>
          <cell r="E218">
            <v>20</v>
          </cell>
          <cell r="F218" t="str">
            <v>西区</v>
          </cell>
          <cell r="G218" t="str">
            <v>該当</v>
          </cell>
          <cell r="H218">
            <v>12</v>
          </cell>
          <cell r="I218">
            <v>4</v>
          </cell>
          <cell r="J218">
            <v>2</v>
          </cell>
          <cell r="K218" t="str">
            <v>該当</v>
          </cell>
          <cell r="L218">
            <v>7</v>
          </cell>
          <cell r="M218">
            <v>4</v>
          </cell>
          <cell r="N218">
            <v>3</v>
          </cell>
          <cell r="O218">
            <v>2200073</v>
          </cell>
          <cell r="P218" t="str">
            <v>横浜市西区岡野２－８－３　ＫＭプラザ２Ｆ</v>
          </cell>
          <cell r="Q218" t="str">
            <v>横浜そらいろ保育園</v>
          </cell>
          <cell r="R218" t="str">
            <v>適</v>
          </cell>
          <cell r="S218" t="str">
            <v/>
          </cell>
          <cell r="T218" t="str">
            <v/>
          </cell>
          <cell r="U218">
            <v>45163</v>
          </cell>
          <cell r="X218" t="str">
            <v>なし</v>
          </cell>
          <cell r="Y218" t="str">
            <v/>
          </cell>
          <cell r="Z218" t="str">
            <v>該当</v>
          </cell>
          <cell r="AA218" t="str">
            <v>Ｒ４</v>
          </cell>
          <cell r="AB218" t="str">
            <v>〇</v>
          </cell>
          <cell r="AC218" t="str">
            <v>Ｒ４</v>
          </cell>
        </row>
        <row r="219">
          <cell r="A219">
            <v>1410051025450</v>
          </cell>
          <cell r="B219">
            <v>6</v>
          </cell>
          <cell r="C219" t="str">
            <v>保育所</v>
          </cell>
          <cell r="D219" t="str">
            <v>ウィズブック保育園戸部</v>
          </cell>
          <cell r="E219">
            <v>20</v>
          </cell>
          <cell r="F219" t="str">
            <v>西区</v>
          </cell>
          <cell r="G219" t="str">
            <v>該当</v>
          </cell>
          <cell r="H219">
            <v>13</v>
          </cell>
          <cell r="I219">
            <v>4</v>
          </cell>
          <cell r="J219">
            <v>3</v>
          </cell>
          <cell r="K219" t="str">
            <v>非該当</v>
          </cell>
          <cell r="M219" t="str">
            <v/>
          </cell>
          <cell r="N219" t="str">
            <v>―</v>
          </cell>
          <cell r="O219">
            <v>1020093</v>
          </cell>
          <cell r="P219" t="str">
            <v>東京都千代田区平河町２－６－１　１Ｆ</v>
          </cell>
          <cell r="Q219" t="str">
            <v>株式会社アイ・エス・シー</v>
          </cell>
          <cell r="R219" t="str">
            <v/>
          </cell>
          <cell r="S219" t="str">
            <v/>
          </cell>
          <cell r="T219" t="e">
            <v>#N/A</v>
          </cell>
          <cell r="U219">
            <v>45205</v>
          </cell>
          <cell r="X219" t="str">
            <v>なし</v>
          </cell>
          <cell r="Y219" t="str">
            <v/>
          </cell>
          <cell r="Z219" t="str">
            <v>該当</v>
          </cell>
          <cell r="AA219" t="str">
            <v>Ｒ４</v>
          </cell>
          <cell r="AB219" t="str">
            <v>〇</v>
          </cell>
          <cell r="AC219" t="str">
            <v>Ｒ４</v>
          </cell>
        </row>
        <row r="220">
          <cell r="A220">
            <v>1410051025401</v>
          </cell>
          <cell r="B220">
            <v>6</v>
          </cell>
          <cell r="C220" t="str">
            <v>保育所</v>
          </cell>
          <cell r="D220" t="str">
            <v>櫻南幸保育園</v>
          </cell>
          <cell r="E220">
            <v>20</v>
          </cell>
          <cell r="F220" t="str">
            <v>西区</v>
          </cell>
          <cell r="G220" t="str">
            <v>該当</v>
          </cell>
          <cell r="H220">
            <v>6</v>
          </cell>
          <cell r="I220">
            <v>2</v>
          </cell>
          <cell r="J220">
            <v>1</v>
          </cell>
          <cell r="K220" t="str">
            <v>該当</v>
          </cell>
          <cell r="L220">
            <v>2</v>
          </cell>
          <cell r="M220">
            <v>2</v>
          </cell>
          <cell r="N220">
            <v>0</v>
          </cell>
          <cell r="O220">
            <v>2200023</v>
          </cell>
          <cell r="P220" t="str">
            <v>横浜市西区平沼２－４－１４　ｓｏ２ｆｒｏｎｔ　１階</v>
          </cell>
          <cell r="Q220" t="str">
            <v>櫻南幸保育園</v>
          </cell>
          <cell r="R220" t="str">
            <v>適</v>
          </cell>
          <cell r="S220" t="str">
            <v/>
          </cell>
          <cell r="T220" t="str">
            <v/>
          </cell>
          <cell r="U220">
            <v>45175</v>
          </cell>
          <cell r="X220" t="str">
            <v>なし</v>
          </cell>
          <cell r="Y220" t="str">
            <v/>
          </cell>
          <cell r="Z220" t="str">
            <v>該当</v>
          </cell>
          <cell r="AA220" t="str">
            <v>Ｒ４</v>
          </cell>
          <cell r="AB220" t="str">
            <v>〇</v>
          </cell>
          <cell r="AC220" t="str">
            <v>Ｒ４</v>
          </cell>
        </row>
        <row r="221">
          <cell r="A221">
            <v>1410051025393</v>
          </cell>
          <cell r="B221">
            <v>6</v>
          </cell>
          <cell r="C221" t="str">
            <v>保育所</v>
          </cell>
          <cell r="D221" t="str">
            <v>アミー保育園高島園</v>
          </cell>
          <cell r="E221">
            <v>20</v>
          </cell>
          <cell r="F221" t="str">
            <v>西区</v>
          </cell>
          <cell r="G221" t="str">
            <v>該当</v>
          </cell>
          <cell r="H221">
            <v>9</v>
          </cell>
          <cell r="I221">
            <v>3</v>
          </cell>
          <cell r="J221">
            <v>2</v>
          </cell>
          <cell r="K221" t="str">
            <v>該当</v>
          </cell>
          <cell r="L221">
            <v>7</v>
          </cell>
          <cell r="M221">
            <v>3</v>
          </cell>
          <cell r="N221">
            <v>4</v>
          </cell>
          <cell r="O221">
            <v>2200042</v>
          </cell>
          <cell r="P221" t="str">
            <v>横浜市西区戸部町７－２４５－１　フェリース横濱１階</v>
          </cell>
          <cell r="Q221" t="str">
            <v>アミー保育園　ＹＯＫＯＨＡＭＡ内</v>
          </cell>
          <cell r="R221" t="str">
            <v/>
          </cell>
          <cell r="S221" t="str">
            <v/>
          </cell>
          <cell r="T221" t="e">
            <v>#N/A</v>
          </cell>
          <cell r="U221">
            <v>45175</v>
          </cell>
          <cell r="X221" t="str">
            <v>なし</v>
          </cell>
          <cell r="Y221" t="str">
            <v/>
          </cell>
          <cell r="Z221" t="str">
            <v>該当</v>
          </cell>
          <cell r="AA221" t="str">
            <v>Ｒ４</v>
          </cell>
          <cell r="AB221" t="str">
            <v>〇</v>
          </cell>
          <cell r="AC221" t="str">
            <v>Ｒ４</v>
          </cell>
        </row>
        <row r="222">
          <cell r="A222">
            <v>1410051025039</v>
          </cell>
          <cell r="B222">
            <v>6</v>
          </cell>
          <cell r="C222" t="str">
            <v>保育所</v>
          </cell>
          <cell r="D222" t="str">
            <v>おはよう保育園　花咲町</v>
          </cell>
          <cell r="E222">
            <v>20</v>
          </cell>
          <cell r="F222" t="str">
            <v>西区</v>
          </cell>
          <cell r="G222" t="str">
            <v>該当</v>
          </cell>
          <cell r="H222">
            <v>11</v>
          </cell>
          <cell r="I222">
            <v>4</v>
          </cell>
          <cell r="J222">
            <v>2</v>
          </cell>
          <cell r="K222" t="str">
            <v>非該当</v>
          </cell>
          <cell r="M222" t="str">
            <v/>
          </cell>
          <cell r="N222" t="str">
            <v>―</v>
          </cell>
          <cell r="O222">
            <v>1030022</v>
          </cell>
          <cell r="P222" t="str">
            <v>東京都中央区日本橋室町４丁目３－１８</v>
          </cell>
          <cell r="Q222" t="str">
            <v>株式会社おはようキッズ</v>
          </cell>
          <cell r="R222" t="str">
            <v>適</v>
          </cell>
          <cell r="S222" t="str">
            <v/>
          </cell>
          <cell r="T222" t="str">
            <v/>
          </cell>
          <cell r="U222">
            <v>45182</v>
          </cell>
          <cell r="X222" t="str">
            <v>なし</v>
          </cell>
          <cell r="Y222" t="str">
            <v/>
          </cell>
          <cell r="Z222" t="str">
            <v>該当</v>
          </cell>
          <cell r="AA222" t="str">
            <v>Ｒ４</v>
          </cell>
          <cell r="AB222" t="str">
            <v>〇</v>
          </cell>
          <cell r="AC222" t="str">
            <v>Ｒ４</v>
          </cell>
        </row>
        <row r="223">
          <cell r="A223">
            <v>1410051024776</v>
          </cell>
          <cell r="B223">
            <v>6</v>
          </cell>
          <cell r="C223" t="str">
            <v>保育所</v>
          </cell>
          <cell r="D223" t="str">
            <v>横浜岡野すきっぷ保育園</v>
          </cell>
          <cell r="E223">
            <v>20</v>
          </cell>
          <cell r="F223" t="str">
            <v>西区</v>
          </cell>
          <cell r="G223" t="str">
            <v>該当</v>
          </cell>
          <cell r="H223">
            <v>13</v>
          </cell>
          <cell r="I223">
            <v>4</v>
          </cell>
          <cell r="J223">
            <v>3</v>
          </cell>
          <cell r="K223" t="str">
            <v>該当</v>
          </cell>
          <cell r="L223">
            <v>10</v>
          </cell>
          <cell r="M223">
            <v>4</v>
          </cell>
          <cell r="N223">
            <v>6</v>
          </cell>
          <cell r="O223">
            <v>1730037</v>
          </cell>
          <cell r="P223" t="str">
            <v>東京都板橋区小茂根４－９－２　セガミビル３階</v>
          </cell>
          <cell r="Q223" t="str">
            <v>株式会社俊英館</v>
          </cell>
          <cell r="R223" t="str">
            <v/>
          </cell>
          <cell r="S223" t="str">
            <v/>
          </cell>
          <cell r="T223" t="e">
            <v>#N/A</v>
          </cell>
          <cell r="U223">
            <v>45182</v>
          </cell>
          <cell r="X223" t="str">
            <v>なし</v>
          </cell>
          <cell r="Y223" t="str">
            <v/>
          </cell>
          <cell r="Z223" t="str">
            <v>該当</v>
          </cell>
          <cell r="AA223" t="str">
            <v>Ｒ４</v>
          </cell>
          <cell r="AB223" t="str">
            <v>〇</v>
          </cell>
          <cell r="AC223" t="str">
            <v>Ｒ４</v>
          </cell>
        </row>
        <row r="224">
          <cell r="A224">
            <v>1410051024677</v>
          </cell>
          <cell r="B224">
            <v>6</v>
          </cell>
          <cell r="C224" t="str">
            <v>保育所</v>
          </cell>
          <cell r="D224" t="str">
            <v>みなとみらいくばがさ保育園</v>
          </cell>
          <cell r="E224">
            <v>20</v>
          </cell>
          <cell r="F224" t="str">
            <v>西区</v>
          </cell>
          <cell r="G224" t="str">
            <v>該当</v>
          </cell>
          <cell r="H224">
            <v>12</v>
          </cell>
          <cell r="I224">
            <v>4</v>
          </cell>
          <cell r="J224">
            <v>2</v>
          </cell>
          <cell r="K224" t="str">
            <v>該当</v>
          </cell>
          <cell r="L224">
            <v>7</v>
          </cell>
          <cell r="M224">
            <v>4</v>
          </cell>
          <cell r="N224">
            <v>3</v>
          </cell>
          <cell r="O224">
            <v>2200012</v>
          </cell>
          <cell r="P224" t="str">
            <v>横浜市西区みなとみらい３－７－２</v>
          </cell>
          <cell r="Q224" t="str">
            <v>みなとみらいくばがさ保育園</v>
          </cell>
          <cell r="R224" t="str">
            <v>適</v>
          </cell>
          <cell r="S224" t="str">
            <v/>
          </cell>
          <cell r="T224" t="str">
            <v/>
          </cell>
          <cell r="U224">
            <v>45163</v>
          </cell>
          <cell r="X224" t="str">
            <v>なし</v>
          </cell>
          <cell r="Y224" t="str">
            <v/>
          </cell>
          <cell r="Z224" t="str">
            <v>該当</v>
          </cell>
          <cell r="AA224" t="str">
            <v>Ｒ４</v>
          </cell>
          <cell r="AB224" t="str">
            <v>〇</v>
          </cell>
          <cell r="AC224" t="str">
            <v>Ｒ４</v>
          </cell>
        </row>
        <row r="225">
          <cell r="A225">
            <v>1410051024347</v>
          </cell>
          <cell r="B225">
            <v>6</v>
          </cell>
          <cell r="C225" t="str">
            <v>保育所</v>
          </cell>
          <cell r="D225" t="str">
            <v>マイ・ハート紅葉ヶ丘保育園</v>
          </cell>
          <cell r="E225">
            <v>20</v>
          </cell>
          <cell r="F225" t="str">
            <v>西区</v>
          </cell>
          <cell r="G225" t="str">
            <v>該当</v>
          </cell>
          <cell r="H225">
            <v>9</v>
          </cell>
          <cell r="I225">
            <v>3</v>
          </cell>
          <cell r="J225">
            <v>2</v>
          </cell>
          <cell r="K225" t="str">
            <v>該当</v>
          </cell>
          <cell r="L225">
            <v>3</v>
          </cell>
          <cell r="M225">
            <v>3</v>
          </cell>
          <cell r="N225">
            <v>0</v>
          </cell>
          <cell r="O225">
            <v>2200044</v>
          </cell>
          <cell r="P225" t="str">
            <v>横浜市西区紅葉ヶ丘５３　横浜市教育会館３Ｆ</v>
          </cell>
          <cell r="Q225" t="str">
            <v>株式会社マイ・ハート</v>
          </cell>
          <cell r="R225" t="str">
            <v>適</v>
          </cell>
          <cell r="S225" t="str">
            <v/>
          </cell>
          <cell r="T225" t="str">
            <v/>
          </cell>
          <cell r="U225">
            <v>45175</v>
          </cell>
          <cell r="X225" t="str">
            <v>なし</v>
          </cell>
          <cell r="Y225" t="str">
            <v/>
          </cell>
          <cell r="Z225" t="str">
            <v>該当</v>
          </cell>
          <cell r="AA225" t="str">
            <v>Ｒ４</v>
          </cell>
          <cell r="AB225" t="str">
            <v>〇</v>
          </cell>
          <cell r="AC225" t="str">
            <v>Ｒ４</v>
          </cell>
        </row>
        <row r="226">
          <cell r="A226">
            <v>1410051024172</v>
          </cell>
          <cell r="B226">
            <v>6</v>
          </cell>
          <cell r="C226" t="str">
            <v>保育所</v>
          </cell>
          <cell r="D226" t="str">
            <v>キッズポケット木の葉保育園</v>
          </cell>
          <cell r="E226">
            <v>20</v>
          </cell>
          <cell r="F226" t="str">
            <v>西区</v>
          </cell>
          <cell r="G226" t="str">
            <v>該当</v>
          </cell>
          <cell r="H226">
            <v>13</v>
          </cell>
          <cell r="I226">
            <v>4</v>
          </cell>
          <cell r="J226">
            <v>3</v>
          </cell>
          <cell r="K226" t="str">
            <v>該当</v>
          </cell>
          <cell r="L226">
            <v>7</v>
          </cell>
          <cell r="M226">
            <v>4</v>
          </cell>
          <cell r="N226">
            <v>3</v>
          </cell>
          <cell r="O226">
            <v>2200072</v>
          </cell>
          <cell r="P226" t="str">
            <v>横浜市西区浅間町１－１７－５</v>
          </cell>
          <cell r="Q226" t="str">
            <v>キッズポケット木の葉保育園</v>
          </cell>
          <cell r="R226" t="str">
            <v>適</v>
          </cell>
          <cell r="S226" t="str">
            <v/>
          </cell>
          <cell r="T226" t="str">
            <v/>
          </cell>
          <cell r="U226">
            <v>45163</v>
          </cell>
          <cell r="X226" t="str">
            <v>なし</v>
          </cell>
          <cell r="Y226" t="str">
            <v/>
          </cell>
          <cell r="Z226" t="str">
            <v>該当</v>
          </cell>
          <cell r="AA226" t="str">
            <v>Ｒ４</v>
          </cell>
          <cell r="AB226" t="str">
            <v>〇</v>
          </cell>
          <cell r="AC226" t="str">
            <v>Ｒ４</v>
          </cell>
        </row>
        <row r="227">
          <cell r="A227">
            <v>1410051024081</v>
          </cell>
          <cell r="B227">
            <v>6</v>
          </cell>
          <cell r="C227" t="str">
            <v>保育所</v>
          </cell>
          <cell r="D227" t="str">
            <v>キッズパートナーみなとみらい</v>
          </cell>
          <cell r="E227">
            <v>20</v>
          </cell>
          <cell r="F227" t="str">
            <v>西区</v>
          </cell>
          <cell r="G227" t="str">
            <v>該当</v>
          </cell>
          <cell r="H227">
            <v>9</v>
          </cell>
          <cell r="I227">
            <v>3</v>
          </cell>
          <cell r="J227">
            <v>2</v>
          </cell>
          <cell r="K227" t="str">
            <v>該当</v>
          </cell>
          <cell r="L227">
            <v>9</v>
          </cell>
          <cell r="M227">
            <v>3</v>
          </cell>
          <cell r="N227">
            <v>6</v>
          </cell>
          <cell r="O227">
            <v>1400013</v>
          </cell>
          <cell r="P227" t="str">
            <v>東京都品川区南大井６丁目２０－１４</v>
          </cell>
          <cell r="Q227" t="str">
            <v>ケアパートナー株式会社</v>
          </cell>
          <cell r="R227" t="str">
            <v/>
          </cell>
          <cell r="S227" t="str">
            <v/>
          </cell>
          <cell r="T227" t="e">
            <v>#N/A</v>
          </cell>
          <cell r="U227">
            <v>45175</v>
          </cell>
          <cell r="X227" t="str">
            <v>なし</v>
          </cell>
          <cell r="Y227" t="str">
            <v/>
          </cell>
          <cell r="Z227" t="str">
            <v>該当</v>
          </cell>
          <cell r="AA227" t="str">
            <v>Ｒ４</v>
          </cell>
          <cell r="AB227" t="str">
            <v>〇</v>
          </cell>
          <cell r="AC227" t="str">
            <v>Ｒ４</v>
          </cell>
        </row>
        <row r="228">
          <cell r="A228">
            <v>1410051019883</v>
          </cell>
          <cell r="B228">
            <v>6</v>
          </cell>
          <cell r="C228" t="str">
            <v>保育所</v>
          </cell>
          <cell r="D228" t="str">
            <v>浅間幼育園</v>
          </cell>
          <cell r="E228">
            <v>20</v>
          </cell>
          <cell r="F228" t="str">
            <v>西区</v>
          </cell>
          <cell r="G228" t="str">
            <v>該当</v>
          </cell>
          <cell r="H228">
            <v>12</v>
          </cell>
          <cell r="I228">
            <v>4</v>
          </cell>
          <cell r="J228">
            <v>2</v>
          </cell>
          <cell r="K228" t="str">
            <v>該当</v>
          </cell>
          <cell r="L228">
            <v>11</v>
          </cell>
          <cell r="M228">
            <v>4</v>
          </cell>
          <cell r="N228">
            <v>7</v>
          </cell>
          <cell r="O228">
            <v>2200072</v>
          </cell>
          <cell r="P228" t="str">
            <v>横浜市西区浅間町１丁目４４番地２</v>
          </cell>
          <cell r="Q228" t="str">
            <v>社会福祉法人　木花咲耶会</v>
          </cell>
          <cell r="R228" t="str">
            <v>適</v>
          </cell>
          <cell r="S228" t="str">
            <v/>
          </cell>
          <cell r="T228" t="str">
            <v/>
          </cell>
          <cell r="U228">
            <v>45182</v>
          </cell>
          <cell r="X228" t="str">
            <v>なし</v>
          </cell>
          <cell r="Y228" t="str">
            <v/>
          </cell>
          <cell r="Z228" t="str">
            <v>該当</v>
          </cell>
          <cell r="AA228" t="str">
            <v>Ｒ４</v>
          </cell>
          <cell r="AB228" t="str">
            <v>〇</v>
          </cell>
          <cell r="AC228" t="str">
            <v>Ｒ４</v>
          </cell>
        </row>
        <row r="229">
          <cell r="A229">
            <v>1410051019313</v>
          </cell>
          <cell r="B229">
            <v>6</v>
          </cell>
          <cell r="C229" t="str">
            <v>保育所</v>
          </cell>
          <cell r="D229" t="str">
            <v>キッズポケット保育園</v>
          </cell>
          <cell r="E229">
            <v>20</v>
          </cell>
          <cell r="F229" t="str">
            <v>西区</v>
          </cell>
          <cell r="G229" t="str">
            <v>該当</v>
          </cell>
          <cell r="H229">
            <v>10</v>
          </cell>
          <cell r="I229">
            <v>3</v>
          </cell>
          <cell r="J229">
            <v>2</v>
          </cell>
          <cell r="K229" t="str">
            <v>該当</v>
          </cell>
          <cell r="L229">
            <v>3</v>
          </cell>
          <cell r="M229">
            <v>3</v>
          </cell>
          <cell r="N229">
            <v>0</v>
          </cell>
          <cell r="O229">
            <v>2200072</v>
          </cell>
          <cell r="P229" t="str">
            <v>横浜市西区浅間町１－１７－５</v>
          </cell>
          <cell r="Q229" t="str">
            <v>特定非営利活動法人　キッズポケット</v>
          </cell>
          <cell r="R229" t="str">
            <v/>
          </cell>
          <cell r="S229" t="str">
            <v/>
          </cell>
          <cell r="T229" t="e">
            <v>#N/A</v>
          </cell>
          <cell r="U229">
            <v>45163</v>
          </cell>
          <cell r="X229" t="str">
            <v>なし</v>
          </cell>
          <cell r="Y229" t="str">
            <v/>
          </cell>
          <cell r="Z229" t="str">
            <v>該当</v>
          </cell>
          <cell r="AA229" t="str">
            <v>Ｒ４</v>
          </cell>
          <cell r="AB229" t="str">
            <v>〇</v>
          </cell>
          <cell r="AC229" t="str">
            <v>Ｒ４</v>
          </cell>
        </row>
        <row r="230">
          <cell r="A230">
            <v>1410051019305</v>
          </cell>
          <cell r="B230">
            <v>6</v>
          </cell>
          <cell r="C230" t="str">
            <v>保育所</v>
          </cell>
          <cell r="D230" t="str">
            <v>平沼保育園</v>
          </cell>
          <cell r="E230">
            <v>20</v>
          </cell>
          <cell r="F230" t="str">
            <v>西区</v>
          </cell>
          <cell r="G230" t="str">
            <v>該当</v>
          </cell>
          <cell r="H230">
            <v>12</v>
          </cell>
          <cell r="I230">
            <v>4</v>
          </cell>
          <cell r="J230">
            <v>2</v>
          </cell>
          <cell r="K230" t="str">
            <v>該当</v>
          </cell>
          <cell r="L230">
            <v>12</v>
          </cell>
          <cell r="M230">
            <v>4</v>
          </cell>
          <cell r="N230">
            <v>8</v>
          </cell>
          <cell r="O230">
            <v>2200055</v>
          </cell>
          <cell r="P230" t="str">
            <v>横浜市西区浜松町１３－６</v>
          </cell>
          <cell r="Q230" t="str">
            <v>平沼保育園</v>
          </cell>
          <cell r="R230" t="str">
            <v>適</v>
          </cell>
          <cell r="S230" t="str">
            <v/>
          </cell>
          <cell r="T230" t="str">
            <v/>
          </cell>
          <cell r="U230">
            <v>45175</v>
          </cell>
          <cell r="X230" t="str">
            <v>なし</v>
          </cell>
          <cell r="Y230" t="str">
            <v/>
          </cell>
          <cell r="Z230" t="str">
            <v>該当</v>
          </cell>
          <cell r="AA230" t="str">
            <v>Ｒ４</v>
          </cell>
          <cell r="AB230" t="str">
            <v>〇</v>
          </cell>
          <cell r="AC230" t="str">
            <v>Ｒ４</v>
          </cell>
        </row>
        <row r="231">
          <cell r="A231">
            <v>1410051019248</v>
          </cell>
          <cell r="B231">
            <v>6</v>
          </cell>
          <cell r="C231" t="str">
            <v>保育所</v>
          </cell>
          <cell r="D231" t="str">
            <v>ポピンズナーサリースクール横浜</v>
          </cell>
          <cell r="E231">
            <v>20</v>
          </cell>
          <cell r="F231" t="str">
            <v>西区</v>
          </cell>
          <cell r="G231" t="str">
            <v>該当</v>
          </cell>
          <cell r="H231">
            <v>12</v>
          </cell>
          <cell r="I231">
            <v>4</v>
          </cell>
          <cell r="J231">
            <v>2</v>
          </cell>
          <cell r="K231" t="str">
            <v>該当</v>
          </cell>
          <cell r="L231">
            <v>6</v>
          </cell>
          <cell r="M231">
            <v>4</v>
          </cell>
          <cell r="N231">
            <v>2</v>
          </cell>
          <cell r="O231">
            <v>2200012</v>
          </cell>
          <cell r="P231" t="str">
            <v>横浜市西区みなとみらい四丁目３－５</v>
          </cell>
          <cell r="Q231" t="str">
            <v>ポピンズナーサリースクール横浜</v>
          </cell>
          <cell r="R231" t="str">
            <v>適</v>
          </cell>
          <cell r="S231" t="str">
            <v/>
          </cell>
          <cell r="T231" t="str">
            <v/>
          </cell>
          <cell r="U231">
            <v>45163</v>
          </cell>
          <cell r="X231" t="str">
            <v>なし</v>
          </cell>
          <cell r="Y231" t="str">
            <v/>
          </cell>
          <cell r="Z231" t="str">
            <v>該当</v>
          </cell>
          <cell r="AA231" t="str">
            <v>Ｒ４</v>
          </cell>
          <cell r="AB231" t="str">
            <v>〇</v>
          </cell>
          <cell r="AC231" t="str">
            <v>Ｒ４</v>
          </cell>
        </row>
        <row r="232">
          <cell r="A232">
            <v>1410051019230</v>
          </cell>
          <cell r="B232">
            <v>6</v>
          </cell>
          <cell r="C232" t="str">
            <v>保育所</v>
          </cell>
          <cell r="D232" t="str">
            <v>ポピンズナーサリースクールみなとみらい</v>
          </cell>
          <cell r="E232">
            <v>20</v>
          </cell>
          <cell r="F232" t="str">
            <v>西区</v>
          </cell>
          <cell r="G232" t="str">
            <v>該当</v>
          </cell>
          <cell r="H232">
            <v>12</v>
          </cell>
          <cell r="I232">
            <v>4</v>
          </cell>
          <cell r="J232">
            <v>2</v>
          </cell>
          <cell r="K232" t="str">
            <v>該当</v>
          </cell>
          <cell r="L232">
            <v>6</v>
          </cell>
          <cell r="M232">
            <v>4</v>
          </cell>
          <cell r="N232">
            <v>2</v>
          </cell>
          <cell r="O232">
            <v>2200012</v>
          </cell>
          <cell r="P232" t="str">
            <v>横浜市西区みなとみらい三丁目５－１　ＭＡＲＫＩＳみなとみらい１Ｆ</v>
          </cell>
          <cell r="Q232" t="str">
            <v>ポピンズナーサリースクールみなとみらい　</v>
          </cell>
          <cell r="R232" t="str">
            <v/>
          </cell>
          <cell r="S232" t="str">
            <v/>
          </cell>
          <cell r="T232" t="e">
            <v>#N/A</v>
          </cell>
          <cell r="U232">
            <v>45182</v>
          </cell>
          <cell r="X232" t="str">
            <v>なし</v>
          </cell>
          <cell r="Y232" t="str">
            <v/>
          </cell>
          <cell r="Z232" t="str">
            <v>該当</v>
          </cell>
          <cell r="AA232" t="str">
            <v>Ｒ４</v>
          </cell>
          <cell r="AB232" t="str">
            <v>〇</v>
          </cell>
          <cell r="AC232" t="str">
            <v>Ｒ４</v>
          </cell>
        </row>
        <row r="233">
          <cell r="A233">
            <v>1410051018034</v>
          </cell>
          <cell r="B233">
            <v>6</v>
          </cell>
          <cell r="C233" t="str">
            <v>保育所</v>
          </cell>
          <cell r="D233" t="str">
            <v>桃の木保育園</v>
          </cell>
          <cell r="E233">
            <v>20</v>
          </cell>
          <cell r="F233" t="str">
            <v>西区</v>
          </cell>
          <cell r="G233" t="str">
            <v>該当</v>
          </cell>
          <cell r="H233">
            <v>12</v>
          </cell>
          <cell r="I233">
            <v>4</v>
          </cell>
          <cell r="J233">
            <v>2</v>
          </cell>
          <cell r="K233" t="str">
            <v>該当</v>
          </cell>
          <cell r="L233">
            <v>12</v>
          </cell>
          <cell r="M233">
            <v>4</v>
          </cell>
          <cell r="N233">
            <v>8</v>
          </cell>
          <cell r="O233">
            <v>2200051</v>
          </cell>
          <cell r="P233" t="str">
            <v>横浜市西区中央二丁目４２－１５</v>
          </cell>
          <cell r="Q233" t="str">
            <v>特定非営利活動法人　桃の木保育園</v>
          </cell>
          <cell r="R233" t="str">
            <v>適</v>
          </cell>
          <cell r="S233" t="str">
            <v/>
          </cell>
          <cell r="T233" t="str">
            <v/>
          </cell>
          <cell r="U233">
            <v>45175</v>
          </cell>
          <cell r="X233" t="str">
            <v>なし</v>
          </cell>
          <cell r="Y233" t="str">
            <v/>
          </cell>
          <cell r="Z233" t="str">
            <v>該当</v>
          </cell>
          <cell r="AA233" t="str">
            <v>Ｒ４</v>
          </cell>
          <cell r="AB233" t="str">
            <v>〇</v>
          </cell>
          <cell r="AC233" t="str">
            <v>Ｒ４</v>
          </cell>
        </row>
        <row r="234">
          <cell r="A234">
            <v>1410051016400</v>
          </cell>
          <cell r="B234">
            <v>6</v>
          </cell>
          <cell r="C234" t="str">
            <v>保育所</v>
          </cell>
          <cell r="D234" t="str">
            <v>ろぜっと保育園</v>
          </cell>
          <cell r="E234">
            <v>20</v>
          </cell>
          <cell r="F234" t="str">
            <v>西区</v>
          </cell>
          <cell r="G234" t="str">
            <v>該当</v>
          </cell>
          <cell r="H234">
            <v>16</v>
          </cell>
          <cell r="I234">
            <v>5</v>
          </cell>
          <cell r="J234">
            <v>3</v>
          </cell>
          <cell r="K234" t="str">
            <v>該当</v>
          </cell>
          <cell r="L234">
            <v>17</v>
          </cell>
          <cell r="M234">
            <v>5</v>
          </cell>
          <cell r="N234">
            <v>12</v>
          </cell>
          <cell r="O234">
            <v>2200055</v>
          </cell>
          <cell r="P234" t="str">
            <v>横浜市西区浜松町１０－１０　なかまの杜</v>
          </cell>
          <cell r="Q234" t="str">
            <v>特定非営利活動法人ムーミンの会</v>
          </cell>
          <cell r="R234" t="str">
            <v/>
          </cell>
          <cell r="S234" t="str">
            <v/>
          </cell>
          <cell r="T234" t="e">
            <v>#N/A</v>
          </cell>
          <cell r="U234">
            <v>45182</v>
          </cell>
          <cell r="X234" t="str">
            <v>なし</v>
          </cell>
          <cell r="Y234" t="str">
            <v/>
          </cell>
          <cell r="Z234" t="str">
            <v>該当</v>
          </cell>
          <cell r="AA234" t="str">
            <v>Ｒ４</v>
          </cell>
          <cell r="AB234" t="str">
            <v>〇</v>
          </cell>
          <cell r="AC234" t="str">
            <v>Ｒ４</v>
          </cell>
        </row>
        <row r="235">
          <cell r="A235">
            <v>1410051016392</v>
          </cell>
          <cell r="B235">
            <v>6</v>
          </cell>
          <cell r="C235" t="str">
            <v>保育所</v>
          </cell>
          <cell r="D235" t="str">
            <v>ムーミン保育園</v>
          </cell>
          <cell r="E235">
            <v>20</v>
          </cell>
          <cell r="F235" t="str">
            <v>西区</v>
          </cell>
          <cell r="G235" t="str">
            <v>該当</v>
          </cell>
          <cell r="H235">
            <v>12</v>
          </cell>
          <cell r="I235">
            <v>4</v>
          </cell>
          <cell r="J235">
            <v>2</v>
          </cell>
          <cell r="K235" t="str">
            <v>該当</v>
          </cell>
          <cell r="L235">
            <v>10</v>
          </cell>
          <cell r="M235">
            <v>4</v>
          </cell>
          <cell r="N235">
            <v>6</v>
          </cell>
          <cell r="O235">
            <v>2200055</v>
          </cell>
          <cell r="P235" t="str">
            <v>横浜市西区浜松町１０－１０　なかまの杜</v>
          </cell>
          <cell r="Q235" t="str">
            <v>特定非営利活動法人ムーミンの会</v>
          </cell>
          <cell r="R235" t="str">
            <v>適</v>
          </cell>
          <cell r="S235" t="str">
            <v/>
          </cell>
          <cell r="T235" t="str">
            <v/>
          </cell>
          <cell r="U235">
            <v>45163</v>
          </cell>
          <cell r="X235" t="str">
            <v>なし</v>
          </cell>
          <cell r="Y235" t="str">
            <v/>
          </cell>
          <cell r="Z235" t="str">
            <v>該当</v>
          </cell>
          <cell r="AA235" t="str">
            <v>Ｒ４</v>
          </cell>
          <cell r="AB235" t="str">
            <v>〇</v>
          </cell>
          <cell r="AC235" t="str">
            <v>Ｒ４</v>
          </cell>
        </row>
        <row r="236">
          <cell r="A236">
            <v>1410051016384</v>
          </cell>
          <cell r="B236">
            <v>6</v>
          </cell>
          <cell r="C236" t="str">
            <v>保育所</v>
          </cell>
          <cell r="D236" t="str">
            <v>横浜みなとみらい保育園</v>
          </cell>
          <cell r="E236">
            <v>20</v>
          </cell>
          <cell r="F236" t="str">
            <v>西区</v>
          </cell>
          <cell r="G236" t="str">
            <v>該当</v>
          </cell>
          <cell r="H236">
            <v>23</v>
          </cell>
          <cell r="I236">
            <v>8</v>
          </cell>
          <cell r="J236">
            <v>5</v>
          </cell>
          <cell r="K236" t="str">
            <v>該当</v>
          </cell>
          <cell r="L236">
            <v>23</v>
          </cell>
          <cell r="M236">
            <v>8</v>
          </cell>
          <cell r="N236">
            <v>15</v>
          </cell>
          <cell r="O236">
            <v>2200011</v>
          </cell>
          <cell r="P236" t="str">
            <v>横浜市西区高島二丁目７番１号３０２</v>
          </cell>
          <cell r="Q236" t="str">
            <v>社会福祉法人長幼会横浜みなとみらい保育園</v>
          </cell>
          <cell r="R236" t="str">
            <v>適</v>
          </cell>
          <cell r="S236" t="str">
            <v/>
          </cell>
          <cell r="T236" t="str">
            <v/>
          </cell>
          <cell r="U236">
            <v>45163</v>
          </cell>
          <cell r="X236" t="str">
            <v>なし</v>
          </cell>
          <cell r="Y236" t="str">
            <v/>
          </cell>
          <cell r="Z236" t="str">
            <v>該当</v>
          </cell>
          <cell r="AA236" t="str">
            <v>Ｒ４</v>
          </cell>
          <cell r="AB236" t="str">
            <v>〇</v>
          </cell>
          <cell r="AC236" t="str">
            <v>Ｒ４</v>
          </cell>
        </row>
        <row r="237">
          <cell r="A237">
            <v>1410051016368</v>
          </cell>
          <cell r="B237">
            <v>6</v>
          </cell>
          <cell r="C237" t="str">
            <v>保育所</v>
          </cell>
          <cell r="D237" t="str">
            <v>トキワ保育園</v>
          </cell>
          <cell r="E237">
            <v>20</v>
          </cell>
          <cell r="F237" t="str">
            <v>西区</v>
          </cell>
          <cell r="G237" t="str">
            <v>該当</v>
          </cell>
          <cell r="H237">
            <v>12</v>
          </cell>
          <cell r="I237">
            <v>4</v>
          </cell>
          <cell r="J237">
            <v>2</v>
          </cell>
          <cell r="K237" t="str">
            <v>該当</v>
          </cell>
          <cell r="L237">
            <v>9</v>
          </cell>
          <cell r="M237">
            <v>4</v>
          </cell>
          <cell r="N237">
            <v>5</v>
          </cell>
          <cell r="O237">
            <v>2200062</v>
          </cell>
          <cell r="P237" t="str">
            <v>横浜市西区東久保町３４－１０</v>
          </cell>
          <cell r="Q237" t="str">
            <v>トキワ保育園</v>
          </cell>
          <cell r="R237" t="str">
            <v>適</v>
          </cell>
          <cell r="S237" t="str">
            <v/>
          </cell>
          <cell r="T237" t="str">
            <v/>
          </cell>
          <cell r="U237">
            <v>45163</v>
          </cell>
          <cell r="X237" t="str">
            <v>なし</v>
          </cell>
          <cell r="Y237" t="str">
            <v/>
          </cell>
          <cell r="Z237" t="str">
            <v>該当</v>
          </cell>
          <cell r="AA237" t="str">
            <v>Ｒ４</v>
          </cell>
          <cell r="AB237" t="str">
            <v>〇</v>
          </cell>
          <cell r="AC237" t="str">
            <v>Ｒ４</v>
          </cell>
        </row>
        <row r="238">
          <cell r="A238">
            <v>1410051015352</v>
          </cell>
          <cell r="B238">
            <v>6</v>
          </cell>
          <cell r="C238" t="str">
            <v>保育所</v>
          </cell>
          <cell r="D238" t="str">
            <v>にじいろ保育園みなとみらい</v>
          </cell>
          <cell r="E238">
            <v>20</v>
          </cell>
          <cell r="F238" t="str">
            <v>西区</v>
          </cell>
          <cell r="G238" t="str">
            <v>該当</v>
          </cell>
          <cell r="H238">
            <v>14</v>
          </cell>
          <cell r="I238">
            <v>5</v>
          </cell>
          <cell r="J238">
            <v>3</v>
          </cell>
          <cell r="K238" t="str">
            <v>該当</v>
          </cell>
          <cell r="L238">
            <v>4</v>
          </cell>
          <cell r="M238">
            <v>5</v>
          </cell>
          <cell r="N238">
            <v>0</v>
          </cell>
          <cell r="O238">
            <v>1500043</v>
          </cell>
          <cell r="P238" t="str">
            <v>東京都渋谷区道玄坂１丁目１２－１　渋谷マークシティ　ウェスト１７階</v>
          </cell>
          <cell r="Q238" t="str">
            <v>ライクキッズ株式会社</v>
          </cell>
          <cell r="R238" t="str">
            <v/>
          </cell>
          <cell r="S238" t="str">
            <v/>
          </cell>
          <cell r="T238" t="e">
            <v>#N/A</v>
          </cell>
          <cell r="U238">
            <v>45175</v>
          </cell>
          <cell r="X238" t="str">
            <v>なし</v>
          </cell>
          <cell r="Y238" t="str">
            <v/>
          </cell>
          <cell r="Z238" t="str">
            <v>該当</v>
          </cell>
          <cell r="AA238" t="str">
            <v>Ｒ４</v>
          </cell>
          <cell r="AB238" t="str">
            <v>〇</v>
          </cell>
          <cell r="AC238" t="str">
            <v>Ｒ４</v>
          </cell>
        </row>
        <row r="239">
          <cell r="A239">
            <v>1410051014702</v>
          </cell>
          <cell r="B239">
            <v>6</v>
          </cell>
          <cell r="C239" t="str">
            <v>保育所</v>
          </cell>
          <cell r="D239" t="str">
            <v>グリーンポート桜木町保育園</v>
          </cell>
          <cell r="E239">
            <v>20</v>
          </cell>
          <cell r="F239" t="str">
            <v>西区</v>
          </cell>
          <cell r="G239" t="str">
            <v>該当</v>
          </cell>
          <cell r="H239">
            <v>14</v>
          </cell>
          <cell r="I239">
            <v>5</v>
          </cell>
          <cell r="J239">
            <v>3</v>
          </cell>
          <cell r="K239" t="str">
            <v>該当</v>
          </cell>
          <cell r="L239">
            <v>11</v>
          </cell>
          <cell r="M239">
            <v>5</v>
          </cell>
          <cell r="N239">
            <v>6</v>
          </cell>
          <cell r="O239">
            <v>2200021</v>
          </cell>
          <cell r="P239" t="str">
            <v>横浜市西区桜木町７丁目－４２</v>
          </cell>
          <cell r="Q239" t="str">
            <v>ちとせ交友会　グリーンポート桜木町保育園</v>
          </cell>
          <cell r="R239" t="str">
            <v>適</v>
          </cell>
          <cell r="S239" t="str">
            <v/>
          </cell>
          <cell r="T239" t="str">
            <v/>
          </cell>
          <cell r="U239">
            <v>45182</v>
          </cell>
          <cell r="X239" t="str">
            <v>なし</v>
          </cell>
          <cell r="Y239" t="str">
            <v/>
          </cell>
          <cell r="Z239" t="str">
            <v>該当</v>
          </cell>
          <cell r="AA239" t="str">
            <v>Ｒ４</v>
          </cell>
          <cell r="AB239" t="str">
            <v>〇</v>
          </cell>
          <cell r="AC239" t="str">
            <v>Ｒ４</v>
          </cell>
        </row>
        <row r="240">
          <cell r="A240">
            <v>1410051014694</v>
          </cell>
          <cell r="B240">
            <v>6</v>
          </cell>
          <cell r="C240" t="str">
            <v>保育所</v>
          </cell>
          <cell r="D240" t="str">
            <v>利正寺保育園</v>
          </cell>
          <cell r="E240">
            <v>20</v>
          </cell>
          <cell r="F240" t="str">
            <v>西区</v>
          </cell>
          <cell r="G240" t="str">
            <v>該当</v>
          </cell>
          <cell r="H240">
            <v>9</v>
          </cell>
          <cell r="I240">
            <v>3</v>
          </cell>
          <cell r="J240">
            <v>2</v>
          </cell>
          <cell r="K240" t="str">
            <v>該当</v>
          </cell>
          <cell r="L240">
            <v>9</v>
          </cell>
          <cell r="M240">
            <v>3</v>
          </cell>
          <cell r="N240">
            <v>6</v>
          </cell>
          <cell r="O240">
            <v>2200061</v>
          </cell>
          <cell r="P240" t="str">
            <v>横浜市西区久保町３－１３</v>
          </cell>
          <cell r="Q240" t="str">
            <v>宗教法人利正寺　利正寺保育園</v>
          </cell>
          <cell r="R240" t="str">
            <v>適</v>
          </cell>
          <cell r="S240" t="str">
            <v/>
          </cell>
          <cell r="T240" t="str">
            <v/>
          </cell>
          <cell r="U240">
            <v>45182</v>
          </cell>
          <cell r="X240" t="str">
            <v>なし</v>
          </cell>
          <cell r="Y240" t="str">
            <v/>
          </cell>
          <cell r="Z240" t="str">
            <v>該当</v>
          </cell>
          <cell r="AA240" t="str">
            <v>Ｒ４</v>
          </cell>
          <cell r="AB240" t="str">
            <v>〇</v>
          </cell>
          <cell r="AC240" t="str">
            <v>Ｒ４</v>
          </cell>
        </row>
        <row r="241">
          <cell r="A241">
            <v>1410051014686</v>
          </cell>
          <cell r="B241">
            <v>6</v>
          </cell>
          <cell r="C241" t="str">
            <v>保育所</v>
          </cell>
          <cell r="D241" t="str">
            <v>あそびの杜保育園</v>
          </cell>
          <cell r="E241">
            <v>20</v>
          </cell>
          <cell r="F241" t="str">
            <v>西区</v>
          </cell>
          <cell r="G241" t="str">
            <v>該当</v>
          </cell>
          <cell r="H241">
            <v>17</v>
          </cell>
          <cell r="I241">
            <v>6</v>
          </cell>
          <cell r="J241">
            <v>3</v>
          </cell>
          <cell r="K241" t="str">
            <v>該当</v>
          </cell>
          <cell r="L241">
            <v>10</v>
          </cell>
          <cell r="M241">
            <v>6</v>
          </cell>
          <cell r="N241">
            <v>4</v>
          </cell>
          <cell r="O241">
            <v>2200055</v>
          </cell>
          <cell r="P241" t="str">
            <v>横浜市西区浜松町１０－１０　なかまの杜</v>
          </cell>
          <cell r="Q241" t="str">
            <v>特定非営利活動法人ムーミンの会</v>
          </cell>
          <cell r="R241" t="str">
            <v/>
          </cell>
          <cell r="S241" t="str">
            <v/>
          </cell>
          <cell r="T241" t="e">
            <v>#N/A</v>
          </cell>
          <cell r="U241">
            <v>45182</v>
          </cell>
          <cell r="X241" t="str">
            <v>なし</v>
          </cell>
          <cell r="Y241" t="str">
            <v/>
          </cell>
          <cell r="Z241" t="str">
            <v>該当</v>
          </cell>
          <cell r="AA241" t="str">
            <v>Ｒ４</v>
          </cell>
          <cell r="AB241" t="str">
            <v>〇</v>
          </cell>
          <cell r="AC241" t="str">
            <v>Ｒ４</v>
          </cell>
        </row>
        <row r="242">
          <cell r="A242">
            <v>1410051013902</v>
          </cell>
          <cell r="B242">
            <v>6</v>
          </cell>
          <cell r="C242" t="str">
            <v>保育所</v>
          </cell>
          <cell r="D242" t="str">
            <v>ほっぺるランド横浜岡野</v>
          </cell>
          <cell r="E242">
            <v>20</v>
          </cell>
          <cell r="F242" t="str">
            <v>西区</v>
          </cell>
          <cell r="G242" t="str">
            <v>該当</v>
          </cell>
          <cell r="H242">
            <v>12</v>
          </cell>
          <cell r="I242">
            <v>4</v>
          </cell>
          <cell r="J242">
            <v>2</v>
          </cell>
          <cell r="K242" t="str">
            <v>該当</v>
          </cell>
          <cell r="L242">
            <v>6</v>
          </cell>
          <cell r="M242">
            <v>4</v>
          </cell>
          <cell r="N242">
            <v>2</v>
          </cell>
          <cell r="O242">
            <v>1070052</v>
          </cell>
          <cell r="P242" t="str">
            <v>東京都港区赤坂４－２－６　住友不動産新赤坂ビル４階</v>
          </cell>
          <cell r="Q242" t="str">
            <v>株式会社テノ．コーポレーション</v>
          </cell>
          <cell r="R242" t="str">
            <v>適</v>
          </cell>
          <cell r="S242" t="str">
            <v/>
          </cell>
          <cell r="T242" t="str">
            <v/>
          </cell>
          <cell r="U242">
            <v>45175</v>
          </cell>
          <cell r="X242" t="str">
            <v>なし</v>
          </cell>
          <cell r="Y242" t="str">
            <v/>
          </cell>
          <cell r="Z242" t="str">
            <v>該当</v>
          </cell>
          <cell r="AA242" t="str">
            <v>Ｒ４</v>
          </cell>
          <cell r="AB242" t="str">
            <v>〇</v>
          </cell>
          <cell r="AC242" t="str">
            <v>Ｒ４</v>
          </cell>
        </row>
        <row r="243">
          <cell r="A243">
            <v>1410052004926</v>
          </cell>
          <cell r="B243">
            <v>7</v>
          </cell>
          <cell r="C243" t="str">
            <v>家庭的保育事業</v>
          </cell>
          <cell r="D243" t="str">
            <v>すぎやま家庭保育室</v>
          </cell>
          <cell r="E243">
            <v>20</v>
          </cell>
          <cell r="F243" t="str">
            <v>西区</v>
          </cell>
          <cell r="G243" t="str">
            <v>該当</v>
          </cell>
          <cell r="H243" t="str">
            <v>-</v>
          </cell>
          <cell r="I243">
            <v>1</v>
          </cell>
          <cell r="J243">
            <v>0</v>
          </cell>
          <cell r="K243" t="str">
            <v>該当</v>
          </cell>
          <cell r="L243">
            <v>3</v>
          </cell>
          <cell r="M243">
            <v>1</v>
          </cell>
          <cell r="N243">
            <v>2</v>
          </cell>
          <cell r="O243">
            <v>2200053</v>
          </cell>
          <cell r="P243" t="str">
            <v>横浜市西区藤棚町１－１２５－２</v>
          </cell>
          <cell r="Q243" t="str">
            <v>すぎやま家庭保育室　</v>
          </cell>
          <cell r="R243" t="str">
            <v>適</v>
          </cell>
          <cell r="S243" t="str">
            <v/>
          </cell>
          <cell r="T243" t="str">
            <v/>
          </cell>
          <cell r="U243">
            <v>45163</v>
          </cell>
          <cell r="X243" t="str">
            <v>なし</v>
          </cell>
          <cell r="Y243" t="str">
            <v/>
          </cell>
          <cell r="Z243" t="str">
            <v>該当</v>
          </cell>
          <cell r="AA243" t="str">
            <v>Ｒ４</v>
          </cell>
          <cell r="AB243" t="str">
            <v>〇</v>
          </cell>
          <cell r="AC243" t="str">
            <v>Ｒ４</v>
          </cell>
        </row>
        <row r="244">
          <cell r="A244">
            <v>1410052005832</v>
          </cell>
          <cell r="B244">
            <v>8</v>
          </cell>
          <cell r="C244" t="str">
            <v>小規模保育事業（A型）</v>
          </cell>
          <cell r="D244" t="str">
            <v>戸部みつばち保育園</v>
          </cell>
          <cell r="E244">
            <v>20</v>
          </cell>
          <cell r="F244" t="str">
            <v>西区</v>
          </cell>
          <cell r="G244" t="str">
            <v>該当</v>
          </cell>
          <cell r="H244">
            <v>5</v>
          </cell>
          <cell r="I244">
            <v>2</v>
          </cell>
          <cell r="J244">
            <v>1</v>
          </cell>
          <cell r="K244" t="str">
            <v>該当</v>
          </cell>
          <cell r="L244">
            <v>3</v>
          </cell>
          <cell r="M244">
            <v>2</v>
          </cell>
          <cell r="N244">
            <v>1</v>
          </cell>
          <cell r="O244">
            <v>2200051</v>
          </cell>
          <cell r="P244" t="str">
            <v>横浜市西区中央一丁目４０－１　Ｃｉｔｙ　Ｌｕｘ　Ｔｏｂｅ１階</v>
          </cell>
          <cell r="Q244" t="str">
            <v>戸部みつばち保育園</v>
          </cell>
          <cell r="R244" t="str">
            <v/>
          </cell>
          <cell r="S244" t="str">
            <v/>
          </cell>
          <cell r="T244" t="e">
            <v>#N/A</v>
          </cell>
          <cell r="U244">
            <v>45175</v>
          </cell>
          <cell r="X244" t="str">
            <v>あり</v>
          </cell>
          <cell r="Y244" t="str">
            <v>○</v>
          </cell>
          <cell r="Z244" t="str">
            <v>Ｒ５新規園</v>
          </cell>
          <cell r="AA244" t="e">
            <v>#N/A</v>
          </cell>
          <cell r="AB244" t="str">
            <v>Ｒ５新規園</v>
          </cell>
          <cell r="AC244" t="str">
            <v>Ｒ４</v>
          </cell>
        </row>
        <row r="245">
          <cell r="A245">
            <v>1410052004660</v>
          </cell>
          <cell r="B245">
            <v>8</v>
          </cell>
          <cell r="C245" t="str">
            <v>小規模保育事業（A型）</v>
          </cell>
          <cell r="D245" t="str">
            <v>キッズパートナーみなとみらい第２</v>
          </cell>
          <cell r="E245">
            <v>20</v>
          </cell>
          <cell r="F245" t="str">
            <v>西区</v>
          </cell>
          <cell r="G245" t="str">
            <v>該当</v>
          </cell>
          <cell r="H245">
            <v>7</v>
          </cell>
          <cell r="I245">
            <v>2</v>
          </cell>
          <cell r="J245">
            <v>1</v>
          </cell>
          <cell r="K245" t="str">
            <v>該当</v>
          </cell>
          <cell r="L245">
            <v>4</v>
          </cell>
          <cell r="M245">
            <v>2</v>
          </cell>
          <cell r="N245">
            <v>2</v>
          </cell>
          <cell r="O245">
            <v>1400013</v>
          </cell>
          <cell r="P245" t="str">
            <v>東京都品川区南大井６丁目２０－１４</v>
          </cell>
          <cell r="Q245" t="str">
            <v>ケアパートナー株式会社</v>
          </cell>
          <cell r="R245" t="str">
            <v>適</v>
          </cell>
          <cell r="S245" t="str">
            <v/>
          </cell>
          <cell r="T245" t="str">
            <v/>
          </cell>
          <cell r="U245">
            <v>45163</v>
          </cell>
          <cell r="X245" t="str">
            <v>なし</v>
          </cell>
          <cell r="Y245" t="str">
            <v/>
          </cell>
          <cell r="Z245" t="str">
            <v>該当</v>
          </cell>
          <cell r="AA245" t="str">
            <v>Ｒ４</v>
          </cell>
          <cell r="AB245" t="str">
            <v>〇</v>
          </cell>
          <cell r="AC245" t="str">
            <v>Ｒ４</v>
          </cell>
        </row>
        <row r="246">
          <cell r="A246">
            <v>1410052004256</v>
          </cell>
          <cell r="B246">
            <v>8</v>
          </cell>
          <cell r="C246" t="str">
            <v>小規模保育事業（A型）</v>
          </cell>
          <cell r="D246" t="str">
            <v>キャリー保育園桜木町</v>
          </cell>
          <cell r="E246">
            <v>20</v>
          </cell>
          <cell r="F246" t="str">
            <v>西区</v>
          </cell>
          <cell r="G246" t="str">
            <v>該当</v>
          </cell>
          <cell r="H246">
            <v>7</v>
          </cell>
          <cell r="I246">
            <v>2</v>
          </cell>
          <cell r="J246">
            <v>1</v>
          </cell>
          <cell r="K246" t="str">
            <v>該当</v>
          </cell>
          <cell r="L246">
            <v>3</v>
          </cell>
          <cell r="M246">
            <v>2</v>
          </cell>
          <cell r="N246">
            <v>1</v>
          </cell>
          <cell r="O246">
            <v>1050012</v>
          </cell>
          <cell r="P246" t="str">
            <v>東京都港区芝大門　１－１６－４　第２高山ビル　７階</v>
          </cell>
          <cell r="Q246" t="str">
            <v>スリーシーズ株式会社</v>
          </cell>
          <cell r="R246" t="str">
            <v>適</v>
          </cell>
          <cell r="S246" t="str">
            <v/>
          </cell>
          <cell r="T246" t="str">
            <v/>
          </cell>
          <cell r="U246">
            <v>45191</v>
          </cell>
          <cell r="X246" t="str">
            <v>なし</v>
          </cell>
          <cell r="Y246" t="str">
            <v/>
          </cell>
          <cell r="Z246" t="str">
            <v>該当</v>
          </cell>
          <cell r="AA246" t="str">
            <v>Ｒ４</v>
          </cell>
          <cell r="AB246" t="str">
            <v>〇</v>
          </cell>
          <cell r="AC246" t="str">
            <v>Ｒ４</v>
          </cell>
        </row>
        <row r="247">
          <cell r="A247">
            <v>1410052004157</v>
          </cell>
          <cell r="B247">
            <v>8</v>
          </cell>
          <cell r="C247" t="str">
            <v>小規模保育事業（A型）</v>
          </cell>
          <cell r="D247" t="str">
            <v>キッズパートナー横浜楠町</v>
          </cell>
          <cell r="E247">
            <v>20</v>
          </cell>
          <cell r="F247" t="str">
            <v>西区</v>
          </cell>
          <cell r="G247" t="str">
            <v>該当</v>
          </cell>
          <cell r="H247">
            <v>7</v>
          </cell>
          <cell r="I247">
            <v>2</v>
          </cell>
          <cell r="J247">
            <v>1</v>
          </cell>
          <cell r="K247" t="str">
            <v>該当</v>
          </cell>
          <cell r="L247">
            <v>3</v>
          </cell>
          <cell r="M247">
            <v>2</v>
          </cell>
          <cell r="N247">
            <v>1</v>
          </cell>
          <cell r="O247">
            <v>1400013</v>
          </cell>
          <cell r="P247" t="str">
            <v>東京都品川区南大井６丁目２０－１４</v>
          </cell>
          <cell r="Q247" t="str">
            <v>ケアパートナー株式会社</v>
          </cell>
          <cell r="R247" t="str">
            <v/>
          </cell>
          <cell r="S247" t="str">
            <v/>
          </cell>
          <cell r="T247" t="e">
            <v>#N/A</v>
          </cell>
          <cell r="U247">
            <v>45163</v>
          </cell>
          <cell r="X247" t="str">
            <v>なし</v>
          </cell>
          <cell r="Y247" t="str">
            <v/>
          </cell>
          <cell r="Z247" t="str">
            <v>該当</v>
          </cell>
          <cell r="AA247" t="str">
            <v>Ｒ４</v>
          </cell>
          <cell r="AB247" t="str">
            <v>〇</v>
          </cell>
          <cell r="AC247" t="str">
            <v>Ｒ４</v>
          </cell>
        </row>
        <row r="248">
          <cell r="A248">
            <v>1410052002961</v>
          </cell>
          <cell r="B248">
            <v>8</v>
          </cell>
          <cell r="C248" t="str">
            <v>小規模保育事業（A型）</v>
          </cell>
          <cell r="D248" t="str">
            <v>キッズパートナー平沼橋</v>
          </cell>
          <cell r="E248">
            <v>20</v>
          </cell>
          <cell r="F248" t="str">
            <v>西区</v>
          </cell>
          <cell r="G248" t="str">
            <v>該当</v>
          </cell>
          <cell r="H248">
            <v>7</v>
          </cell>
          <cell r="I248">
            <v>2</v>
          </cell>
          <cell r="J248">
            <v>1</v>
          </cell>
          <cell r="K248" t="str">
            <v>該当</v>
          </cell>
          <cell r="L248">
            <v>3</v>
          </cell>
          <cell r="M248">
            <v>2</v>
          </cell>
          <cell r="N248">
            <v>1</v>
          </cell>
          <cell r="O248">
            <v>1400013</v>
          </cell>
          <cell r="P248" t="str">
            <v>東京都品川区南大井６丁目２０－１４</v>
          </cell>
          <cell r="Q248" t="str">
            <v>ケアパートナー株式会社</v>
          </cell>
          <cell r="R248" t="str">
            <v/>
          </cell>
          <cell r="S248" t="str">
            <v/>
          </cell>
          <cell r="T248" t="e">
            <v>#N/A</v>
          </cell>
          <cell r="U248">
            <v>45163</v>
          </cell>
          <cell r="X248" t="str">
            <v>なし</v>
          </cell>
          <cell r="Y248" t="str">
            <v/>
          </cell>
          <cell r="Z248" t="str">
            <v>該当</v>
          </cell>
          <cell r="AA248" t="str">
            <v>Ｒ４</v>
          </cell>
          <cell r="AB248" t="str">
            <v>〇</v>
          </cell>
          <cell r="AC248" t="str">
            <v>Ｒ４</v>
          </cell>
        </row>
        <row r="249">
          <cell r="A249">
            <v>1410052002870</v>
          </cell>
          <cell r="B249">
            <v>8</v>
          </cell>
          <cell r="C249" t="str">
            <v>小規模保育事業（A型）</v>
          </cell>
          <cell r="D249" t="str">
            <v>おれんじハウス西戸部保育園</v>
          </cell>
          <cell r="E249">
            <v>20</v>
          </cell>
          <cell r="F249" t="str">
            <v>西区</v>
          </cell>
          <cell r="G249" t="str">
            <v>該当</v>
          </cell>
          <cell r="H249">
            <v>5</v>
          </cell>
          <cell r="I249">
            <v>2</v>
          </cell>
          <cell r="J249">
            <v>1</v>
          </cell>
          <cell r="K249" t="str">
            <v>該当</v>
          </cell>
          <cell r="L249">
            <v>2</v>
          </cell>
          <cell r="M249">
            <v>2</v>
          </cell>
          <cell r="N249">
            <v>0</v>
          </cell>
          <cell r="O249">
            <v>2200046</v>
          </cell>
          <cell r="P249" t="str">
            <v>横浜市西区西戸部町２丁目１９０　西戸部住宅１－１０１</v>
          </cell>
          <cell r="Q249" t="str">
            <v>おれんじハウス　西戸部保育園</v>
          </cell>
          <cell r="R249" t="str">
            <v>適</v>
          </cell>
          <cell r="S249" t="str">
            <v/>
          </cell>
          <cell r="T249" t="str">
            <v/>
          </cell>
          <cell r="U249">
            <v>45175</v>
          </cell>
          <cell r="X249" t="str">
            <v>なし</v>
          </cell>
          <cell r="Y249" t="str">
            <v/>
          </cell>
          <cell r="Z249" t="str">
            <v>該当</v>
          </cell>
          <cell r="AA249" t="str">
            <v>Ｒ４</v>
          </cell>
          <cell r="AB249" t="str">
            <v>〇</v>
          </cell>
          <cell r="AC249" t="str">
            <v>Ｒ４</v>
          </cell>
        </row>
        <row r="250">
          <cell r="A250">
            <v>1410052005071</v>
          </cell>
          <cell r="B250">
            <v>11</v>
          </cell>
          <cell r="C250" t="str">
            <v>小規模保育事業（B型）</v>
          </cell>
          <cell r="D250" t="str">
            <v>Maple Nursery WEST</v>
          </cell>
          <cell r="E250">
            <v>20</v>
          </cell>
          <cell r="F250" t="str">
            <v>西区</v>
          </cell>
          <cell r="G250" t="str">
            <v>該当</v>
          </cell>
          <cell r="H250">
            <v>6</v>
          </cell>
          <cell r="I250">
            <v>2</v>
          </cell>
          <cell r="J250">
            <v>1</v>
          </cell>
          <cell r="K250" t="str">
            <v>該当</v>
          </cell>
          <cell r="L250">
            <v>3</v>
          </cell>
          <cell r="M250">
            <v>2</v>
          </cell>
          <cell r="N250">
            <v>1</v>
          </cell>
          <cell r="O250">
            <v>2200023</v>
          </cell>
          <cell r="P250" t="str">
            <v>横浜市西区平沼１－２５－５</v>
          </cell>
          <cell r="Q250" t="str">
            <v>Ｍａｐｌｅ　Ｎｕｒｓｅｒｙ　ＷＥＳＴ</v>
          </cell>
          <cell r="R250" t="str">
            <v/>
          </cell>
          <cell r="S250" t="str">
            <v/>
          </cell>
          <cell r="T250" t="e">
            <v>#N/A</v>
          </cell>
          <cell r="U250">
            <v>45182</v>
          </cell>
          <cell r="X250" t="str">
            <v>なし</v>
          </cell>
          <cell r="Y250" t="str">
            <v/>
          </cell>
          <cell r="Z250" t="str">
            <v>該当</v>
          </cell>
          <cell r="AA250" t="str">
            <v>Ｒ４</v>
          </cell>
          <cell r="AB250" t="str">
            <v>〇</v>
          </cell>
          <cell r="AC250" t="str">
            <v>Ｒ４</v>
          </cell>
        </row>
        <row r="251">
          <cell r="A251">
            <v>1410052003399</v>
          </cell>
          <cell r="B251">
            <v>11</v>
          </cell>
          <cell r="C251" t="str">
            <v>小規模保育事業（B型）</v>
          </cell>
          <cell r="D251" t="str">
            <v>西区中央もえぎ保育室</v>
          </cell>
          <cell r="E251">
            <v>20</v>
          </cell>
          <cell r="F251" t="str">
            <v>西区</v>
          </cell>
          <cell r="G251" t="str">
            <v>該当</v>
          </cell>
          <cell r="H251">
            <v>5</v>
          </cell>
          <cell r="I251">
            <v>2</v>
          </cell>
          <cell r="J251">
            <v>1</v>
          </cell>
          <cell r="K251" t="str">
            <v>該当</v>
          </cell>
          <cell r="L251">
            <v>3</v>
          </cell>
          <cell r="M251">
            <v>2</v>
          </cell>
          <cell r="N251">
            <v>1</v>
          </cell>
          <cell r="O251">
            <v>2400001</v>
          </cell>
          <cell r="P251" t="str">
            <v>横浜市保土ケ谷区川辺町６－３　西方ビル新館４１号室</v>
          </cell>
          <cell r="Q251" t="str">
            <v>特定非営利活動法人　育援会</v>
          </cell>
          <cell r="R251" t="str">
            <v>適</v>
          </cell>
          <cell r="S251" t="str">
            <v/>
          </cell>
          <cell r="T251" t="str">
            <v/>
          </cell>
          <cell r="U251">
            <v>45163</v>
          </cell>
          <cell r="X251" t="str">
            <v>なし</v>
          </cell>
          <cell r="Y251" t="str">
            <v/>
          </cell>
          <cell r="Z251" t="str">
            <v>該当</v>
          </cell>
          <cell r="AA251" t="str">
            <v>Ｒ４</v>
          </cell>
          <cell r="AB251" t="str">
            <v>〇</v>
          </cell>
          <cell r="AC251" t="str">
            <v>Ｒ４</v>
          </cell>
        </row>
        <row r="252">
          <cell r="A252">
            <v>1410051026805</v>
          </cell>
          <cell r="B252">
            <v>1</v>
          </cell>
          <cell r="C252" t="str">
            <v>認定こども園（幼保連携型）</v>
          </cell>
          <cell r="D252" t="str">
            <v>横濱中華學院　認定こども園</v>
          </cell>
          <cell r="E252">
            <v>30</v>
          </cell>
          <cell r="F252" t="str">
            <v>中区</v>
          </cell>
          <cell r="G252" t="str">
            <v>該当</v>
          </cell>
          <cell r="H252">
            <v>26</v>
          </cell>
          <cell r="I252">
            <v>9</v>
          </cell>
          <cell r="J252">
            <v>5</v>
          </cell>
          <cell r="K252" t="str">
            <v>該当</v>
          </cell>
          <cell r="L252">
            <v>24</v>
          </cell>
          <cell r="M252">
            <v>9</v>
          </cell>
          <cell r="N252">
            <v>15</v>
          </cell>
          <cell r="O252">
            <v>2310023</v>
          </cell>
          <cell r="P252" t="str">
            <v>横浜市中区山下町１４２番地</v>
          </cell>
          <cell r="Q252" t="str">
            <v>横濱中華幼保園</v>
          </cell>
          <cell r="R252" t="str">
            <v>適</v>
          </cell>
          <cell r="S252" t="str">
            <v/>
          </cell>
          <cell r="T252" t="str">
            <v/>
          </cell>
          <cell r="U252">
            <v>45191</v>
          </cell>
          <cell r="X252" t="str">
            <v>なし</v>
          </cell>
          <cell r="Y252" t="str">
            <v/>
          </cell>
          <cell r="Z252" t="str">
            <v>該当</v>
          </cell>
          <cell r="AA252" t="str">
            <v>Ｒ４</v>
          </cell>
          <cell r="AB252" t="str">
            <v>〇</v>
          </cell>
          <cell r="AC252" t="str">
            <v>Ｒ４</v>
          </cell>
        </row>
        <row r="253">
          <cell r="A253">
            <v>1410051025773</v>
          </cell>
          <cell r="B253">
            <v>1</v>
          </cell>
          <cell r="C253" t="str">
            <v>認定こども園（幼保連携型）</v>
          </cell>
          <cell r="D253" t="str">
            <v>うちゅうこども園やまて</v>
          </cell>
          <cell r="E253">
            <v>30</v>
          </cell>
          <cell r="F253" t="str">
            <v>中区</v>
          </cell>
          <cell r="G253" t="str">
            <v>該当</v>
          </cell>
          <cell r="H253">
            <v>19</v>
          </cell>
          <cell r="I253">
            <v>6</v>
          </cell>
          <cell r="J253">
            <v>4</v>
          </cell>
          <cell r="K253" t="str">
            <v>該当</v>
          </cell>
          <cell r="L253">
            <v>7</v>
          </cell>
          <cell r="M253">
            <v>6</v>
          </cell>
          <cell r="N253">
            <v>1</v>
          </cell>
          <cell r="O253">
            <v>2310864</v>
          </cell>
          <cell r="P253" t="str">
            <v>神奈川県横浜市中区千代崎町１－２５－２３</v>
          </cell>
          <cell r="Q253" t="str">
            <v>うちゅうこども園やまて</v>
          </cell>
          <cell r="R253" t="str">
            <v>適</v>
          </cell>
          <cell r="S253" t="str">
            <v/>
          </cell>
          <cell r="T253" t="str">
            <v/>
          </cell>
          <cell r="U253">
            <v>45163</v>
          </cell>
          <cell r="X253" t="str">
            <v>なし</v>
          </cell>
          <cell r="Y253" t="str">
            <v/>
          </cell>
          <cell r="Z253" t="str">
            <v>該当</v>
          </cell>
          <cell r="AA253" t="str">
            <v>Ｒ４</v>
          </cell>
          <cell r="AB253" t="str">
            <v>〇</v>
          </cell>
          <cell r="AC253" t="str">
            <v>Ｒ４</v>
          </cell>
        </row>
        <row r="254">
          <cell r="A254">
            <v>1410051026862</v>
          </cell>
          <cell r="B254">
            <v>5</v>
          </cell>
          <cell r="C254" t="str">
            <v>幼稚園</v>
          </cell>
          <cell r="D254" t="str">
            <v>熊猫幼稚園</v>
          </cell>
          <cell r="E254">
            <v>30</v>
          </cell>
          <cell r="F254" t="str">
            <v>中区</v>
          </cell>
          <cell r="G254" t="str">
            <v>該当</v>
          </cell>
          <cell r="H254">
            <v>9</v>
          </cell>
          <cell r="I254">
            <v>3</v>
          </cell>
          <cell r="J254">
            <v>2</v>
          </cell>
          <cell r="K254" t="str">
            <v>該当</v>
          </cell>
          <cell r="L254">
            <v>8</v>
          </cell>
          <cell r="M254">
            <v>3</v>
          </cell>
          <cell r="N254">
            <v>5</v>
          </cell>
          <cell r="O254">
            <v>2310024</v>
          </cell>
          <cell r="P254" t="str">
            <v>横浜市中区吉浜町２－６６</v>
          </cell>
          <cell r="Q254" t="str">
            <v>熊猫（パンダ）幼稚園</v>
          </cell>
          <cell r="R254" t="str">
            <v>適</v>
          </cell>
          <cell r="S254" t="str">
            <v/>
          </cell>
          <cell r="T254" t="str">
            <v/>
          </cell>
          <cell r="U254">
            <v>45182</v>
          </cell>
          <cell r="X254" t="str">
            <v>なし</v>
          </cell>
          <cell r="Y254" t="str">
            <v/>
          </cell>
          <cell r="Z254" t="str">
            <v>該当</v>
          </cell>
          <cell r="AA254" t="str">
            <v>Ｒ４</v>
          </cell>
          <cell r="AB254" t="str">
            <v>〇</v>
          </cell>
          <cell r="AC254" t="str">
            <v>Ｒ４</v>
          </cell>
        </row>
        <row r="255">
          <cell r="A255">
            <v>1410051026383</v>
          </cell>
          <cell r="B255">
            <v>5</v>
          </cell>
          <cell r="C255" t="str">
            <v>幼稚園</v>
          </cell>
          <cell r="D255" t="str">
            <v>横浜みこころ幼稚園</v>
          </cell>
          <cell r="E255">
            <v>30</v>
          </cell>
          <cell r="F255" t="str">
            <v>中区</v>
          </cell>
          <cell r="G255" t="str">
            <v>非該当</v>
          </cell>
          <cell r="I255" t="str">
            <v/>
          </cell>
          <cell r="J255" t="str">
            <v/>
          </cell>
          <cell r="K255" t="str">
            <v>非該当</v>
          </cell>
          <cell r="M255" t="str">
            <v/>
          </cell>
          <cell r="N255" t="str">
            <v>―</v>
          </cell>
          <cell r="O255">
            <v>2310862</v>
          </cell>
          <cell r="P255" t="str">
            <v>横浜市中区山手町４４</v>
          </cell>
          <cell r="Q255" t="str">
            <v>学校法人　聖トマ学園　横浜みこころ幼稚園</v>
          </cell>
          <cell r="R255" t="str">
            <v>適</v>
          </cell>
          <cell r="S255" t="str">
            <v/>
          </cell>
          <cell r="T255" t="str">
            <v/>
          </cell>
          <cell r="U255">
            <v>45163</v>
          </cell>
          <cell r="X255" t="str">
            <v>―</v>
          </cell>
          <cell r="Y255" t="str">
            <v/>
          </cell>
          <cell r="Z255" t="str">
            <v>非該当</v>
          </cell>
          <cell r="AA255" t="str">
            <v>履歴なし</v>
          </cell>
          <cell r="AB255" t="str">
            <v>〇</v>
          </cell>
          <cell r="AC255" t="str">
            <v/>
          </cell>
        </row>
        <row r="256">
          <cell r="A256">
            <v>1410051026375</v>
          </cell>
          <cell r="B256">
            <v>5</v>
          </cell>
          <cell r="C256" t="str">
            <v>幼稚園</v>
          </cell>
          <cell r="D256" t="str">
            <v>聖母幼稚園</v>
          </cell>
          <cell r="E256">
            <v>30</v>
          </cell>
          <cell r="F256" t="str">
            <v>中区</v>
          </cell>
          <cell r="G256" t="str">
            <v>非該当</v>
          </cell>
          <cell r="I256" t="str">
            <v/>
          </cell>
          <cell r="J256" t="str">
            <v/>
          </cell>
          <cell r="K256" t="str">
            <v>非該当</v>
          </cell>
          <cell r="M256" t="str">
            <v/>
          </cell>
          <cell r="N256" t="str">
            <v>―</v>
          </cell>
          <cell r="O256">
            <v>2310055</v>
          </cell>
          <cell r="P256" t="str">
            <v>横浜市中区末吉町１丁目１３</v>
          </cell>
          <cell r="Q256" t="str">
            <v>学校法人聖トマ学園　聖母幼稚園</v>
          </cell>
          <cell r="R256" t="str">
            <v>適</v>
          </cell>
          <cell r="S256" t="str">
            <v/>
          </cell>
          <cell r="T256" t="str">
            <v/>
          </cell>
          <cell r="U256">
            <v>45163</v>
          </cell>
          <cell r="X256" t="str">
            <v>―</v>
          </cell>
          <cell r="Y256" t="str">
            <v/>
          </cell>
          <cell r="Z256" t="str">
            <v>非該当</v>
          </cell>
          <cell r="AA256" t="str">
            <v>履歴なし</v>
          </cell>
          <cell r="AB256" t="str">
            <v>〇</v>
          </cell>
          <cell r="AC256" t="str">
            <v/>
          </cell>
        </row>
        <row r="257">
          <cell r="A257">
            <v>1410051021103</v>
          </cell>
          <cell r="B257">
            <v>5</v>
          </cell>
          <cell r="C257" t="str">
            <v>幼稚園</v>
          </cell>
          <cell r="D257" t="str">
            <v>和光幼稚園</v>
          </cell>
          <cell r="E257">
            <v>30</v>
          </cell>
          <cell r="F257" t="str">
            <v>中区</v>
          </cell>
          <cell r="G257" t="str">
            <v>該当</v>
          </cell>
          <cell r="H257">
            <v>10</v>
          </cell>
          <cell r="I257">
            <v>3</v>
          </cell>
          <cell r="J257">
            <v>2</v>
          </cell>
          <cell r="K257" t="str">
            <v>非該当</v>
          </cell>
          <cell r="M257" t="str">
            <v/>
          </cell>
          <cell r="N257" t="str">
            <v>―</v>
          </cell>
          <cell r="O257">
            <v>2310812</v>
          </cell>
          <cell r="P257" t="str">
            <v>横浜市中区錦町５番地</v>
          </cell>
          <cell r="Q257" t="str">
            <v>学校法人三宝学園　和光幼稚園</v>
          </cell>
          <cell r="R257" t="str">
            <v>適</v>
          </cell>
          <cell r="S257" t="str">
            <v/>
          </cell>
          <cell r="T257" t="str">
            <v/>
          </cell>
          <cell r="U257">
            <v>45182</v>
          </cell>
          <cell r="X257" t="str">
            <v>なし</v>
          </cell>
          <cell r="Y257" t="str">
            <v/>
          </cell>
          <cell r="Z257" t="str">
            <v>該当</v>
          </cell>
          <cell r="AA257" t="str">
            <v>Ｒ４</v>
          </cell>
          <cell r="AB257" t="str">
            <v>〇</v>
          </cell>
          <cell r="AC257" t="str">
            <v>Ｒ４</v>
          </cell>
        </row>
        <row r="258">
          <cell r="A258">
            <v>1410051021046</v>
          </cell>
          <cell r="B258">
            <v>5</v>
          </cell>
          <cell r="C258" t="str">
            <v>幼稚園</v>
          </cell>
          <cell r="D258" t="str">
            <v>本牧めぐみ幼稚園</v>
          </cell>
          <cell r="E258">
            <v>30</v>
          </cell>
          <cell r="F258" t="str">
            <v>中区</v>
          </cell>
          <cell r="G258" t="str">
            <v>該当</v>
          </cell>
          <cell r="H258">
            <v>5</v>
          </cell>
          <cell r="I258">
            <v>2</v>
          </cell>
          <cell r="J258">
            <v>1</v>
          </cell>
          <cell r="K258" t="str">
            <v>該当</v>
          </cell>
          <cell r="L258">
            <v>3</v>
          </cell>
          <cell r="M258">
            <v>2</v>
          </cell>
          <cell r="N258">
            <v>1</v>
          </cell>
          <cell r="O258">
            <v>2310824</v>
          </cell>
          <cell r="P258" t="str">
            <v>横浜市中区本牧三之谷２６－９</v>
          </cell>
          <cell r="Q258" t="str">
            <v>本牧めぐみ幼稚園</v>
          </cell>
          <cell r="R258" t="str">
            <v>適</v>
          </cell>
          <cell r="S258" t="str">
            <v/>
          </cell>
          <cell r="T258" t="str">
            <v/>
          </cell>
          <cell r="U258">
            <v>45163</v>
          </cell>
          <cell r="X258" t="str">
            <v>なし</v>
          </cell>
          <cell r="Y258" t="str">
            <v/>
          </cell>
          <cell r="Z258" t="str">
            <v>該当</v>
          </cell>
          <cell r="AA258" t="str">
            <v>Ｒ４</v>
          </cell>
          <cell r="AB258" t="str">
            <v>〇</v>
          </cell>
          <cell r="AC258" t="str">
            <v>Ｒ４</v>
          </cell>
        </row>
        <row r="259">
          <cell r="A259">
            <v>1410051021012</v>
          </cell>
          <cell r="B259">
            <v>5</v>
          </cell>
          <cell r="C259" t="str">
            <v>幼稚園</v>
          </cell>
          <cell r="D259" t="str">
            <v>早苗幼稚園</v>
          </cell>
          <cell r="E259">
            <v>30</v>
          </cell>
          <cell r="F259" t="str">
            <v>中区</v>
          </cell>
          <cell r="G259" t="str">
            <v>非該当</v>
          </cell>
          <cell r="I259" t="str">
            <v/>
          </cell>
          <cell r="J259" t="str">
            <v/>
          </cell>
          <cell r="K259" t="str">
            <v>非該当</v>
          </cell>
          <cell r="M259" t="str">
            <v/>
          </cell>
          <cell r="N259" t="str">
            <v>―</v>
          </cell>
          <cell r="O259">
            <v>2310806</v>
          </cell>
          <cell r="P259" t="str">
            <v>横浜市中区本牧１－８４</v>
          </cell>
          <cell r="Q259" t="str">
            <v>早苗幼稚園</v>
          </cell>
          <cell r="R259" t="str">
            <v>適</v>
          </cell>
          <cell r="S259" t="str">
            <v/>
          </cell>
          <cell r="T259" t="str">
            <v/>
          </cell>
          <cell r="U259">
            <v>45205</v>
          </cell>
          <cell r="X259" t="str">
            <v>―</v>
          </cell>
          <cell r="Y259" t="str">
            <v/>
          </cell>
          <cell r="Z259" t="str">
            <v>非該当</v>
          </cell>
          <cell r="AA259" t="str">
            <v>履歴なし</v>
          </cell>
          <cell r="AB259" t="str">
            <v>〇</v>
          </cell>
          <cell r="AC259" t="str">
            <v/>
          </cell>
        </row>
        <row r="260">
          <cell r="A260">
            <v>1410051020998</v>
          </cell>
          <cell r="B260">
            <v>5</v>
          </cell>
          <cell r="C260" t="str">
            <v>幼稚園</v>
          </cell>
          <cell r="D260" t="str">
            <v>学校法人マーヤ学園アソカ幼稚園</v>
          </cell>
          <cell r="E260">
            <v>30</v>
          </cell>
          <cell r="F260" t="str">
            <v>中区</v>
          </cell>
          <cell r="G260" t="str">
            <v>該当</v>
          </cell>
          <cell r="H260">
            <v>7</v>
          </cell>
          <cell r="I260">
            <v>2</v>
          </cell>
          <cell r="J260">
            <v>1</v>
          </cell>
          <cell r="K260" t="str">
            <v>該当</v>
          </cell>
          <cell r="L260">
            <v>6</v>
          </cell>
          <cell r="M260">
            <v>2</v>
          </cell>
          <cell r="N260">
            <v>4</v>
          </cell>
          <cell r="O260">
            <v>2310802</v>
          </cell>
          <cell r="P260" t="str">
            <v>横浜市中区小港町３－１７９</v>
          </cell>
          <cell r="Q260" t="str">
            <v>学校法人マーヤ学園アソカ幼稚園</v>
          </cell>
          <cell r="R260" t="str">
            <v>適</v>
          </cell>
          <cell r="S260" t="str">
            <v/>
          </cell>
          <cell r="T260" t="str">
            <v/>
          </cell>
          <cell r="U260">
            <v>45191</v>
          </cell>
          <cell r="X260" t="str">
            <v>なし</v>
          </cell>
          <cell r="Y260" t="str">
            <v/>
          </cell>
          <cell r="Z260" t="str">
            <v>該当</v>
          </cell>
          <cell r="AA260" t="str">
            <v>Ｒ４</v>
          </cell>
          <cell r="AB260" t="str">
            <v>〇</v>
          </cell>
          <cell r="AC260" t="str">
            <v>Ｒ４</v>
          </cell>
        </row>
        <row r="261">
          <cell r="A261">
            <v>1410051027217</v>
          </cell>
          <cell r="B261">
            <v>6</v>
          </cell>
          <cell r="C261" t="str">
            <v>保育所</v>
          </cell>
          <cell r="D261" t="str">
            <v>クラウン保育園</v>
          </cell>
          <cell r="E261">
            <v>30</v>
          </cell>
          <cell r="F261" t="str">
            <v>中区</v>
          </cell>
          <cell r="G261" t="str">
            <v>該当</v>
          </cell>
          <cell r="H261">
            <v>12</v>
          </cell>
          <cell r="I261">
            <v>4</v>
          </cell>
          <cell r="J261">
            <v>2</v>
          </cell>
          <cell r="K261" t="str">
            <v>該当</v>
          </cell>
          <cell r="L261">
            <v>9</v>
          </cell>
          <cell r="M261">
            <v>4</v>
          </cell>
          <cell r="N261">
            <v>5</v>
          </cell>
          <cell r="O261">
            <v>2310065</v>
          </cell>
          <cell r="P261" t="str">
            <v>横浜市中区宮川町３丁目６９</v>
          </cell>
          <cell r="Q261" t="str">
            <v>クラウン保育園</v>
          </cell>
          <cell r="R261" t="str">
            <v/>
          </cell>
          <cell r="S261" t="str">
            <v/>
          </cell>
          <cell r="T261" t="e">
            <v>#N/A</v>
          </cell>
          <cell r="U261">
            <v>45191</v>
          </cell>
          <cell r="X261" t="str">
            <v>あり</v>
          </cell>
          <cell r="Y261" t="str">
            <v>○</v>
          </cell>
          <cell r="Z261" t="str">
            <v>非該当</v>
          </cell>
          <cell r="AA261" t="str">
            <v>履歴なし</v>
          </cell>
          <cell r="AB261" t="str">
            <v>〇</v>
          </cell>
          <cell r="AC261" t="str">
            <v>Ｒ４</v>
          </cell>
        </row>
        <row r="262">
          <cell r="A262">
            <v>1410051026656</v>
          </cell>
          <cell r="B262">
            <v>6</v>
          </cell>
          <cell r="C262" t="str">
            <v>保育所</v>
          </cell>
          <cell r="D262" t="str">
            <v>ララランド横浜伊勢佐木</v>
          </cell>
          <cell r="E262">
            <v>30</v>
          </cell>
          <cell r="F262" t="str">
            <v>中区</v>
          </cell>
          <cell r="G262" t="str">
            <v>該当</v>
          </cell>
          <cell r="H262">
            <v>13</v>
          </cell>
          <cell r="I262">
            <v>4</v>
          </cell>
          <cell r="J262">
            <v>3</v>
          </cell>
          <cell r="K262" t="str">
            <v>該当</v>
          </cell>
          <cell r="L262">
            <v>6</v>
          </cell>
          <cell r="M262">
            <v>4</v>
          </cell>
          <cell r="N262">
            <v>2</v>
          </cell>
          <cell r="O262">
            <v>2200004</v>
          </cell>
          <cell r="P262" t="str">
            <v>横浜市西区北幸二丁目１２－２６　フェリーチェ横浜９階Ｒ００９</v>
          </cell>
          <cell r="Q262" t="str">
            <v>株式会社ＬａＬａＬａｎｄ</v>
          </cell>
          <cell r="R262" t="str">
            <v>適</v>
          </cell>
          <cell r="S262" t="str">
            <v/>
          </cell>
          <cell r="T262" t="str">
            <v/>
          </cell>
          <cell r="U262">
            <v>45205</v>
          </cell>
          <cell r="X262" t="str">
            <v>なし</v>
          </cell>
          <cell r="Y262" t="str">
            <v/>
          </cell>
          <cell r="Z262" t="str">
            <v>該当</v>
          </cell>
          <cell r="AA262" t="str">
            <v>Ｒ４</v>
          </cell>
          <cell r="AB262" t="str">
            <v>〇</v>
          </cell>
          <cell r="AC262" t="str">
            <v>Ｒ４</v>
          </cell>
        </row>
        <row r="263">
          <cell r="A263">
            <v>1410051025922</v>
          </cell>
          <cell r="B263">
            <v>6</v>
          </cell>
          <cell r="C263" t="str">
            <v>保育所</v>
          </cell>
          <cell r="D263" t="str">
            <v>スターチャイルド≪桜木町ステーションナーサリー≫</v>
          </cell>
          <cell r="E263">
            <v>30</v>
          </cell>
          <cell r="F263" t="str">
            <v>中区</v>
          </cell>
          <cell r="G263" t="str">
            <v>該当</v>
          </cell>
          <cell r="H263">
            <v>10</v>
          </cell>
          <cell r="I263">
            <v>3</v>
          </cell>
          <cell r="J263">
            <v>2</v>
          </cell>
          <cell r="K263" t="str">
            <v>該当</v>
          </cell>
          <cell r="L263">
            <v>5</v>
          </cell>
          <cell r="M263">
            <v>3</v>
          </cell>
          <cell r="N263">
            <v>2</v>
          </cell>
          <cell r="O263">
            <v>2210835</v>
          </cell>
          <cell r="P263" t="str">
            <v>横浜市神奈川区鶴屋町３丁目２９－１　第６安田ビル５階</v>
          </cell>
          <cell r="Q263" t="str">
            <v>ヒューマンスターチャイルド株式会社</v>
          </cell>
          <cell r="R263" t="str">
            <v>適</v>
          </cell>
          <cell r="S263" t="str">
            <v/>
          </cell>
          <cell r="T263" t="str">
            <v/>
          </cell>
          <cell r="U263">
            <v>45175</v>
          </cell>
          <cell r="X263" t="str">
            <v>なし</v>
          </cell>
          <cell r="Y263" t="str">
            <v/>
          </cell>
          <cell r="Z263" t="str">
            <v>該当</v>
          </cell>
          <cell r="AA263" t="str">
            <v>Ｒ４</v>
          </cell>
          <cell r="AB263" t="str">
            <v>〇</v>
          </cell>
          <cell r="AC263" t="str">
            <v>Ｒ４</v>
          </cell>
        </row>
        <row r="264">
          <cell r="A264">
            <v>1410051024925</v>
          </cell>
          <cell r="B264">
            <v>6</v>
          </cell>
          <cell r="C264" t="str">
            <v>保育所</v>
          </cell>
          <cell r="D264" t="str">
            <v>にじいろ保育園関内</v>
          </cell>
          <cell r="E264">
            <v>30</v>
          </cell>
          <cell r="F264" t="str">
            <v>中区</v>
          </cell>
          <cell r="G264" t="str">
            <v>該当</v>
          </cell>
          <cell r="H264">
            <v>9</v>
          </cell>
          <cell r="I264">
            <v>3</v>
          </cell>
          <cell r="J264">
            <v>2</v>
          </cell>
          <cell r="K264" t="str">
            <v>該当</v>
          </cell>
          <cell r="L264">
            <v>3</v>
          </cell>
          <cell r="M264">
            <v>3</v>
          </cell>
          <cell r="N264">
            <v>0</v>
          </cell>
          <cell r="O264">
            <v>1500043</v>
          </cell>
          <cell r="P264" t="str">
            <v>東京都渋谷区道玄坂１丁目１２－１　渋谷マークシティ　ウェスト１７階</v>
          </cell>
          <cell r="Q264" t="str">
            <v>ライクキッズ株式会社</v>
          </cell>
          <cell r="R264" t="str">
            <v/>
          </cell>
          <cell r="S264" t="str">
            <v/>
          </cell>
          <cell r="T264" t="e">
            <v>#N/A</v>
          </cell>
          <cell r="U264">
            <v>45175</v>
          </cell>
          <cell r="X264" t="str">
            <v>なし</v>
          </cell>
          <cell r="Y264" t="str">
            <v/>
          </cell>
          <cell r="Z264" t="str">
            <v>該当</v>
          </cell>
          <cell r="AA264" t="str">
            <v>Ｒ４</v>
          </cell>
          <cell r="AB264" t="str">
            <v>〇</v>
          </cell>
          <cell r="AC264" t="str">
            <v>Ｒ４</v>
          </cell>
        </row>
        <row r="265">
          <cell r="A265">
            <v>1410051024552</v>
          </cell>
          <cell r="B265">
            <v>6</v>
          </cell>
          <cell r="C265" t="str">
            <v>保育所</v>
          </cell>
          <cell r="D265" t="str">
            <v>木下の保育園　山下町</v>
          </cell>
          <cell r="E265">
            <v>30</v>
          </cell>
          <cell r="F265" t="str">
            <v>中区</v>
          </cell>
          <cell r="G265" t="str">
            <v>該当</v>
          </cell>
          <cell r="H265">
            <v>9</v>
          </cell>
          <cell r="I265">
            <v>3</v>
          </cell>
          <cell r="J265">
            <v>2</v>
          </cell>
          <cell r="K265" t="str">
            <v>該当</v>
          </cell>
          <cell r="L265">
            <v>2</v>
          </cell>
          <cell r="M265">
            <v>3</v>
          </cell>
          <cell r="N265">
            <v>0</v>
          </cell>
          <cell r="O265">
            <v>1631309</v>
          </cell>
          <cell r="P265" t="str">
            <v>東京都新宿区西新宿６丁目５番１号　新宿アイランドタワー８階</v>
          </cell>
          <cell r="Q265" t="str">
            <v>株式会社　木下の保育</v>
          </cell>
          <cell r="R265" t="str">
            <v>適</v>
          </cell>
          <cell r="S265" t="str">
            <v/>
          </cell>
          <cell r="T265" t="str">
            <v/>
          </cell>
          <cell r="U265">
            <v>45163</v>
          </cell>
          <cell r="X265" t="str">
            <v>なし</v>
          </cell>
          <cell r="Y265" t="str">
            <v/>
          </cell>
          <cell r="Z265" t="str">
            <v>該当</v>
          </cell>
          <cell r="AA265" t="str">
            <v>Ｒ４</v>
          </cell>
          <cell r="AB265" t="str">
            <v>〇</v>
          </cell>
          <cell r="AC265" t="str">
            <v>Ｒ４</v>
          </cell>
        </row>
        <row r="266">
          <cell r="A266">
            <v>1410051024545</v>
          </cell>
          <cell r="B266">
            <v>6</v>
          </cell>
          <cell r="C266" t="str">
            <v>保育所</v>
          </cell>
          <cell r="D266" t="str">
            <v>木下の保育園　本牧</v>
          </cell>
          <cell r="E266">
            <v>30</v>
          </cell>
          <cell r="F266" t="str">
            <v>中区</v>
          </cell>
          <cell r="G266" t="str">
            <v>該当</v>
          </cell>
          <cell r="H266">
            <v>12</v>
          </cell>
          <cell r="I266">
            <v>4</v>
          </cell>
          <cell r="J266">
            <v>2</v>
          </cell>
          <cell r="K266" t="str">
            <v>該当</v>
          </cell>
          <cell r="L266">
            <v>4</v>
          </cell>
          <cell r="M266">
            <v>4</v>
          </cell>
          <cell r="N266">
            <v>0</v>
          </cell>
          <cell r="O266">
            <v>1631309</v>
          </cell>
          <cell r="P266" t="str">
            <v>東京都新宿区西新宿６丁目５番１号　新宿アイランドタワー８階</v>
          </cell>
          <cell r="Q266" t="str">
            <v>株式会社　木下の保育</v>
          </cell>
          <cell r="R266" t="str">
            <v>適</v>
          </cell>
          <cell r="S266" t="str">
            <v/>
          </cell>
          <cell r="T266" t="str">
            <v/>
          </cell>
          <cell r="U266">
            <v>45163</v>
          </cell>
          <cell r="X266" t="str">
            <v>なし</v>
          </cell>
          <cell r="Y266" t="str">
            <v/>
          </cell>
          <cell r="Z266" t="str">
            <v>該当</v>
          </cell>
          <cell r="AA266" t="str">
            <v>Ｒ４</v>
          </cell>
          <cell r="AB266" t="str">
            <v>〇</v>
          </cell>
          <cell r="AC266" t="str">
            <v>Ｒ４</v>
          </cell>
        </row>
        <row r="267">
          <cell r="A267">
            <v>1410051024180</v>
          </cell>
          <cell r="B267">
            <v>6</v>
          </cell>
          <cell r="C267" t="str">
            <v>保育所</v>
          </cell>
          <cell r="D267" t="str">
            <v>保育園小紅</v>
          </cell>
          <cell r="E267">
            <v>30</v>
          </cell>
          <cell r="F267" t="str">
            <v>中区</v>
          </cell>
          <cell r="G267" t="str">
            <v>該当</v>
          </cell>
          <cell r="H267">
            <v>12</v>
          </cell>
          <cell r="I267">
            <v>4</v>
          </cell>
          <cell r="J267">
            <v>2</v>
          </cell>
          <cell r="K267" t="str">
            <v>該当</v>
          </cell>
          <cell r="L267">
            <v>7</v>
          </cell>
          <cell r="M267">
            <v>4</v>
          </cell>
          <cell r="N267">
            <v>3</v>
          </cell>
          <cell r="O267">
            <v>2310024</v>
          </cell>
          <cell r="P267" t="str">
            <v>横浜市中区吉浜町２－６７</v>
          </cell>
          <cell r="Q267" t="str">
            <v>保育園小紅</v>
          </cell>
          <cell r="R267" t="str">
            <v>適</v>
          </cell>
          <cell r="S267" t="str">
            <v/>
          </cell>
          <cell r="T267" t="str">
            <v/>
          </cell>
          <cell r="U267">
            <v>45163</v>
          </cell>
          <cell r="X267" t="str">
            <v>なし</v>
          </cell>
          <cell r="Y267" t="str">
            <v/>
          </cell>
          <cell r="Z267" t="str">
            <v>該当</v>
          </cell>
          <cell r="AA267" t="str">
            <v>Ｒ４</v>
          </cell>
          <cell r="AB267" t="str">
            <v>〇</v>
          </cell>
          <cell r="AC267" t="str">
            <v>Ｒ４</v>
          </cell>
        </row>
        <row r="268">
          <cell r="A268">
            <v>1410051023711</v>
          </cell>
          <cell r="B268">
            <v>6</v>
          </cell>
          <cell r="C268" t="str">
            <v>保育所</v>
          </cell>
          <cell r="D268" t="str">
            <v>うちゅう保育園やました</v>
          </cell>
          <cell r="E268">
            <v>30</v>
          </cell>
          <cell r="F268" t="str">
            <v>中区</v>
          </cell>
          <cell r="G268" t="str">
            <v>該当</v>
          </cell>
          <cell r="H268">
            <v>12</v>
          </cell>
          <cell r="I268">
            <v>4</v>
          </cell>
          <cell r="J268">
            <v>2</v>
          </cell>
          <cell r="K268" t="str">
            <v>該当</v>
          </cell>
          <cell r="L268">
            <v>2</v>
          </cell>
          <cell r="M268">
            <v>4</v>
          </cell>
          <cell r="N268">
            <v>0</v>
          </cell>
          <cell r="O268">
            <v>2310023</v>
          </cell>
          <cell r="P268" t="str">
            <v>横浜市中区山下町１８－３</v>
          </cell>
          <cell r="Q268" t="str">
            <v>うちゅう保育園やました</v>
          </cell>
          <cell r="R268" t="str">
            <v>適</v>
          </cell>
          <cell r="S268" t="str">
            <v/>
          </cell>
          <cell r="T268" t="str">
            <v/>
          </cell>
          <cell r="U268">
            <v>45163</v>
          </cell>
          <cell r="X268" t="str">
            <v>なし</v>
          </cell>
          <cell r="Y268" t="str">
            <v/>
          </cell>
          <cell r="Z268" t="str">
            <v>該当</v>
          </cell>
          <cell r="AA268" t="str">
            <v>Ｒ４</v>
          </cell>
          <cell r="AB268" t="str">
            <v>〇</v>
          </cell>
          <cell r="AC268" t="str">
            <v>Ｒ４</v>
          </cell>
        </row>
        <row r="269">
          <cell r="A269">
            <v>1410051023604</v>
          </cell>
          <cell r="B269">
            <v>6</v>
          </cell>
          <cell r="C269" t="str">
            <v>保育所</v>
          </cell>
          <cell r="D269" t="str">
            <v>伊勢佐木町保育園</v>
          </cell>
          <cell r="E269">
            <v>30</v>
          </cell>
          <cell r="F269" t="str">
            <v>中区</v>
          </cell>
          <cell r="G269" t="str">
            <v>該当</v>
          </cell>
          <cell r="H269">
            <v>8</v>
          </cell>
          <cell r="I269">
            <v>3</v>
          </cell>
          <cell r="J269">
            <v>2</v>
          </cell>
          <cell r="K269" t="str">
            <v>該当</v>
          </cell>
          <cell r="L269">
            <v>6</v>
          </cell>
          <cell r="M269">
            <v>3</v>
          </cell>
          <cell r="N269">
            <v>3</v>
          </cell>
          <cell r="O269">
            <v>2310058</v>
          </cell>
          <cell r="P269" t="str">
            <v>横浜市中区弥生町４－３９－２</v>
          </cell>
          <cell r="Q269" t="str">
            <v>伊勢佐木町保育園</v>
          </cell>
          <cell r="R269" t="str">
            <v>適</v>
          </cell>
          <cell r="S269" t="str">
            <v/>
          </cell>
          <cell r="T269" t="str">
            <v/>
          </cell>
          <cell r="U269">
            <v>45175</v>
          </cell>
          <cell r="X269" t="str">
            <v>なし</v>
          </cell>
          <cell r="Y269" t="str">
            <v/>
          </cell>
          <cell r="Z269" t="str">
            <v>該当</v>
          </cell>
          <cell r="AA269" t="str">
            <v>Ｒ４</v>
          </cell>
          <cell r="AB269" t="str">
            <v>〇</v>
          </cell>
          <cell r="AC269" t="str">
            <v>Ｒ４</v>
          </cell>
        </row>
        <row r="270">
          <cell r="A270">
            <v>1410051019891</v>
          </cell>
          <cell r="B270">
            <v>6</v>
          </cell>
          <cell r="C270" t="str">
            <v>保育所</v>
          </cell>
          <cell r="D270" t="str">
            <v>ヨコハマきぼう保育園</v>
          </cell>
          <cell r="E270">
            <v>30</v>
          </cell>
          <cell r="F270" t="str">
            <v>中区</v>
          </cell>
          <cell r="G270" t="str">
            <v>該当</v>
          </cell>
          <cell r="H270">
            <v>16</v>
          </cell>
          <cell r="I270">
            <v>5</v>
          </cell>
          <cell r="J270">
            <v>3</v>
          </cell>
          <cell r="K270" t="str">
            <v>該当</v>
          </cell>
          <cell r="L270">
            <v>9</v>
          </cell>
          <cell r="M270">
            <v>5</v>
          </cell>
          <cell r="N270">
            <v>4</v>
          </cell>
          <cell r="O270">
            <v>2310034</v>
          </cell>
          <cell r="P270" t="str">
            <v>横浜市中区三吉町１丁目－２</v>
          </cell>
          <cell r="Q270" t="str">
            <v>社会福祉法人みらい　ヨコハマきぼう保育園</v>
          </cell>
          <cell r="R270" t="str">
            <v>適</v>
          </cell>
          <cell r="S270" t="str">
            <v/>
          </cell>
          <cell r="T270" t="str">
            <v/>
          </cell>
          <cell r="U270">
            <v>45182</v>
          </cell>
          <cell r="X270" t="str">
            <v>なし</v>
          </cell>
          <cell r="Y270" t="str">
            <v/>
          </cell>
          <cell r="Z270" t="str">
            <v>該当</v>
          </cell>
          <cell r="AA270" t="str">
            <v>Ｒ４</v>
          </cell>
          <cell r="AB270" t="str">
            <v>〇</v>
          </cell>
          <cell r="AC270" t="str">
            <v>Ｒ４</v>
          </cell>
        </row>
        <row r="271">
          <cell r="A271">
            <v>1410051019321</v>
          </cell>
          <cell r="B271">
            <v>6</v>
          </cell>
          <cell r="C271" t="str">
            <v>保育所</v>
          </cell>
          <cell r="D271" t="str">
            <v>アスク本牧保育園</v>
          </cell>
          <cell r="E271">
            <v>30</v>
          </cell>
          <cell r="F271" t="str">
            <v>中区</v>
          </cell>
          <cell r="G271" t="str">
            <v>該当</v>
          </cell>
          <cell r="H271">
            <v>12</v>
          </cell>
          <cell r="I271">
            <v>4</v>
          </cell>
          <cell r="J271">
            <v>2</v>
          </cell>
          <cell r="K271" t="str">
            <v>該当</v>
          </cell>
          <cell r="L271">
            <v>9</v>
          </cell>
          <cell r="M271">
            <v>4</v>
          </cell>
          <cell r="N271">
            <v>5</v>
          </cell>
          <cell r="O271">
            <v>1080075</v>
          </cell>
          <cell r="P271" t="str">
            <v>東京都港区港南１－２－７０　品川シーズンテラス５Ｆ</v>
          </cell>
          <cell r="Q271" t="str">
            <v>株式会社　日本保育総合研究所</v>
          </cell>
          <cell r="R271" t="str">
            <v/>
          </cell>
          <cell r="S271" t="str">
            <v/>
          </cell>
          <cell r="T271" t="e">
            <v>#N/A</v>
          </cell>
          <cell r="U271">
            <v>45175</v>
          </cell>
          <cell r="X271" t="str">
            <v>なし</v>
          </cell>
          <cell r="Y271" t="str">
            <v/>
          </cell>
          <cell r="Z271" t="str">
            <v>該当</v>
          </cell>
          <cell r="AA271" t="str">
            <v>Ｒ４</v>
          </cell>
          <cell r="AB271" t="str">
            <v>〇</v>
          </cell>
          <cell r="AC271" t="str">
            <v>Ｒ４</v>
          </cell>
        </row>
        <row r="272">
          <cell r="A272">
            <v>1410051018588</v>
          </cell>
          <cell r="B272">
            <v>6</v>
          </cell>
          <cell r="C272" t="str">
            <v>保育所</v>
          </cell>
          <cell r="D272" t="str">
            <v>保育園ばんびーな</v>
          </cell>
          <cell r="E272">
            <v>30</v>
          </cell>
          <cell r="F272" t="str">
            <v>中区</v>
          </cell>
          <cell r="G272" t="str">
            <v>該当</v>
          </cell>
          <cell r="H272">
            <v>8</v>
          </cell>
          <cell r="I272">
            <v>3</v>
          </cell>
          <cell r="J272">
            <v>2</v>
          </cell>
          <cell r="K272" t="str">
            <v>該当</v>
          </cell>
          <cell r="L272">
            <v>2</v>
          </cell>
          <cell r="M272">
            <v>3</v>
          </cell>
          <cell r="N272">
            <v>0</v>
          </cell>
          <cell r="O272">
            <v>2310868</v>
          </cell>
          <cell r="P272" t="str">
            <v>神奈川県横浜市中区石川町４‐１５８‐１</v>
          </cell>
          <cell r="Q272" t="str">
            <v>株式会社ばんびーな</v>
          </cell>
          <cell r="R272" t="str">
            <v>適</v>
          </cell>
          <cell r="S272" t="str">
            <v/>
          </cell>
          <cell r="T272" t="str">
            <v/>
          </cell>
          <cell r="U272">
            <v>45182</v>
          </cell>
          <cell r="X272" t="str">
            <v>なし</v>
          </cell>
          <cell r="Y272" t="str">
            <v/>
          </cell>
          <cell r="Z272" t="str">
            <v>該当</v>
          </cell>
          <cell r="AA272" t="str">
            <v>Ｒ４</v>
          </cell>
          <cell r="AB272" t="str">
            <v>〇</v>
          </cell>
          <cell r="AC272" t="str">
            <v>Ｒ４</v>
          </cell>
        </row>
        <row r="273">
          <cell r="A273">
            <v>1410051018042</v>
          </cell>
          <cell r="B273">
            <v>6</v>
          </cell>
          <cell r="C273" t="str">
            <v>保育所</v>
          </cell>
          <cell r="D273" t="str">
            <v>山元町保育園</v>
          </cell>
          <cell r="E273">
            <v>30</v>
          </cell>
          <cell r="F273" t="str">
            <v>中区</v>
          </cell>
          <cell r="G273" t="str">
            <v>該当</v>
          </cell>
          <cell r="H273">
            <v>17</v>
          </cell>
          <cell r="I273">
            <v>6</v>
          </cell>
          <cell r="J273">
            <v>3</v>
          </cell>
          <cell r="K273" t="str">
            <v>該当</v>
          </cell>
          <cell r="L273">
            <v>15</v>
          </cell>
          <cell r="M273">
            <v>6</v>
          </cell>
          <cell r="N273">
            <v>9</v>
          </cell>
          <cell r="O273">
            <v>2310856</v>
          </cell>
          <cell r="P273" t="str">
            <v>横浜市中区簑沢５０－１</v>
          </cell>
          <cell r="Q273" t="str">
            <v>山元町保育園</v>
          </cell>
          <cell r="R273" t="str">
            <v>適</v>
          </cell>
          <cell r="S273" t="str">
            <v/>
          </cell>
          <cell r="T273" t="str">
            <v/>
          </cell>
          <cell r="U273">
            <v>45163</v>
          </cell>
          <cell r="X273" t="str">
            <v>なし</v>
          </cell>
          <cell r="Y273" t="str">
            <v/>
          </cell>
          <cell r="Z273" t="str">
            <v>該当</v>
          </cell>
          <cell r="AA273" t="str">
            <v>Ｒ４</v>
          </cell>
          <cell r="AB273" t="str">
            <v>〇</v>
          </cell>
          <cell r="AC273" t="str">
            <v>Ｒ４</v>
          </cell>
        </row>
        <row r="274">
          <cell r="A274">
            <v>1410051016491</v>
          </cell>
          <cell r="B274">
            <v>6</v>
          </cell>
          <cell r="C274" t="str">
            <v>保育所</v>
          </cell>
          <cell r="D274" t="str">
            <v>太陽の子　不動下保育園</v>
          </cell>
          <cell r="E274">
            <v>30</v>
          </cell>
          <cell r="F274" t="str">
            <v>中区</v>
          </cell>
          <cell r="G274" t="str">
            <v>該当</v>
          </cell>
          <cell r="H274">
            <v>9</v>
          </cell>
          <cell r="I274">
            <v>3</v>
          </cell>
          <cell r="J274">
            <v>2</v>
          </cell>
          <cell r="K274" t="str">
            <v>該当</v>
          </cell>
          <cell r="L274">
            <v>7</v>
          </cell>
          <cell r="M274">
            <v>3</v>
          </cell>
          <cell r="N274">
            <v>4</v>
          </cell>
          <cell r="O274">
            <v>1086215</v>
          </cell>
          <cell r="P274" t="str">
            <v>東京都港区港南二丁目１５番３号　品川インターシティＣ棟１５階</v>
          </cell>
          <cell r="Q274" t="str">
            <v>ＨＩＴＯＷＡキッズライフ株式会社</v>
          </cell>
          <cell r="R274" t="str">
            <v/>
          </cell>
          <cell r="S274" t="str">
            <v/>
          </cell>
          <cell r="T274" t="e">
            <v>#N/A</v>
          </cell>
          <cell r="U274">
            <v>45182</v>
          </cell>
          <cell r="X274" t="str">
            <v>なし</v>
          </cell>
          <cell r="Y274" t="str">
            <v/>
          </cell>
          <cell r="Z274" t="str">
            <v>該当</v>
          </cell>
          <cell r="AA274" t="str">
            <v>Ｒ４</v>
          </cell>
          <cell r="AB274" t="str">
            <v>〇</v>
          </cell>
          <cell r="AC274" t="str">
            <v>Ｒ４</v>
          </cell>
        </row>
        <row r="275">
          <cell r="A275">
            <v>1410051016483</v>
          </cell>
          <cell r="B275">
            <v>6</v>
          </cell>
          <cell r="C275" t="str">
            <v>保育所</v>
          </cell>
          <cell r="D275" t="str">
            <v>ポピンズナーサリースクール馬車道</v>
          </cell>
          <cell r="E275">
            <v>30</v>
          </cell>
          <cell r="F275" t="str">
            <v>中区</v>
          </cell>
          <cell r="G275" t="str">
            <v>該当</v>
          </cell>
          <cell r="H275">
            <v>11</v>
          </cell>
          <cell r="I275">
            <v>4</v>
          </cell>
          <cell r="J275">
            <v>2</v>
          </cell>
          <cell r="K275" t="str">
            <v>該当</v>
          </cell>
          <cell r="L275">
            <v>8</v>
          </cell>
          <cell r="M275">
            <v>4</v>
          </cell>
          <cell r="N275">
            <v>4</v>
          </cell>
          <cell r="O275">
            <v>2310002</v>
          </cell>
          <cell r="P275" t="str">
            <v>横浜市中区海岸通５丁目－２５－２－２５</v>
          </cell>
          <cell r="Q275" t="str">
            <v>ポピンズナーサリースクール馬車道</v>
          </cell>
          <cell r="R275" t="str">
            <v>適</v>
          </cell>
          <cell r="S275" t="str">
            <v/>
          </cell>
          <cell r="T275" t="str">
            <v/>
          </cell>
          <cell r="U275">
            <v>45182</v>
          </cell>
          <cell r="X275" t="str">
            <v>なし</v>
          </cell>
          <cell r="Y275" t="str">
            <v/>
          </cell>
          <cell r="Z275" t="str">
            <v>該当</v>
          </cell>
          <cell r="AA275" t="str">
            <v>Ｒ４</v>
          </cell>
          <cell r="AB275" t="str">
            <v>〇</v>
          </cell>
          <cell r="AC275" t="str">
            <v>Ｒ４</v>
          </cell>
        </row>
        <row r="276">
          <cell r="A276">
            <v>1410051016475</v>
          </cell>
          <cell r="B276">
            <v>6</v>
          </cell>
          <cell r="C276" t="str">
            <v>保育所</v>
          </cell>
          <cell r="D276" t="str">
            <v>すいとぴー保育園</v>
          </cell>
          <cell r="E276">
            <v>30</v>
          </cell>
          <cell r="F276" t="str">
            <v>中区</v>
          </cell>
          <cell r="G276" t="str">
            <v>該当</v>
          </cell>
          <cell r="H276">
            <v>10</v>
          </cell>
          <cell r="I276">
            <v>3</v>
          </cell>
          <cell r="J276">
            <v>2</v>
          </cell>
          <cell r="K276" t="str">
            <v>該当</v>
          </cell>
          <cell r="L276">
            <v>5</v>
          </cell>
          <cell r="M276">
            <v>3</v>
          </cell>
          <cell r="N276">
            <v>2</v>
          </cell>
          <cell r="O276">
            <v>2310821</v>
          </cell>
          <cell r="P276" t="str">
            <v>横浜市中区本牧原１－１１</v>
          </cell>
          <cell r="Q276" t="str">
            <v>すいとぴー保育園</v>
          </cell>
          <cell r="R276" t="str">
            <v>適</v>
          </cell>
          <cell r="S276" t="str">
            <v/>
          </cell>
          <cell r="T276" t="str">
            <v/>
          </cell>
          <cell r="U276">
            <v>45191</v>
          </cell>
          <cell r="X276" t="str">
            <v>なし</v>
          </cell>
          <cell r="Y276" t="str">
            <v/>
          </cell>
          <cell r="Z276" t="str">
            <v>該当</v>
          </cell>
          <cell r="AA276" t="str">
            <v>Ｒ４</v>
          </cell>
          <cell r="AB276" t="str">
            <v>〇</v>
          </cell>
          <cell r="AC276" t="str">
            <v>Ｒ４</v>
          </cell>
        </row>
        <row r="277">
          <cell r="A277">
            <v>1410051016467</v>
          </cell>
          <cell r="B277">
            <v>6</v>
          </cell>
          <cell r="C277" t="str">
            <v>保育所</v>
          </cell>
          <cell r="D277" t="str">
            <v>新山下二丁目保育所</v>
          </cell>
          <cell r="E277">
            <v>30</v>
          </cell>
          <cell r="F277" t="str">
            <v>中区</v>
          </cell>
          <cell r="G277" t="str">
            <v>該当</v>
          </cell>
          <cell r="H277">
            <v>16</v>
          </cell>
          <cell r="I277">
            <v>5</v>
          </cell>
          <cell r="J277">
            <v>3</v>
          </cell>
          <cell r="K277" t="str">
            <v>該当</v>
          </cell>
          <cell r="L277">
            <v>12</v>
          </cell>
          <cell r="M277">
            <v>5</v>
          </cell>
          <cell r="N277">
            <v>7</v>
          </cell>
          <cell r="O277">
            <v>2310801</v>
          </cell>
          <cell r="P277" t="str">
            <v>横浜市中区新山下２－３－１</v>
          </cell>
          <cell r="Q277" t="str">
            <v>新山下二丁目保育所</v>
          </cell>
          <cell r="R277" t="str">
            <v>適</v>
          </cell>
          <cell r="S277" t="str">
            <v/>
          </cell>
          <cell r="T277" t="str">
            <v/>
          </cell>
          <cell r="U277">
            <v>45175</v>
          </cell>
          <cell r="X277" t="str">
            <v>なし</v>
          </cell>
          <cell r="Y277" t="str">
            <v/>
          </cell>
          <cell r="Z277" t="str">
            <v>該当</v>
          </cell>
          <cell r="AA277" t="str">
            <v>Ｒ４</v>
          </cell>
          <cell r="AB277" t="str">
            <v>〇</v>
          </cell>
          <cell r="AC277" t="str">
            <v>Ｒ４</v>
          </cell>
        </row>
        <row r="278">
          <cell r="A278">
            <v>1410051016459</v>
          </cell>
          <cell r="B278">
            <v>6</v>
          </cell>
          <cell r="C278" t="str">
            <v>保育所</v>
          </cell>
          <cell r="D278" t="str">
            <v>寿福祉センター保育所</v>
          </cell>
          <cell r="E278">
            <v>30</v>
          </cell>
          <cell r="F278" t="str">
            <v>中区</v>
          </cell>
          <cell r="G278" t="str">
            <v>該当</v>
          </cell>
          <cell r="H278">
            <v>11</v>
          </cell>
          <cell r="I278">
            <v>4</v>
          </cell>
          <cell r="J278">
            <v>2</v>
          </cell>
          <cell r="K278" t="str">
            <v>該当</v>
          </cell>
          <cell r="L278">
            <v>8</v>
          </cell>
          <cell r="M278">
            <v>4</v>
          </cell>
          <cell r="N278">
            <v>4</v>
          </cell>
          <cell r="O278">
            <v>2310026</v>
          </cell>
          <cell r="P278" t="str">
            <v>横浜市中区寿町４丁目１３－１</v>
          </cell>
          <cell r="Q278" t="str">
            <v>寿福祉センター保育所</v>
          </cell>
          <cell r="R278" t="str">
            <v>適</v>
          </cell>
          <cell r="S278" t="str">
            <v/>
          </cell>
          <cell r="T278" t="str">
            <v/>
          </cell>
          <cell r="U278">
            <v>45182</v>
          </cell>
          <cell r="X278" t="str">
            <v>なし</v>
          </cell>
          <cell r="Y278" t="str">
            <v/>
          </cell>
          <cell r="Z278" t="str">
            <v>該当</v>
          </cell>
          <cell r="AA278" t="str">
            <v>Ｒ４</v>
          </cell>
          <cell r="AB278" t="str">
            <v>〇</v>
          </cell>
          <cell r="AC278" t="str">
            <v>Ｒ４</v>
          </cell>
        </row>
        <row r="279">
          <cell r="A279">
            <v>1410051016442</v>
          </cell>
          <cell r="B279">
            <v>6</v>
          </cell>
          <cell r="C279" t="str">
            <v>保育所</v>
          </cell>
          <cell r="D279" t="str">
            <v>高風保育園</v>
          </cell>
          <cell r="E279">
            <v>30</v>
          </cell>
          <cell r="F279" t="str">
            <v>中区</v>
          </cell>
          <cell r="G279" t="str">
            <v>該当</v>
          </cell>
          <cell r="H279">
            <v>12</v>
          </cell>
          <cell r="I279">
            <v>4</v>
          </cell>
          <cell r="J279">
            <v>2</v>
          </cell>
          <cell r="K279" t="str">
            <v>該当</v>
          </cell>
          <cell r="L279">
            <v>5</v>
          </cell>
          <cell r="M279">
            <v>4</v>
          </cell>
          <cell r="N279">
            <v>1</v>
          </cell>
          <cell r="O279">
            <v>2310822</v>
          </cell>
          <cell r="P279" t="str">
            <v>横浜市中区本牧元町７２－１</v>
          </cell>
          <cell r="Q279" t="str">
            <v>社会福祉法人白峰会　高風保育園</v>
          </cell>
          <cell r="R279" t="str">
            <v>適</v>
          </cell>
          <cell r="S279" t="str">
            <v/>
          </cell>
          <cell r="T279" t="str">
            <v/>
          </cell>
          <cell r="U279">
            <v>45163</v>
          </cell>
          <cell r="X279" t="str">
            <v>なし</v>
          </cell>
          <cell r="Y279" t="str">
            <v/>
          </cell>
          <cell r="Z279" t="str">
            <v>該当</v>
          </cell>
          <cell r="AA279" t="str">
            <v>Ｒ４</v>
          </cell>
          <cell r="AB279" t="str">
            <v>〇</v>
          </cell>
          <cell r="AC279" t="str">
            <v>Ｒ４</v>
          </cell>
        </row>
        <row r="280">
          <cell r="A280">
            <v>1410051016434</v>
          </cell>
          <cell r="B280">
            <v>6</v>
          </cell>
          <cell r="C280" t="str">
            <v>保育所</v>
          </cell>
          <cell r="D280" t="str">
            <v>打越保育園</v>
          </cell>
          <cell r="E280">
            <v>30</v>
          </cell>
          <cell r="F280" t="str">
            <v>中区</v>
          </cell>
          <cell r="G280" t="str">
            <v>該当</v>
          </cell>
          <cell r="H280">
            <v>10</v>
          </cell>
          <cell r="I280">
            <v>3</v>
          </cell>
          <cell r="J280">
            <v>2</v>
          </cell>
          <cell r="K280" t="str">
            <v>該当</v>
          </cell>
          <cell r="L280">
            <v>10</v>
          </cell>
          <cell r="M280">
            <v>3</v>
          </cell>
          <cell r="N280">
            <v>7</v>
          </cell>
          <cell r="O280">
            <v>2310867</v>
          </cell>
          <cell r="P280" t="str">
            <v>横浜市中区打越３９</v>
          </cell>
          <cell r="Q280" t="str">
            <v>社会福祉法人マルタ会　打越保育園</v>
          </cell>
          <cell r="R280" t="str">
            <v>適</v>
          </cell>
          <cell r="S280" t="str">
            <v/>
          </cell>
          <cell r="T280" t="str">
            <v/>
          </cell>
          <cell r="U280">
            <v>45175</v>
          </cell>
          <cell r="X280" t="str">
            <v>なし</v>
          </cell>
          <cell r="Y280" t="str">
            <v/>
          </cell>
          <cell r="Z280" t="str">
            <v>該当</v>
          </cell>
          <cell r="AA280" t="str">
            <v>Ｒ４</v>
          </cell>
          <cell r="AB280" t="str">
            <v>〇</v>
          </cell>
          <cell r="AC280" t="str">
            <v>Ｒ４</v>
          </cell>
        </row>
        <row r="281">
          <cell r="A281">
            <v>1410051016426</v>
          </cell>
          <cell r="B281">
            <v>6</v>
          </cell>
          <cell r="C281" t="str">
            <v>保育所</v>
          </cell>
          <cell r="D281" t="str">
            <v>アスク山下町保育園</v>
          </cell>
          <cell r="E281">
            <v>30</v>
          </cell>
          <cell r="F281" t="str">
            <v>中区</v>
          </cell>
          <cell r="G281" t="str">
            <v>該当</v>
          </cell>
          <cell r="H281">
            <v>12</v>
          </cell>
          <cell r="I281">
            <v>4</v>
          </cell>
          <cell r="J281">
            <v>2</v>
          </cell>
          <cell r="K281" t="str">
            <v>該当</v>
          </cell>
          <cell r="L281">
            <v>7</v>
          </cell>
          <cell r="M281">
            <v>4</v>
          </cell>
          <cell r="N281">
            <v>3</v>
          </cell>
          <cell r="O281">
            <v>1080075</v>
          </cell>
          <cell r="P281" t="str">
            <v>東京都港区港南１丁目２－７０品川シーズンテラス５Ｆ</v>
          </cell>
          <cell r="Q281" t="str">
            <v>株式会社　日本保育総合研究所</v>
          </cell>
          <cell r="R281" t="str">
            <v/>
          </cell>
          <cell r="S281" t="str">
            <v/>
          </cell>
          <cell r="T281" t="e">
            <v>#N/A</v>
          </cell>
          <cell r="U281">
            <v>45191</v>
          </cell>
          <cell r="X281" t="str">
            <v>なし</v>
          </cell>
          <cell r="Y281" t="str">
            <v/>
          </cell>
          <cell r="Z281" t="str">
            <v>該当</v>
          </cell>
          <cell r="AA281" t="str">
            <v>Ｒ４</v>
          </cell>
          <cell r="AB281" t="str">
            <v>〇</v>
          </cell>
          <cell r="AC281" t="str">
            <v>Ｒ４</v>
          </cell>
        </row>
        <row r="282">
          <cell r="A282">
            <v>1410051016418</v>
          </cell>
          <cell r="B282">
            <v>6</v>
          </cell>
          <cell r="C282" t="str">
            <v>保育所</v>
          </cell>
          <cell r="D282" t="str">
            <v>アスク馬車道保育園</v>
          </cell>
          <cell r="E282">
            <v>30</v>
          </cell>
          <cell r="F282" t="str">
            <v>中区</v>
          </cell>
          <cell r="G282" t="str">
            <v>該当</v>
          </cell>
          <cell r="H282">
            <v>15</v>
          </cell>
          <cell r="I282">
            <v>5</v>
          </cell>
          <cell r="J282">
            <v>3</v>
          </cell>
          <cell r="K282" t="str">
            <v>該当</v>
          </cell>
          <cell r="L282">
            <v>9</v>
          </cell>
          <cell r="M282">
            <v>5</v>
          </cell>
          <cell r="N282">
            <v>4</v>
          </cell>
          <cell r="O282">
            <v>1080075</v>
          </cell>
          <cell r="P282" t="str">
            <v>東京都港区港南１－２－７０　品川シーズンテラス５Ｆ</v>
          </cell>
          <cell r="Q282" t="str">
            <v>株式会社　日本保育総合研究所</v>
          </cell>
          <cell r="R282" t="str">
            <v/>
          </cell>
          <cell r="S282" t="str">
            <v/>
          </cell>
          <cell r="T282" t="e">
            <v>#N/A</v>
          </cell>
          <cell r="U282">
            <v>45175</v>
          </cell>
          <cell r="X282" t="str">
            <v>なし</v>
          </cell>
          <cell r="Y282" t="str">
            <v/>
          </cell>
          <cell r="Z282" t="str">
            <v>該当</v>
          </cell>
          <cell r="AA282" t="str">
            <v>Ｒ４</v>
          </cell>
          <cell r="AB282" t="str">
            <v>〇</v>
          </cell>
          <cell r="AC282" t="str">
            <v>Ｒ４</v>
          </cell>
        </row>
        <row r="283">
          <cell r="A283">
            <v>1410051015360</v>
          </cell>
          <cell r="B283">
            <v>6</v>
          </cell>
          <cell r="C283" t="str">
            <v>保育所</v>
          </cell>
          <cell r="D283" t="str">
            <v>ことぶき保育園</v>
          </cell>
          <cell r="E283">
            <v>30</v>
          </cell>
          <cell r="F283" t="str">
            <v>中区</v>
          </cell>
          <cell r="G283" t="str">
            <v>該当</v>
          </cell>
          <cell r="H283">
            <v>11</v>
          </cell>
          <cell r="I283">
            <v>4</v>
          </cell>
          <cell r="J283">
            <v>2</v>
          </cell>
          <cell r="K283" t="str">
            <v>該当</v>
          </cell>
          <cell r="L283">
            <v>7</v>
          </cell>
          <cell r="M283">
            <v>4</v>
          </cell>
          <cell r="N283">
            <v>3</v>
          </cell>
          <cell r="O283">
            <v>2310026</v>
          </cell>
          <cell r="P283" t="str">
            <v>横浜市中区寿町１－４　かながわ労働プラザ７階</v>
          </cell>
          <cell r="Q283" t="str">
            <v>公益財団法人　神奈川県労働福祉協会</v>
          </cell>
          <cell r="R283" t="str">
            <v>適</v>
          </cell>
          <cell r="S283" t="str">
            <v/>
          </cell>
          <cell r="T283" t="str">
            <v/>
          </cell>
          <cell r="U283">
            <v>45175</v>
          </cell>
          <cell r="X283" t="str">
            <v>なし</v>
          </cell>
          <cell r="Y283" t="str">
            <v/>
          </cell>
          <cell r="Z283" t="str">
            <v>該当</v>
          </cell>
          <cell r="AA283" t="str">
            <v>Ｒ４</v>
          </cell>
          <cell r="AB283" t="str">
            <v>〇</v>
          </cell>
          <cell r="AC283" t="str">
            <v>Ｒ４</v>
          </cell>
        </row>
        <row r="284">
          <cell r="A284">
            <v>1410051015154</v>
          </cell>
          <cell r="B284">
            <v>6</v>
          </cell>
          <cell r="C284" t="str">
            <v>保育所</v>
          </cell>
          <cell r="D284" t="str">
            <v>ラフ・クルー元町保育園</v>
          </cell>
          <cell r="E284">
            <v>30</v>
          </cell>
          <cell r="F284" t="str">
            <v>中区</v>
          </cell>
          <cell r="G284" t="str">
            <v>該当</v>
          </cell>
          <cell r="H284">
            <v>15</v>
          </cell>
          <cell r="I284">
            <v>5</v>
          </cell>
          <cell r="J284">
            <v>3</v>
          </cell>
          <cell r="K284" t="str">
            <v>該当</v>
          </cell>
          <cell r="L284">
            <v>12</v>
          </cell>
          <cell r="M284">
            <v>5</v>
          </cell>
          <cell r="N284">
            <v>7</v>
          </cell>
          <cell r="O284">
            <v>1510051</v>
          </cell>
          <cell r="P284" t="str">
            <v>東京都渋谷区千駄ヶ谷３丁目６０－５</v>
          </cell>
          <cell r="Q284" t="str">
            <v>株式会社コミニティハウス</v>
          </cell>
          <cell r="R284" t="str">
            <v>適</v>
          </cell>
          <cell r="S284" t="str">
            <v/>
          </cell>
          <cell r="T284" t="str">
            <v/>
          </cell>
          <cell r="U284">
            <v>45175</v>
          </cell>
          <cell r="X284" t="str">
            <v>なし</v>
          </cell>
          <cell r="Y284" t="str">
            <v/>
          </cell>
          <cell r="Z284" t="str">
            <v>該当</v>
          </cell>
          <cell r="AA284" t="str">
            <v>Ｒ４</v>
          </cell>
          <cell r="AB284" t="str">
            <v>〇</v>
          </cell>
          <cell r="AC284" t="str">
            <v>Ｒ４</v>
          </cell>
        </row>
        <row r="285">
          <cell r="A285">
            <v>1410051013936</v>
          </cell>
          <cell r="B285">
            <v>6</v>
          </cell>
          <cell r="C285" t="str">
            <v>保育所</v>
          </cell>
          <cell r="D285" t="str">
            <v>キディ石川町・横浜</v>
          </cell>
          <cell r="E285">
            <v>30</v>
          </cell>
          <cell r="F285" t="str">
            <v>中区</v>
          </cell>
          <cell r="G285" t="str">
            <v>該当</v>
          </cell>
          <cell r="H285">
            <v>12</v>
          </cell>
          <cell r="I285">
            <v>4</v>
          </cell>
          <cell r="J285">
            <v>2</v>
          </cell>
          <cell r="K285" t="str">
            <v>該当</v>
          </cell>
          <cell r="L285">
            <v>11</v>
          </cell>
          <cell r="M285">
            <v>4</v>
          </cell>
          <cell r="N285">
            <v>7</v>
          </cell>
          <cell r="O285">
            <v>2310024</v>
          </cell>
          <cell r="P285" t="str">
            <v>横浜市中区吉浜町１－６</v>
          </cell>
          <cell r="Q285" t="str">
            <v>キディ石川町・横浜</v>
          </cell>
          <cell r="R285" t="str">
            <v>適</v>
          </cell>
          <cell r="S285" t="str">
            <v/>
          </cell>
          <cell r="T285" t="str">
            <v/>
          </cell>
          <cell r="U285">
            <v>45191</v>
          </cell>
          <cell r="X285" t="str">
            <v>なし</v>
          </cell>
          <cell r="Y285" t="str">
            <v/>
          </cell>
          <cell r="Z285" t="str">
            <v>該当</v>
          </cell>
          <cell r="AA285" t="str">
            <v>Ｒ４</v>
          </cell>
          <cell r="AB285" t="str">
            <v>〇</v>
          </cell>
          <cell r="AC285" t="str">
            <v>Ｒ４</v>
          </cell>
        </row>
        <row r="286">
          <cell r="A286">
            <v>1410051013928</v>
          </cell>
          <cell r="B286">
            <v>6</v>
          </cell>
          <cell r="C286" t="str">
            <v>保育所</v>
          </cell>
          <cell r="D286" t="str">
            <v>うみの風保育園</v>
          </cell>
          <cell r="E286">
            <v>30</v>
          </cell>
          <cell r="F286" t="str">
            <v>中区</v>
          </cell>
          <cell r="G286" t="str">
            <v>該当</v>
          </cell>
          <cell r="H286">
            <v>10</v>
          </cell>
          <cell r="I286">
            <v>3</v>
          </cell>
          <cell r="J286">
            <v>2</v>
          </cell>
          <cell r="K286" t="str">
            <v>非該当</v>
          </cell>
          <cell r="M286" t="str">
            <v/>
          </cell>
          <cell r="N286" t="str">
            <v>―</v>
          </cell>
          <cell r="O286">
            <v>2400067</v>
          </cell>
          <cell r="P286" t="str">
            <v>横浜市保土ケ谷区常盤台６６－１８</v>
          </cell>
          <cell r="Q286" t="str">
            <v>学校法人　聖ヶ丘学園</v>
          </cell>
          <cell r="R286" t="str">
            <v>適</v>
          </cell>
          <cell r="S286" t="str">
            <v/>
          </cell>
          <cell r="T286" t="str">
            <v/>
          </cell>
          <cell r="U286">
            <v>45182</v>
          </cell>
          <cell r="X286" t="str">
            <v>なし</v>
          </cell>
          <cell r="Y286" t="str">
            <v/>
          </cell>
          <cell r="Z286" t="str">
            <v>該当</v>
          </cell>
          <cell r="AA286" t="str">
            <v>Ｒ４</v>
          </cell>
          <cell r="AB286" t="str">
            <v>〇</v>
          </cell>
          <cell r="AC286" t="str">
            <v>Ｒ４</v>
          </cell>
        </row>
        <row r="287">
          <cell r="A287">
            <v>1410051013910</v>
          </cell>
          <cell r="B287">
            <v>6</v>
          </cell>
          <cell r="C287" t="str">
            <v>保育所</v>
          </cell>
          <cell r="D287" t="str">
            <v>アメリカ山徳育こども園</v>
          </cell>
          <cell r="E287">
            <v>30</v>
          </cell>
          <cell r="F287" t="str">
            <v>中区</v>
          </cell>
          <cell r="G287" t="str">
            <v>該当</v>
          </cell>
          <cell r="H287">
            <v>16</v>
          </cell>
          <cell r="I287">
            <v>5</v>
          </cell>
          <cell r="J287">
            <v>3</v>
          </cell>
          <cell r="K287" t="str">
            <v>該当</v>
          </cell>
          <cell r="L287">
            <v>5</v>
          </cell>
          <cell r="M287">
            <v>5</v>
          </cell>
          <cell r="N287">
            <v>0</v>
          </cell>
          <cell r="O287">
            <v>2310861</v>
          </cell>
          <cell r="P287" t="str">
            <v>横浜市中区元町１丁目１１－３アメリカ山公園３階</v>
          </cell>
          <cell r="Q287" t="str">
            <v>（一財）三和徳育会アメリカ山徳育こども園</v>
          </cell>
          <cell r="R287" t="str">
            <v>適</v>
          </cell>
          <cell r="S287" t="str">
            <v/>
          </cell>
          <cell r="T287" t="str">
            <v/>
          </cell>
          <cell r="U287">
            <v>45175</v>
          </cell>
          <cell r="X287" t="str">
            <v>なし</v>
          </cell>
          <cell r="Y287" t="str">
            <v/>
          </cell>
          <cell r="Z287" t="str">
            <v>該当</v>
          </cell>
          <cell r="AA287" t="str">
            <v>Ｒ４</v>
          </cell>
          <cell r="AB287" t="str">
            <v>〇</v>
          </cell>
          <cell r="AC287" t="str">
            <v>Ｒ４</v>
          </cell>
        </row>
        <row r="288">
          <cell r="A288">
            <v>1410052005642</v>
          </cell>
          <cell r="B288">
            <v>8</v>
          </cell>
          <cell r="C288" t="str">
            <v>小規模保育事業（A型）</v>
          </cell>
          <cell r="D288" t="str">
            <v>のぞみ山手駅前保育園</v>
          </cell>
          <cell r="E288">
            <v>30</v>
          </cell>
          <cell r="F288" t="str">
            <v>中区</v>
          </cell>
          <cell r="G288" t="str">
            <v>該当</v>
          </cell>
          <cell r="H288">
            <v>7</v>
          </cell>
          <cell r="I288">
            <v>2</v>
          </cell>
          <cell r="J288">
            <v>1</v>
          </cell>
          <cell r="K288" t="str">
            <v>該当</v>
          </cell>
          <cell r="L288">
            <v>7</v>
          </cell>
          <cell r="M288">
            <v>2</v>
          </cell>
          <cell r="N288">
            <v>5</v>
          </cell>
          <cell r="O288">
            <v>2310845</v>
          </cell>
          <cell r="P288" t="str">
            <v>横浜市中区立野７５番地８</v>
          </cell>
          <cell r="Q288" t="str">
            <v>株式会社ＪｏｌｉＣｏｅｕｒ</v>
          </cell>
          <cell r="R288" t="str">
            <v>適</v>
          </cell>
          <cell r="S288" t="str">
            <v/>
          </cell>
          <cell r="T288" t="str">
            <v/>
          </cell>
          <cell r="U288">
            <v>45163</v>
          </cell>
          <cell r="X288" t="str">
            <v>なし</v>
          </cell>
          <cell r="Y288" t="str">
            <v/>
          </cell>
          <cell r="Z288" t="str">
            <v>該当</v>
          </cell>
          <cell r="AA288" t="str">
            <v>Ｒ４</v>
          </cell>
          <cell r="AB288" t="str">
            <v>〇</v>
          </cell>
          <cell r="AC288" t="str">
            <v>Ｒ４</v>
          </cell>
        </row>
        <row r="289">
          <cell r="A289">
            <v>1410052005477</v>
          </cell>
          <cell r="B289">
            <v>8</v>
          </cell>
          <cell r="C289" t="str">
            <v>小規模保育事業（A型）</v>
          </cell>
          <cell r="D289" t="str">
            <v>キッズパートナー横浜市役所</v>
          </cell>
          <cell r="E289">
            <v>30</v>
          </cell>
          <cell r="F289" t="str">
            <v>中区</v>
          </cell>
          <cell r="G289" t="str">
            <v>該当</v>
          </cell>
          <cell r="H289">
            <v>7</v>
          </cell>
          <cell r="I289">
            <v>2</v>
          </cell>
          <cell r="J289">
            <v>1</v>
          </cell>
          <cell r="K289" t="str">
            <v>該当</v>
          </cell>
          <cell r="L289">
            <v>8</v>
          </cell>
          <cell r="M289">
            <v>2</v>
          </cell>
          <cell r="N289">
            <v>6</v>
          </cell>
          <cell r="O289">
            <v>1400013</v>
          </cell>
          <cell r="P289" t="str">
            <v>東京都品川区南大井６丁目２０－１４</v>
          </cell>
          <cell r="Q289" t="str">
            <v>ケアパートナー株式会社</v>
          </cell>
          <cell r="R289" t="str">
            <v>適</v>
          </cell>
          <cell r="S289" t="str">
            <v/>
          </cell>
          <cell r="T289" t="str">
            <v/>
          </cell>
          <cell r="U289">
            <v>45182</v>
          </cell>
          <cell r="X289" t="str">
            <v>なし</v>
          </cell>
          <cell r="Y289" t="str">
            <v/>
          </cell>
          <cell r="Z289" t="str">
            <v>該当</v>
          </cell>
          <cell r="AA289" t="str">
            <v>Ｒ４</v>
          </cell>
          <cell r="AB289" t="str">
            <v>〇</v>
          </cell>
          <cell r="AC289" t="str">
            <v>Ｒ４</v>
          </cell>
        </row>
        <row r="290">
          <cell r="A290">
            <v>1410052005063</v>
          </cell>
          <cell r="B290">
            <v>8</v>
          </cell>
          <cell r="C290" t="str">
            <v>小規模保育事業（A型）</v>
          </cell>
          <cell r="D290" t="str">
            <v>ニチイキッズ桜木町保育園</v>
          </cell>
          <cell r="E290">
            <v>30</v>
          </cell>
          <cell r="F290" t="str">
            <v>中区</v>
          </cell>
          <cell r="G290" t="str">
            <v>該当</v>
          </cell>
          <cell r="H290">
            <v>7</v>
          </cell>
          <cell r="I290">
            <v>2</v>
          </cell>
          <cell r="J290">
            <v>1</v>
          </cell>
          <cell r="K290" t="str">
            <v>該当</v>
          </cell>
          <cell r="L290">
            <v>5</v>
          </cell>
          <cell r="M290">
            <v>2</v>
          </cell>
          <cell r="N290">
            <v>3</v>
          </cell>
          <cell r="O290">
            <v>2310063</v>
          </cell>
          <cell r="P290" t="str">
            <v>横浜市中区花咲町１丁目１７　明光ビル１・２Ｆ</v>
          </cell>
          <cell r="Q290" t="str">
            <v>ニチイキッズ桜木町保育園</v>
          </cell>
          <cell r="R290" t="str">
            <v>適</v>
          </cell>
          <cell r="S290" t="str">
            <v/>
          </cell>
          <cell r="T290" t="str">
            <v/>
          </cell>
          <cell r="U290">
            <v>45175</v>
          </cell>
          <cell r="X290" t="str">
            <v>なし</v>
          </cell>
          <cell r="Y290" t="str">
            <v/>
          </cell>
          <cell r="Z290" t="str">
            <v>該当</v>
          </cell>
          <cell r="AA290" t="str">
            <v>Ｒ４</v>
          </cell>
          <cell r="AB290" t="str">
            <v>〇</v>
          </cell>
          <cell r="AC290" t="str">
            <v>Ｒ４</v>
          </cell>
        </row>
        <row r="291">
          <cell r="A291">
            <v>1410052004850</v>
          </cell>
          <cell r="B291">
            <v>8</v>
          </cell>
          <cell r="C291" t="str">
            <v>小規模保育事業（A型）</v>
          </cell>
          <cell r="D291" t="str">
            <v>ル・ボワ保育園</v>
          </cell>
          <cell r="E291">
            <v>30</v>
          </cell>
          <cell r="F291" t="str">
            <v>中区</v>
          </cell>
          <cell r="G291" t="str">
            <v>該当</v>
          </cell>
          <cell r="H291">
            <v>6</v>
          </cell>
          <cell r="I291">
            <v>2</v>
          </cell>
          <cell r="J291">
            <v>1</v>
          </cell>
          <cell r="K291" t="str">
            <v>該当</v>
          </cell>
          <cell r="L291">
            <v>2</v>
          </cell>
          <cell r="M291">
            <v>2</v>
          </cell>
          <cell r="N291">
            <v>0</v>
          </cell>
          <cell r="O291">
            <v>2310035</v>
          </cell>
          <cell r="P291" t="str">
            <v>神奈川県横浜市中区千歳町１－１３　横浜ＴＨビル４Ｆ　４０１号室</v>
          </cell>
          <cell r="Q291" t="str">
            <v>ル・ボワ保育園</v>
          </cell>
          <cell r="R291" t="str">
            <v>適</v>
          </cell>
          <cell r="S291" t="str">
            <v/>
          </cell>
          <cell r="T291" t="str">
            <v/>
          </cell>
          <cell r="U291">
            <v>45163</v>
          </cell>
          <cell r="X291" t="str">
            <v>なし</v>
          </cell>
          <cell r="Y291" t="str">
            <v/>
          </cell>
          <cell r="Z291" t="str">
            <v>該当</v>
          </cell>
          <cell r="AA291" t="str">
            <v>Ｒ４</v>
          </cell>
          <cell r="AB291" t="str">
            <v>〇</v>
          </cell>
          <cell r="AC291" t="str">
            <v>Ｒ４</v>
          </cell>
        </row>
        <row r="292">
          <cell r="A292">
            <v>1410052004785</v>
          </cell>
          <cell r="B292">
            <v>8</v>
          </cell>
          <cell r="C292" t="str">
            <v>小規模保育事業（A型）</v>
          </cell>
          <cell r="D292" t="str">
            <v>おはよう保育園　横浜根岸</v>
          </cell>
          <cell r="E292">
            <v>30</v>
          </cell>
          <cell r="F292" t="str">
            <v>中区</v>
          </cell>
          <cell r="G292" t="str">
            <v>該当</v>
          </cell>
          <cell r="H292">
            <v>5</v>
          </cell>
          <cell r="I292">
            <v>2</v>
          </cell>
          <cell r="J292">
            <v>1</v>
          </cell>
          <cell r="K292" t="str">
            <v>非該当</v>
          </cell>
          <cell r="M292" t="str">
            <v/>
          </cell>
          <cell r="N292" t="str">
            <v>―</v>
          </cell>
          <cell r="O292">
            <v>1030022</v>
          </cell>
          <cell r="P292" t="str">
            <v>東京都中央区日本橋室町４丁目３－１８</v>
          </cell>
          <cell r="Q292" t="str">
            <v>株式会社おはようキッズ</v>
          </cell>
          <cell r="R292" t="str">
            <v>適</v>
          </cell>
          <cell r="S292" t="str">
            <v/>
          </cell>
          <cell r="T292" t="str">
            <v/>
          </cell>
          <cell r="U292">
            <v>45182</v>
          </cell>
          <cell r="X292" t="str">
            <v>なし</v>
          </cell>
          <cell r="Y292" t="str">
            <v/>
          </cell>
          <cell r="Z292" t="str">
            <v>該当</v>
          </cell>
          <cell r="AA292" t="str">
            <v>Ｒ４</v>
          </cell>
          <cell r="AB292" t="str">
            <v>〇</v>
          </cell>
          <cell r="AC292" t="str">
            <v>Ｒ４</v>
          </cell>
        </row>
        <row r="293">
          <cell r="A293">
            <v>1410052004538</v>
          </cell>
          <cell r="B293">
            <v>8</v>
          </cell>
          <cell r="C293" t="str">
            <v>小規模保育事業（A型）</v>
          </cell>
          <cell r="D293" t="str">
            <v>保育園ころころキッズガーデン</v>
          </cell>
          <cell r="E293">
            <v>30</v>
          </cell>
          <cell r="F293" t="str">
            <v>中区</v>
          </cell>
          <cell r="G293" t="str">
            <v>該当</v>
          </cell>
          <cell r="H293">
            <v>6</v>
          </cell>
          <cell r="I293">
            <v>2</v>
          </cell>
          <cell r="J293">
            <v>1</v>
          </cell>
          <cell r="K293" t="str">
            <v>該当</v>
          </cell>
          <cell r="L293">
            <v>3</v>
          </cell>
          <cell r="M293">
            <v>2</v>
          </cell>
          <cell r="N293">
            <v>1</v>
          </cell>
          <cell r="O293">
            <v>2310055</v>
          </cell>
          <cell r="P293" t="str">
            <v>横浜市中区末吉町４－８３　ベルハウス伊勢佐木１階</v>
          </cell>
          <cell r="Q293" t="str">
            <v>保育園ころころキッズガーデン</v>
          </cell>
          <cell r="R293" t="str">
            <v>適</v>
          </cell>
          <cell r="S293" t="str">
            <v/>
          </cell>
          <cell r="T293" t="str">
            <v/>
          </cell>
          <cell r="U293">
            <v>45163</v>
          </cell>
          <cell r="X293" t="str">
            <v>なし</v>
          </cell>
          <cell r="Y293" t="str">
            <v/>
          </cell>
          <cell r="Z293" t="str">
            <v>該当</v>
          </cell>
          <cell r="AA293" t="str">
            <v>Ｒ４</v>
          </cell>
          <cell r="AB293" t="str">
            <v>〇</v>
          </cell>
          <cell r="AC293" t="str">
            <v>Ｒ４</v>
          </cell>
        </row>
        <row r="294">
          <cell r="A294">
            <v>1410052003084</v>
          </cell>
          <cell r="B294">
            <v>8</v>
          </cell>
          <cell r="C294" t="str">
            <v>小規模保育事業（A型）</v>
          </cell>
          <cell r="D294" t="str">
            <v>保育ルーム山下公園</v>
          </cell>
          <cell r="E294">
            <v>30</v>
          </cell>
          <cell r="F294" t="str">
            <v>中区</v>
          </cell>
          <cell r="G294" t="str">
            <v>該当</v>
          </cell>
          <cell r="H294">
            <v>4</v>
          </cell>
          <cell r="I294">
            <v>1</v>
          </cell>
          <cell r="J294">
            <v>1</v>
          </cell>
          <cell r="K294" t="str">
            <v>該当</v>
          </cell>
          <cell r="L294">
            <v>5</v>
          </cell>
          <cell r="M294">
            <v>1</v>
          </cell>
          <cell r="N294">
            <v>4</v>
          </cell>
          <cell r="O294">
            <v>4600002</v>
          </cell>
          <cell r="P294" t="str">
            <v>愛知県名古屋市中区丸の内三丁目８番１４号</v>
          </cell>
          <cell r="Q294" t="str">
            <v>社会福祉法人中日会</v>
          </cell>
          <cell r="R294" t="str">
            <v>適</v>
          </cell>
          <cell r="S294" t="str">
            <v/>
          </cell>
          <cell r="T294" t="str">
            <v/>
          </cell>
          <cell r="U294">
            <v>45205</v>
          </cell>
          <cell r="X294" t="str">
            <v>あり</v>
          </cell>
          <cell r="Y294" t="str">
            <v>○</v>
          </cell>
          <cell r="Z294" t="str">
            <v>非該当</v>
          </cell>
          <cell r="AA294" t="str">
            <v>履歴なし</v>
          </cell>
          <cell r="AB294" t="str">
            <v>〇</v>
          </cell>
          <cell r="AC294" t="str">
            <v>Ｒ４</v>
          </cell>
        </row>
        <row r="295">
          <cell r="A295">
            <v>1410052003068</v>
          </cell>
          <cell r="B295">
            <v>8</v>
          </cell>
          <cell r="C295" t="str">
            <v>小規模保育事業（A型）</v>
          </cell>
          <cell r="D295" t="str">
            <v>徳育ナーサリー山下公園</v>
          </cell>
          <cell r="E295">
            <v>30</v>
          </cell>
          <cell r="F295" t="str">
            <v>中区</v>
          </cell>
          <cell r="G295" t="str">
            <v>該当</v>
          </cell>
          <cell r="H295">
            <v>5</v>
          </cell>
          <cell r="I295">
            <v>2</v>
          </cell>
          <cell r="J295">
            <v>1</v>
          </cell>
          <cell r="K295" t="str">
            <v>該当</v>
          </cell>
          <cell r="L295">
            <v>3</v>
          </cell>
          <cell r="M295">
            <v>2</v>
          </cell>
          <cell r="N295">
            <v>1</v>
          </cell>
          <cell r="O295">
            <v>2310861</v>
          </cell>
          <cell r="P295" t="str">
            <v>横浜市中区元町１丁目１１－３　アメリカ山公園３階</v>
          </cell>
          <cell r="Q295" t="str">
            <v>一般財団法人　三和徳育会</v>
          </cell>
          <cell r="R295" t="str">
            <v>適</v>
          </cell>
          <cell r="S295" t="str">
            <v/>
          </cell>
          <cell r="T295" t="str">
            <v/>
          </cell>
          <cell r="U295">
            <v>45175</v>
          </cell>
          <cell r="X295" t="str">
            <v>なし</v>
          </cell>
          <cell r="Y295" t="str">
            <v/>
          </cell>
          <cell r="Z295" t="str">
            <v>該当</v>
          </cell>
          <cell r="AA295" t="str">
            <v>Ｒ４</v>
          </cell>
          <cell r="AB295" t="str">
            <v>〇</v>
          </cell>
          <cell r="AC295" t="str">
            <v>Ｒ４</v>
          </cell>
        </row>
        <row r="296">
          <cell r="A296">
            <v>1410052002953</v>
          </cell>
          <cell r="B296">
            <v>8</v>
          </cell>
          <cell r="C296" t="str">
            <v>小規模保育事業（A型）</v>
          </cell>
          <cell r="D296" t="str">
            <v>あいりす　本牧保育室</v>
          </cell>
          <cell r="E296">
            <v>30</v>
          </cell>
          <cell r="F296" t="str">
            <v>中区</v>
          </cell>
          <cell r="G296" t="str">
            <v>該当</v>
          </cell>
          <cell r="H296">
            <v>5</v>
          </cell>
          <cell r="I296">
            <v>2</v>
          </cell>
          <cell r="J296">
            <v>1</v>
          </cell>
          <cell r="K296" t="str">
            <v>該当</v>
          </cell>
          <cell r="L296">
            <v>1</v>
          </cell>
          <cell r="M296">
            <v>2</v>
          </cell>
          <cell r="N296">
            <v>0</v>
          </cell>
          <cell r="O296">
            <v>2310801</v>
          </cell>
          <cell r="P296" t="str">
            <v>横浜市中区新山下３－１５　新山下ベイシティ２号棟１０６</v>
          </cell>
          <cell r="Q296" t="str">
            <v>特定非営利活動法人きっずあいりす</v>
          </cell>
          <cell r="R296" t="str">
            <v/>
          </cell>
          <cell r="S296" t="str">
            <v/>
          </cell>
          <cell r="T296" t="e">
            <v>#N/A</v>
          </cell>
          <cell r="U296">
            <v>45212</v>
          </cell>
          <cell r="X296" t="str">
            <v>なし</v>
          </cell>
          <cell r="Y296" t="str">
            <v/>
          </cell>
          <cell r="Z296" t="str">
            <v>該当</v>
          </cell>
          <cell r="AA296" t="str">
            <v>Ｒ４</v>
          </cell>
          <cell r="AB296" t="str">
            <v>〇</v>
          </cell>
          <cell r="AC296" t="str">
            <v>Ｒ４</v>
          </cell>
        </row>
        <row r="297">
          <cell r="A297">
            <v>1410052002946</v>
          </cell>
          <cell r="B297">
            <v>8</v>
          </cell>
          <cell r="C297" t="str">
            <v>小規模保育事業（A型）</v>
          </cell>
          <cell r="D297" t="str">
            <v>あいりす　新山下保育室</v>
          </cell>
          <cell r="E297">
            <v>30</v>
          </cell>
          <cell r="F297" t="str">
            <v>中区</v>
          </cell>
          <cell r="G297" t="str">
            <v>該当</v>
          </cell>
          <cell r="H297">
            <v>4</v>
          </cell>
          <cell r="I297">
            <v>1</v>
          </cell>
          <cell r="J297">
            <v>1</v>
          </cell>
          <cell r="K297" t="str">
            <v>該当</v>
          </cell>
          <cell r="L297">
            <v>1</v>
          </cell>
          <cell r="M297">
            <v>1</v>
          </cell>
          <cell r="N297">
            <v>0</v>
          </cell>
          <cell r="O297">
            <v>2310801</v>
          </cell>
          <cell r="P297" t="str">
            <v>横浜市中区新山下３－１５　新山下ベイシティ２号棟１０６</v>
          </cell>
          <cell r="Q297" t="str">
            <v>あいりす新山下保育室</v>
          </cell>
          <cell r="R297" t="str">
            <v/>
          </cell>
          <cell r="S297" t="str">
            <v/>
          </cell>
          <cell r="T297" t="e">
            <v>#N/A</v>
          </cell>
          <cell r="U297">
            <v>45212</v>
          </cell>
          <cell r="X297" t="str">
            <v>なし</v>
          </cell>
          <cell r="Y297" t="str">
            <v/>
          </cell>
          <cell r="Z297" t="str">
            <v>該当</v>
          </cell>
          <cell r="AA297" t="str">
            <v>Ｒ４</v>
          </cell>
          <cell r="AB297" t="str">
            <v>〇</v>
          </cell>
          <cell r="AC297" t="str">
            <v>Ｒ４</v>
          </cell>
        </row>
        <row r="298">
          <cell r="A298">
            <v>1410052002805</v>
          </cell>
          <cell r="B298">
            <v>8</v>
          </cell>
          <cell r="C298" t="str">
            <v>小規模保育事業（A型）</v>
          </cell>
          <cell r="D298" t="str">
            <v>アミー保育室　本牧原</v>
          </cell>
          <cell r="E298">
            <v>30</v>
          </cell>
          <cell r="F298" t="str">
            <v>中区</v>
          </cell>
          <cell r="G298" t="str">
            <v>該当</v>
          </cell>
          <cell r="H298">
            <v>4</v>
          </cell>
          <cell r="I298">
            <v>1</v>
          </cell>
          <cell r="J298">
            <v>1</v>
          </cell>
          <cell r="K298" t="str">
            <v>該当</v>
          </cell>
          <cell r="L298">
            <v>1</v>
          </cell>
          <cell r="M298">
            <v>1</v>
          </cell>
          <cell r="N298">
            <v>0</v>
          </cell>
          <cell r="O298">
            <v>2200042</v>
          </cell>
          <cell r="P298" t="str">
            <v>横浜市西区戸部町７－２４５－１　フェリース横濱１階</v>
          </cell>
          <cell r="Q298" t="str">
            <v>アミー保育園　ＹＯＫＯＨＡＭＡ内</v>
          </cell>
          <cell r="R298" t="str">
            <v>適</v>
          </cell>
          <cell r="S298" t="str">
            <v/>
          </cell>
          <cell r="T298" t="str">
            <v/>
          </cell>
          <cell r="U298">
            <v>45175</v>
          </cell>
          <cell r="X298" t="str">
            <v>なし</v>
          </cell>
          <cell r="Y298" t="str">
            <v/>
          </cell>
          <cell r="Z298" t="str">
            <v>該当</v>
          </cell>
          <cell r="AA298" t="str">
            <v>Ｒ４</v>
          </cell>
          <cell r="AB298" t="str">
            <v>〇</v>
          </cell>
          <cell r="AC298" t="str">
            <v>Ｒ４</v>
          </cell>
        </row>
        <row r="299">
          <cell r="A299">
            <v>1410052004397</v>
          </cell>
          <cell r="B299">
            <v>10</v>
          </cell>
          <cell r="C299" t="str">
            <v>事業所内保育事業－小規模Ａ型基準</v>
          </cell>
          <cell r="D299" t="str">
            <v>シュハリィ本牧保育園</v>
          </cell>
          <cell r="E299">
            <v>30</v>
          </cell>
          <cell r="F299" t="str">
            <v>中区</v>
          </cell>
          <cell r="G299" t="str">
            <v>該当</v>
          </cell>
          <cell r="H299">
            <v>6</v>
          </cell>
          <cell r="I299">
            <v>2</v>
          </cell>
          <cell r="J299">
            <v>1</v>
          </cell>
          <cell r="K299" t="str">
            <v>該当</v>
          </cell>
          <cell r="L299">
            <v>1</v>
          </cell>
          <cell r="M299">
            <v>2</v>
          </cell>
          <cell r="N299">
            <v>0</v>
          </cell>
          <cell r="O299">
            <v>2310827</v>
          </cell>
          <cell r="P299" t="str">
            <v>横浜市中区本牧和田１１－１７パークハイム本牧１階</v>
          </cell>
          <cell r="Q299" t="str">
            <v>シュハリィ本牧保育園</v>
          </cell>
          <cell r="R299" t="str">
            <v>適</v>
          </cell>
          <cell r="S299" t="str">
            <v/>
          </cell>
          <cell r="T299" t="str">
            <v/>
          </cell>
          <cell r="U299">
            <v>45205</v>
          </cell>
          <cell r="X299" t="str">
            <v>なし</v>
          </cell>
          <cell r="Y299" t="str">
            <v/>
          </cell>
          <cell r="Z299" t="str">
            <v>該当</v>
          </cell>
          <cell r="AA299" t="str">
            <v>Ｒ４</v>
          </cell>
          <cell r="AB299" t="str">
            <v>〇</v>
          </cell>
          <cell r="AC299" t="str">
            <v>Ｒ４</v>
          </cell>
        </row>
        <row r="300">
          <cell r="A300">
            <v>1410052005089</v>
          </cell>
          <cell r="B300">
            <v>11</v>
          </cell>
          <cell r="C300" t="str">
            <v>小規模保育事業（B型）</v>
          </cell>
          <cell r="D300" t="str">
            <v>ほんもくはら保育園</v>
          </cell>
          <cell r="E300">
            <v>30</v>
          </cell>
          <cell r="F300" t="str">
            <v>中区</v>
          </cell>
          <cell r="G300" t="str">
            <v>該当</v>
          </cell>
          <cell r="H300">
            <v>6</v>
          </cell>
          <cell r="I300">
            <v>2</v>
          </cell>
          <cell r="J300">
            <v>1</v>
          </cell>
          <cell r="K300" t="str">
            <v>該当</v>
          </cell>
          <cell r="L300">
            <v>2</v>
          </cell>
          <cell r="M300">
            <v>2</v>
          </cell>
          <cell r="N300">
            <v>0</v>
          </cell>
          <cell r="O300">
            <v>2310827</v>
          </cell>
          <cell r="P300" t="str">
            <v>横浜市中区本牧和田１１－１７パークハイム本牧１階</v>
          </cell>
          <cell r="Q300" t="str">
            <v>株式会社ファイン</v>
          </cell>
          <cell r="R300" t="str">
            <v/>
          </cell>
          <cell r="S300" t="str">
            <v/>
          </cell>
          <cell r="T300" t="e">
            <v>#N/A</v>
          </cell>
          <cell r="U300">
            <v>45205</v>
          </cell>
          <cell r="X300" t="str">
            <v>なし</v>
          </cell>
          <cell r="Y300" t="str">
            <v/>
          </cell>
          <cell r="Z300" t="str">
            <v>該当</v>
          </cell>
          <cell r="AA300" t="str">
            <v>Ｒ４</v>
          </cell>
          <cell r="AB300" t="str">
            <v>〇</v>
          </cell>
          <cell r="AC300" t="str">
            <v>Ｒ４</v>
          </cell>
        </row>
        <row r="301">
          <cell r="A301">
            <v>1410051020477</v>
          </cell>
          <cell r="B301">
            <v>1</v>
          </cell>
          <cell r="C301" t="str">
            <v>認定こども園（幼保連携型）</v>
          </cell>
          <cell r="D301" t="str">
            <v>認定こども園山王台幼稚園</v>
          </cell>
          <cell r="E301">
            <v>40</v>
          </cell>
          <cell r="F301" t="str">
            <v>南区</v>
          </cell>
          <cell r="G301" t="str">
            <v>該当</v>
          </cell>
          <cell r="H301">
            <v>33</v>
          </cell>
          <cell r="I301">
            <v>11</v>
          </cell>
          <cell r="J301">
            <v>7</v>
          </cell>
          <cell r="K301" t="str">
            <v>該当</v>
          </cell>
          <cell r="L301">
            <v>12</v>
          </cell>
          <cell r="M301">
            <v>11</v>
          </cell>
          <cell r="N301">
            <v>1</v>
          </cell>
          <cell r="O301">
            <v>2320074</v>
          </cell>
          <cell r="P301" t="str">
            <v>横浜市南区永田山王台３８－３８</v>
          </cell>
          <cell r="Q301" t="str">
            <v>認定こども園山王台幼稚園</v>
          </cell>
          <cell r="R301" t="str">
            <v>適</v>
          </cell>
          <cell r="S301" t="str">
            <v/>
          </cell>
          <cell r="T301" t="str">
            <v/>
          </cell>
          <cell r="U301">
            <v>45182</v>
          </cell>
          <cell r="X301" t="str">
            <v>なし</v>
          </cell>
          <cell r="Y301" t="str">
            <v/>
          </cell>
          <cell r="Z301" t="str">
            <v>該当</v>
          </cell>
          <cell r="AA301" t="str">
            <v>Ｒ４</v>
          </cell>
          <cell r="AB301" t="str">
            <v>〇</v>
          </cell>
          <cell r="AC301" t="str">
            <v>Ｒ４</v>
          </cell>
        </row>
        <row r="302">
          <cell r="A302">
            <v>1410051027704</v>
          </cell>
          <cell r="B302">
            <v>5</v>
          </cell>
          <cell r="C302" t="str">
            <v>幼稚園</v>
          </cell>
          <cell r="D302" t="str">
            <v>三星幼稚園</v>
          </cell>
          <cell r="E302">
            <v>40</v>
          </cell>
          <cell r="F302" t="str">
            <v>南区</v>
          </cell>
          <cell r="G302" t="str">
            <v>該当</v>
          </cell>
          <cell r="H302">
            <v>11</v>
          </cell>
          <cell r="I302">
            <v>4</v>
          </cell>
          <cell r="J302">
            <v>2</v>
          </cell>
          <cell r="K302" t="str">
            <v>非該当</v>
          </cell>
          <cell r="M302" t="str">
            <v/>
          </cell>
          <cell r="N302" t="str">
            <v>―</v>
          </cell>
          <cell r="O302">
            <v>2320042</v>
          </cell>
          <cell r="P302" t="str">
            <v>横浜市南区堀ノ内町２丁目２１１</v>
          </cell>
          <cell r="Q302" t="str">
            <v>三星幼稚園</v>
          </cell>
          <cell r="R302" t="str">
            <v>適</v>
          </cell>
          <cell r="S302" t="str">
            <v/>
          </cell>
          <cell r="T302" t="str">
            <v/>
          </cell>
          <cell r="U302">
            <v>45182</v>
          </cell>
          <cell r="X302" t="str">
            <v>あり</v>
          </cell>
          <cell r="Y302" t="str">
            <v>○</v>
          </cell>
          <cell r="Z302" t="str">
            <v>Ｒ５新規園</v>
          </cell>
          <cell r="AA302" t="e">
            <v>#N/A</v>
          </cell>
          <cell r="AB302" t="str">
            <v>Ｒ５新規園</v>
          </cell>
          <cell r="AC302" t="str">
            <v>Ｒ４</v>
          </cell>
        </row>
        <row r="303">
          <cell r="A303">
            <v>1410051027696</v>
          </cell>
          <cell r="B303">
            <v>5</v>
          </cell>
          <cell r="C303" t="str">
            <v>幼稚園</v>
          </cell>
          <cell r="D303" t="str">
            <v>くるみ幼稚園</v>
          </cell>
          <cell r="E303">
            <v>40</v>
          </cell>
          <cell r="F303" t="str">
            <v>南区</v>
          </cell>
          <cell r="G303" t="str">
            <v>該当</v>
          </cell>
          <cell r="H303">
            <v>14</v>
          </cell>
          <cell r="I303">
            <v>5</v>
          </cell>
          <cell r="J303">
            <v>3</v>
          </cell>
          <cell r="K303" t="str">
            <v>非該当</v>
          </cell>
          <cell r="M303" t="str">
            <v/>
          </cell>
          <cell r="N303" t="str">
            <v>―</v>
          </cell>
          <cell r="O303">
            <v>2320063</v>
          </cell>
          <cell r="P303" t="str">
            <v>横浜市南区中里一丁目２０－２</v>
          </cell>
          <cell r="Q303" t="str">
            <v>くるみ幼稚園</v>
          </cell>
          <cell r="R303" t="str">
            <v>適</v>
          </cell>
          <cell r="S303" t="str">
            <v/>
          </cell>
          <cell r="T303" t="str">
            <v/>
          </cell>
          <cell r="U303">
            <v>45191</v>
          </cell>
          <cell r="X303" t="str">
            <v>あり</v>
          </cell>
          <cell r="Y303" t="str">
            <v>○</v>
          </cell>
          <cell r="Z303" t="str">
            <v>Ｒ５新規園</v>
          </cell>
          <cell r="AA303" t="e">
            <v>#N/A</v>
          </cell>
          <cell r="AB303" t="str">
            <v>Ｒ５新規園</v>
          </cell>
          <cell r="AC303" t="str">
            <v>Ｒ４</v>
          </cell>
        </row>
        <row r="304">
          <cell r="A304">
            <v>1410051027381</v>
          </cell>
          <cell r="B304">
            <v>5</v>
          </cell>
          <cell r="C304" t="str">
            <v>幼稚園</v>
          </cell>
          <cell r="D304" t="str">
            <v>白百合光の子幼稚園</v>
          </cell>
          <cell r="E304">
            <v>40</v>
          </cell>
          <cell r="F304" t="str">
            <v>南区</v>
          </cell>
          <cell r="G304" t="str">
            <v>非該当</v>
          </cell>
          <cell r="I304" t="str">
            <v/>
          </cell>
          <cell r="J304" t="str">
            <v/>
          </cell>
          <cell r="K304" t="str">
            <v>非該当</v>
          </cell>
          <cell r="M304" t="str">
            <v/>
          </cell>
          <cell r="N304" t="str">
            <v>―</v>
          </cell>
          <cell r="O304">
            <v>2320006</v>
          </cell>
          <cell r="P304" t="str">
            <v>横浜市南区南太田一丁目３７－１０</v>
          </cell>
          <cell r="Q304" t="str">
            <v>白百合光の子幼稚園</v>
          </cell>
          <cell r="R304" t="str">
            <v>否</v>
          </cell>
          <cell r="S304" t="str">
            <v/>
          </cell>
          <cell r="T304" t="str">
            <v/>
          </cell>
          <cell r="U304">
            <v>45175</v>
          </cell>
          <cell r="X304" t="str">
            <v>―</v>
          </cell>
          <cell r="Y304" t="str">
            <v/>
          </cell>
          <cell r="Z304" t="str">
            <v>非該当</v>
          </cell>
          <cell r="AA304" t="str">
            <v>履歴なし</v>
          </cell>
          <cell r="AB304" t="str">
            <v>〇</v>
          </cell>
          <cell r="AC304" t="str">
            <v/>
          </cell>
        </row>
        <row r="305">
          <cell r="A305">
            <v>1410051027795</v>
          </cell>
          <cell r="B305">
            <v>6</v>
          </cell>
          <cell r="C305" t="str">
            <v>保育所</v>
          </cell>
          <cell r="D305" t="str">
            <v>小学館アカデミーまいた保育園</v>
          </cell>
          <cell r="E305">
            <v>40</v>
          </cell>
          <cell r="F305" t="str">
            <v>南区</v>
          </cell>
          <cell r="G305" t="str">
            <v>該当</v>
          </cell>
          <cell r="H305">
            <v>12</v>
          </cell>
          <cell r="I305">
            <v>4</v>
          </cell>
          <cell r="J305">
            <v>2</v>
          </cell>
          <cell r="K305" t="str">
            <v>非該当</v>
          </cell>
          <cell r="M305" t="str">
            <v/>
          </cell>
          <cell r="N305" t="str">
            <v>―</v>
          </cell>
          <cell r="O305">
            <v>2320016</v>
          </cell>
          <cell r="P305" t="str">
            <v>横浜市南区宮元町１丁目１５－１　エクセルマンション宮本町１階</v>
          </cell>
          <cell r="Q305" t="str">
            <v>小学館アカデミーまいた保育園</v>
          </cell>
          <cell r="R305" t="str">
            <v>適</v>
          </cell>
          <cell r="S305" t="str">
            <v/>
          </cell>
          <cell r="T305" t="str">
            <v/>
          </cell>
          <cell r="U305">
            <v>45163</v>
          </cell>
          <cell r="X305" t="str">
            <v>あり</v>
          </cell>
          <cell r="Y305" t="str">
            <v>○</v>
          </cell>
          <cell r="Z305" t="str">
            <v>Ｒ５新規園</v>
          </cell>
          <cell r="AA305" t="e">
            <v>#N/A</v>
          </cell>
          <cell r="AB305" t="str">
            <v>Ｒ５新規園</v>
          </cell>
          <cell r="AC305" t="str">
            <v>Ｒ４</v>
          </cell>
        </row>
        <row r="306">
          <cell r="A306">
            <v>1410051027472</v>
          </cell>
          <cell r="B306">
            <v>6</v>
          </cell>
          <cell r="C306" t="str">
            <v>保育所</v>
          </cell>
          <cell r="D306" t="str">
            <v>三春台保育園</v>
          </cell>
          <cell r="E306">
            <v>40</v>
          </cell>
          <cell r="F306" t="str">
            <v>南区</v>
          </cell>
          <cell r="G306" t="str">
            <v>該当</v>
          </cell>
          <cell r="H306">
            <v>11</v>
          </cell>
          <cell r="I306">
            <v>4</v>
          </cell>
          <cell r="J306">
            <v>2</v>
          </cell>
          <cell r="K306" t="str">
            <v>該当</v>
          </cell>
          <cell r="L306">
            <v>9</v>
          </cell>
          <cell r="M306">
            <v>4</v>
          </cell>
          <cell r="N306">
            <v>5</v>
          </cell>
          <cell r="O306">
            <v>368154</v>
          </cell>
          <cell r="P306" t="str">
            <v>青森県弘前市大字豊原１丁目１番地３</v>
          </cell>
          <cell r="Q306" t="str">
            <v>社会福祉法人　愛成会</v>
          </cell>
          <cell r="R306" t="str">
            <v>適</v>
          </cell>
          <cell r="S306" t="str">
            <v/>
          </cell>
          <cell r="T306" t="str">
            <v/>
          </cell>
          <cell r="U306">
            <v>45191</v>
          </cell>
          <cell r="X306" t="str">
            <v>なし</v>
          </cell>
          <cell r="Y306" t="str">
            <v/>
          </cell>
          <cell r="Z306" t="str">
            <v>該当</v>
          </cell>
          <cell r="AA306" t="str">
            <v>Ｒ４</v>
          </cell>
          <cell r="AB306" t="str">
            <v>〇</v>
          </cell>
          <cell r="AC306" t="str">
            <v>Ｒ４</v>
          </cell>
        </row>
        <row r="307">
          <cell r="A307">
            <v>1410051027092</v>
          </cell>
          <cell r="B307">
            <v>6</v>
          </cell>
          <cell r="C307" t="str">
            <v>保育所</v>
          </cell>
          <cell r="D307" t="str">
            <v>きらり保育園吉野町</v>
          </cell>
          <cell r="E307">
            <v>40</v>
          </cell>
          <cell r="F307" t="str">
            <v>南区</v>
          </cell>
          <cell r="G307" t="str">
            <v>該当</v>
          </cell>
          <cell r="H307">
            <v>10</v>
          </cell>
          <cell r="I307">
            <v>3</v>
          </cell>
          <cell r="J307">
            <v>2</v>
          </cell>
          <cell r="K307" t="str">
            <v>該当</v>
          </cell>
          <cell r="L307">
            <v>6</v>
          </cell>
          <cell r="M307">
            <v>3</v>
          </cell>
          <cell r="N307">
            <v>3</v>
          </cell>
          <cell r="O307">
            <v>2510052</v>
          </cell>
          <cell r="P307" t="str">
            <v>神奈川県藤沢市藤沢５３０－１０　ＦＳＣビル１Ｆ　きらり保育園藤沢銀座　内</v>
          </cell>
          <cell r="Q307" t="str">
            <v>学校法人倉橋学園</v>
          </cell>
          <cell r="R307" t="str">
            <v/>
          </cell>
          <cell r="S307" t="str">
            <v/>
          </cell>
          <cell r="T307" t="e">
            <v>#N/A</v>
          </cell>
          <cell r="U307">
            <v>45244</v>
          </cell>
          <cell r="X307" t="str">
            <v>なし</v>
          </cell>
          <cell r="Y307" t="str">
            <v/>
          </cell>
          <cell r="Z307" t="str">
            <v>該当</v>
          </cell>
          <cell r="AA307" t="str">
            <v>Ｒ４</v>
          </cell>
          <cell r="AB307" t="str">
            <v>〇</v>
          </cell>
          <cell r="AC307" t="str">
            <v>Ｒ４</v>
          </cell>
        </row>
        <row r="308">
          <cell r="A308">
            <v>1410051026151</v>
          </cell>
          <cell r="B308">
            <v>6</v>
          </cell>
          <cell r="C308" t="str">
            <v>保育所</v>
          </cell>
          <cell r="D308" t="str">
            <v>清水ヶ丘保育園</v>
          </cell>
          <cell r="E308">
            <v>40</v>
          </cell>
          <cell r="F308" t="str">
            <v>南区</v>
          </cell>
          <cell r="G308" t="str">
            <v>該当</v>
          </cell>
          <cell r="H308">
            <v>15</v>
          </cell>
          <cell r="I308">
            <v>5</v>
          </cell>
          <cell r="J308">
            <v>3</v>
          </cell>
          <cell r="K308" t="str">
            <v>該当</v>
          </cell>
          <cell r="L308">
            <v>9</v>
          </cell>
          <cell r="M308">
            <v>5</v>
          </cell>
          <cell r="N308">
            <v>4</v>
          </cell>
          <cell r="O308">
            <v>2320007</v>
          </cell>
          <cell r="P308" t="str">
            <v>横浜市南区清水ケ丘２５番地</v>
          </cell>
          <cell r="Q308" t="str">
            <v>清水ケ丘保育園</v>
          </cell>
          <cell r="R308" t="str">
            <v>適</v>
          </cell>
          <cell r="S308" t="str">
            <v/>
          </cell>
          <cell r="T308" t="str">
            <v/>
          </cell>
          <cell r="U308">
            <v>45182</v>
          </cell>
          <cell r="X308" t="str">
            <v>なし</v>
          </cell>
          <cell r="Y308" t="str">
            <v/>
          </cell>
          <cell r="Z308" t="str">
            <v>該当</v>
          </cell>
          <cell r="AA308" t="str">
            <v>Ｒ４</v>
          </cell>
          <cell r="AB308" t="str">
            <v>〇</v>
          </cell>
          <cell r="AC308" t="str">
            <v>Ｒ４</v>
          </cell>
        </row>
        <row r="309">
          <cell r="A309">
            <v>1410051025930</v>
          </cell>
          <cell r="B309">
            <v>6</v>
          </cell>
          <cell r="C309" t="str">
            <v>保育所</v>
          </cell>
          <cell r="D309" t="str">
            <v>ララランド井土ケ谷</v>
          </cell>
          <cell r="E309">
            <v>40</v>
          </cell>
          <cell r="F309" t="str">
            <v>南区</v>
          </cell>
          <cell r="G309" t="str">
            <v>該当</v>
          </cell>
          <cell r="H309">
            <v>13</v>
          </cell>
          <cell r="I309">
            <v>4</v>
          </cell>
          <cell r="J309">
            <v>3</v>
          </cell>
          <cell r="K309" t="str">
            <v>該当</v>
          </cell>
          <cell r="L309">
            <v>8</v>
          </cell>
          <cell r="M309">
            <v>4</v>
          </cell>
          <cell r="N309">
            <v>4</v>
          </cell>
          <cell r="O309">
            <v>2200004</v>
          </cell>
          <cell r="P309" t="str">
            <v>横浜市西区北幸二丁目１２－２６　フェリーチェ横浜９階　Ｒ００９</v>
          </cell>
          <cell r="Q309" t="str">
            <v>株式会社ＬａＬａＬａｎｄ</v>
          </cell>
          <cell r="R309" t="str">
            <v>適</v>
          </cell>
          <cell r="S309" t="str">
            <v/>
          </cell>
          <cell r="T309" t="str">
            <v/>
          </cell>
          <cell r="U309">
            <v>45205</v>
          </cell>
          <cell r="X309" t="str">
            <v>なし</v>
          </cell>
          <cell r="Y309" t="str">
            <v/>
          </cell>
          <cell r="Z309" t="str">
            <v>該当</v>
          </cell>
          <cell r="AA309" t="str">
            <v>Ｒ４</v>
          </cell>
          <cell r="AB309" t="str">
            <v>〇</v>
          </cell>
          <cell r="AC309" t="str">
            <v>Ｒ４</v>
          </cell>
        </row>
        <row r="310">
          <cell r="A310">
            <v>1410051025310</v>
          </cell>
          <cell r="B310">
            <v>6</v>
          </cell>
          <cell r="C310" t="str">
            <v>保育所</v>
          </cell>
          <cell r="D310" t="str">
            <v>大岡はるかぜ保育園</v>
          </cell>
          <cell r="E310">
            <v>40</v>
          </cell>
          <cell r="F310" t="str">
            <v>南区</v>
          </cell>
          <cell r="G310" t="str">
            <v>該当</v>
          </cell>
          <cell r="H310">
            <v>16</v>
          </cell>
          <cell r="I310">
            <v>5</v>
          </cell>
          <cell r="J310">
            <v>3</v>
          </cell>
          <cell r="K310" t="str">
            <v>該当</v>
          </cell>
          <cell r="L310">
            <v>11</v>
          </cell>
          <cell r="M310">
            <v>5</v>
          </cell>
          <cell r="N310">
            <v>6</v>
          </cell>
          <cell r="O310">
            <v>2320061</v>
          </cell>
          <cell r="P310" t="str">
            <v>横浜市南区大岡五丁目４０－２</v>
          </cell>
          <cell r="Q310" t="str">
            <v>大岡はるかぜ保育園</v>
          </cell>
          <cell r="R310" t="str">
            <v/>
          </cell>
          <cell r="S310" t="str">
            <v/>
          </cell>
          <cell r="T310" t="e">
            <v>#N/A</v>
          </cell>
          <cell r="U310">
            <v>45191</v>
          </cell>
          <cell r="X310" t="str">
            <v>なし</v>
          </cell>
          <cell r="Y310" t="str">
            <v/>
          </cell>
          <cell r="Z310" t="str">
            <v>該当</v>
          </cell>
          <cell r="AA310" t="str">
            <v>Ｒ４</v>
          </cell>
          <cell r="AB310" t="str">
            <v>〇</v>
          </cell>
          <cell r="AC310" t="str">
            <v>Ｒ４</v>
          </cell>
        </row>
        <row r="311">
          <cell r="A311">
            <v>1410051024727</v>
          </cell>
          <cell r="B311">
            <v>6</v>
          </cell>
          <cell r="C311" t="str">
            <v>保育所</v>
          </cell>
          <cell r="D311" t="str">
            <v>キッズパートナー弘明寺</v>
          </cell>
          <cell r="E311">
            <v>40</v>
          </cell>
          <cell r="F311" t="str">
            <v>南区</v>
          </cell>
          <cell r="G311" t="str">
            <v>該当</v>
          </cell>
          <cell r="H311">
            <v>10</v>
          </cell>
          <cell r="I311">
            <v>3</v>
          </cell>
          <cell r="J311">
            <v>2</v>
          </cell>
          <cell r="K311" t="str">
            <v>該当</v>
          </cell>
          <cell r="L311">
            <v>10</v>
          </cell>
          <cell r="M311">
            <v>3</v>
          </cell>
          <cell r="N311">
            <v>7</v>
          </cell>
          <cell r="O311">
            <v>1400013</v>
          </cell>
          <cell r="P311" t="str">
            <v>東京都品川区南大井６丁目２０－１４</v>
          </cell>
          <cell r="Q311" t="str">
            <v>ケアパートナー株式会社</v>
          </cell>
          <cell r="R311" t="str">
            <v/>
          </cell>
          <cell r="S311" t="str">
            <v/>
          </cell>
          <cell r="T311" t="e">
            <v>#N/A</v>
          </cell>
          <cell r="U311">
            <v>45182</v>
          </cell>
          <cell r="X311" t="str">
            <v>なし</v>
          </cell>
          <cell r="Y311" t="str">
            <v/>
          </cell>
          <cell r="Z311" t="str">
            <v>該当</v>
          </cell>
          <cell r="AA311" t="str">
            <v>Ｒ４</v>
          </cell>
          <cell r="AB311" t="str">
            <v>〇</v>
          </cell>
          <cell r="AC311" t="str">
            <v>Ｒ４</v>
          </cell>
        </row>
        <row r="312">
          <cell r="A312">
            <v>1410051024701</v>
          </cell>
          <cell r="B312">
            <v>6</v>
          </cell>
          <cell r="C312" t="str">
            <v>保育所</v>
          </cell>
          <cell r="D312" t="str">
            <v>プチ・ナーサリー弘明寺</v>
          </cell>
          <cell r="E312">
            <v>40</v>
          </cell>
          <cell r="F312" t="str">
            <v>南区</v>
          </cell>
          <cell r="G312" t="str">
            <v>非該当</v>
          </cell>
          <cell r="I312" t="str">
            <v/>
          </cell>
          <cell r="J312" t="str">
            <v/>
          </cell>
          <cell r="K312" t="str">
            <v>非該当</v>
          </cell>
          <cell r="M312" t="str">
            <v/>
          </cell>
          <cell r="N312" t="str">
            <v>―</v>
          </cell>
          <cell r="O312">
            <v>1850034</v>
          </cell>
          <cell r="P312" t="str">
            <v>東京都国分寺市光町２－５－１</v>
          </cell>
          <cell r="Q312" t="str">
            <v>株式会社　プチ・ナーサリー事務局</v>
          </cell>
          <cell r="R312" t="str">
            <v/>
          </cell>
          <cell r="S312" t="str">
            <v/>
          </cell>
          <cell r="T312" t="e">
            <v>#N/A</v>
          </cell>
          <cell r="U312">
            <v>45163</v>
          </cell>
          <cell r="X312" t="str">
            <v>―</v>
          </cell>
          <cell r="Y312" t="str">
            <v/>
          </cell>
          <cell r="Z312" t="str">
            <v>非該当</v>
          </cell>
          <cell r="AA312" t="str">
            <v>履歴なし</v>
          </cell>
          <cell r="AB312" t="str">
            <v>〇</v>
          </cell>
          <cell r="AC312" t="str">
            <v/>
          </cell>
        </row>
        <row r="313">
          <cell r="A313">
            <v>1410051024669</v>
          </cell>
          <cell r="B313">
            <v>6</v>
          </cell>
          <cell r="C313" t="str">
            <v>保育所</v>
          </cell>
          <cell r="D313" t="str">
            <v>上大岡ラビット保育園</v>
          </cell>
          <cell r="E313">
            <v>40</v>
          </cell>
          <cell r="F313" t="str">
            <v>南区</v>
          </cell>
          <cell r="G313" t="str">
            <v>該当</v>
          </cell>
          <cell r="H313">
            <v>11</v>
          </cell>
          <cell r="I313">
            <v>4</v>
          </cell>
          <cell r="J313">
            <v>2</v>
          </cell>
          <cell r="K313" t="str">
            <v>該当</v>
          </cell>
          <cell r="L313">
            <v>8</v>
          </cell>
          <cell r="M313">
            <v>4</v>
          </cell>
          <cell r="N313">
            <v>4</v>
          </cell>
          <cell r="O313">
            <v>2320064</v>
          </cell>
          <cell r="P313" t="str">
            <v>横浜市南区別所二丁目８－１　Ｂｅｅメルビル</v>
          </cell>
          <cell r="Q313" t="str">
            <v>上大岡ラビット保育園</v>
          </cell>
          <cell r="R313" t="str">
            <v>適</v>
          </cell>
          <cell r="S313" t="str">
            <v/>
          </cell>
          <cell r="T313" t="str">
            <v/>
          </cell>
          <cell r="U313">
            <v>45163</v>
          </cell>
          <cell r="X313" t="str">
            <v>なし</v>
          </cell>
          <cell r="Y313" t="str">
            <v/>
          </cell>
          <cell r="Z313" t="str">
            <v>該当</v>
          </cell>
          <cell r="AA313" t="str">
            <v>Ｒ４</v>
          </cell>
          <cell r="AB313" t="str">
            <v>〇</v>
          </cell>
          <cell r="AC313" t="str">
            <v>Ｒ４</v>
          </cell>
        </row>
        <row r="314">
          <cell r="A314">
            <v>1410051023703</v>
          </cell>
          <cell r="B314">
            <v>6</v>
          </cell>
          <cell r="C314" t="str">
            <v>保育所</v>
          </cell>
          <cell r="D314" t="str">
            <v>蒔田ひまわり保育園</v>
          </cell>
          <cell r="E314">
            <v>40</v>
          </cell>
          <cell r="F314" t="str">
            <v>南区</v>
          </cell>
          <cell r="G314" t="str">
            <v>該当</v>
          </cell>
          <cell r="H314">
            <v>13</v>
          </cell>
          <cell r="I314">
            <v>4</v>
          </cell>
          <cell r="J314">
            <v>3</v>
          </cell>
          <cell r="K314" t="str">
            <v>該当</v>
          </cell>
          <cell r="L314">
            <v>12</v>
          </cell>
          <cell r="M314">
            <v>4</v>
          </cell>
          <cell r="N314">
            <v>8</v>
          </cell>
          <cell r="O314">
            <v>2320018</v>
          </cell>
          <cell r="P314" t="str">
            <v>横浜市南区花之木町２－２６</v>
          </cell>
          <cell r="Q314" t="str">
            <v>蒔田ひまわり保育園</v>
          </cell>
          <cell r="R314" t="str">
            <v>適</v>
          </cell>
          <cell r="S314" t="str">
            <v/>
          </cell>
          <cell r="T314" t="str">
            <v/>
          </cell>
          <cell r="U314">
            <v>45175</v>
          </cell>
          <cell r="X314" t="str">
            <v>なし</v>
          </cell>
          <cell r="Y314" t="str">
            <v/>
          </cell>
          <cell r="Z314" t="str">
            <v>該当</v>
          </cell>
          <cell r="AA314" t="str">
            <v>Ｒ４</v>
          </cell>
          <cell r="AB314" t="str">
            <v>〇</v>
          </cell>
          <cell r="AC314" t="str">
            <v>Ｒ４</v>
          </cell>
        </row>
        <row r="315">
          <cell r="A315">
            <v>1410051023588</v>
          </cell>
          <cell r="B315">
            <v>6</v>
          </cell>
          <cell r="C315" t="str">
            <v>保育所</v>
          </cell>
          <cell r="D315" t="str">
            <v>たけのこ永田東保育園</v>
          </cell>
          <cell r="E315">
            <v>40</v>
          </cell>
          <cell r="F315" t="str">
            <v>南区</v>
          </cell>
          <cell r="G315" t="str">
            <v>該当</v>
          </cell>
          <cell r="H315">
            <v>11</v>
          </cell>
          <cell r="I315">
            <v>4</v>
          </cell>
          <cell r="J315">
            <v>2</v>
          </cell>
          <cell r="K315" t="str">
            <v>該当</v>
          </cell>
          <cell r="L315">
            <v>7</v>
          </cell>
          <cell r="M315">
            <v>4</v>
          </cell>
          <cell r="N315">
            <v>3</v>
          </cell>
          <cell r="O315">
            <v>2320072</v>
          </cell>
          <cell r="P315" t="str">
            <v>横浜市南区永田東３－３－１０</v>
          </cell>
          <cell r="Q315" t="str">
            <v>たけのこ永田東保育園　</v>
          </cell>
          <cell r="R315" t="str">
            <v>適</v>
          </cell>
          <cell r="S315" t="str">
            <v/>
          </cell>
          <cell r="T315" t="str">
            <v/>
          </cell>
          <cell r="U315">
            <v>45163</v>
          </cell>
          <cell r="X315" t="str">
            <v>なし</v>
          </cell>
          <cell r="Y315" t="str">
            <v/>
          </cell>
          <cell r="Z315" t="str">
            <v>該当</v>
          </cell>
          <cell r="AA315" t="str">
            <v>Ｒ４</v>
          </cell>
          <cell r="AB315" t="str">
            <v>〇</v>
          </cell>
          <cell r="AC315" t="str">
            <v>Ｒ４</v>
          </cell>
        </row>
        <row r="316">
          <cell r="A316">
            <v>1410051019909</v>
          </cell>
          <cell r="B316">
            <v>6</v>
          </cell>
          <cell r="C316" t="str">
            <v>保育所</v>
          </cell>
          <cell r="D316" t="str">
            <v>別所保育園</v>
          </cell>
          <cell r="E316">
            <v>40</v>
          </cell>
          <cell r="F316" t="str">
            <v>南区</v>
          </cell>
          <cell r="G316" t="str">
            <v>該当</v>
          </cell>
          <cell r="H316">
            <v>16</v>
          </cell>
          <cell r="I316">
            <v>5</v>
          </cell>
          <cell r="J316">
            <v>3</v>
          </cell>
          <cell r="K316" t="str">
            <v>該当</v>
          </cell>
          <cell r="L316">
            <v>12</v>
          </cell>
          <cell r="M316">
            <v>5</v>
          </cell>
          <cell r="N316">
            <v>7</v>
          </cell>
          <cell r="O316">
            <v>2320064</v>
          </cell>
          <cell r="P316" t="str">
            <v>横浜市南区別所二丁目１４－１０</v>
          </cell>
          <cell r="Q316" t="str">
            <v>社会福祉法人芳浄会　別所保育園</v>
          </cell>
          <cell r="R316" t="str">
            <v>適</v>
          </cell>
          <cell r="S316" t="str">
            <v/>
          </cell>
          <cell r="T316" t="str">
            <v/>
          </cell>
          <cell r="U316">
            <v>45163</v>
          </cell>
          <cell r="X316" t="str">
            <v>なし</v>
          </cell>
          <cell r="Y316" t="str">
            <v/>
          </cell>
          <cell r="Z316" t="str">
            <v>該当</v>
          </cell>
          <cell r="AA316" t="str">
            <v>Ｒ４</v>
          </cell>
          <cell r="AB316" t="str">
            <v>〇</v>
          </cell>
          <cell r="AC316" t="str">
            <v>Ｒ４</v>
          </cell>
        </row>
        <row r="317">
          <cell r="A317">
            <v>1410051019339</v>
          </cell>
          <cell r="B317">
            <v>6</v>
          </cell>
          <cell r="C317" t="str">
            <v>保育所</v>
          </cell>
          <cell r="D317" t="str">
            <v>アイン弘明寺保育園</v>
          </cell>
          <cell r="E317">
            <v>40</v>
          </cell>
          <cell r="F317" t="str">
            <v>南区</v>
          </cell>
          <cell r="G317" t="str">
            <v>該当</v>
          </cell>
          <cell r="H317">
            <v>13</v>
          </cell>
          <cell r="I317">
            <v>4</v>
          </cell>
          <cell r="J317">
            <v>3</v>
          </cell>
          <cell r="K317" t="str">
            <v>非該当</v>
          </cell>
          <cell r="M317" t="str">
            <v/>
          </cell>
          <cell r="N317" t="str">
            <v>―</v>
          </cell>
          <cell r="O317">
            <v>2210835</v>
          </cell>
          <cell r="P317" t="str">
            <v>横浜市神奈川区鶴屋町２－２１－１　ダイヤビル８０２</v>
          </cell>
          <cell r="Q317" t="str">
            <v>中央出版株式会社　</v>
          </cell>
          <cell r="R317" t="str">
            <v/>
          </cell>
          <cell r="S317" t="str">
            <v/>
          </cell>
          <cell r="T317" t="e">
            <v>#N/A</v>
          </cell>
          <cell r="U317">
            <v>45175</v>
          </cell>
          <cell r="X317" t="str">
            <v>なし</v>
          </cell>
          <cell r="Y317" t="str">
            <v/>
          </cell>
          <cell r="Z317" t="str">
            <v>該当</v>
          </cell>
          <cell r="AA317" t="str">
            <v>Ｒ４</v>
          </cell>
          <cell r="AB317" t="str">
            <v>〇</v>
          </cell>
          <cell r="AC317" t="str">
            <v>Ｒ４</v>
          </cell>
        </row>
        <row r="318">
          <cell r="A318">
            <v>1410051018059</v>
          </cell>
          <cell r="B318">
            <v>6</v>
          </cell>
          <cell r="C318" t="str">
            <v>保育所</v>
          </cell>
          <cell r="D318" t="str">
            <v>中村愛児園</v>
          </cell>
          <cell r="E318">
            <v>40</v>
          </cell>
          <cell r="F318" t="str">
            <v>南区</v>
          </cell>
          <cell r="G318" t="str">
            <v>該当</v>
          </cell>
          <cell r="H318">
            <v>15</v>
          </cell>
          <cell r="I318">
            <v>5</v>
          </cell>
          <cell r="J318">
            <v>3</v>
          </cell>
          <cell r="K318" t="str">
            <v>該当</v>
          </cell>
          <cell r="L318">
            <v>7</v>
          </cell>
          <cell r="M318">
            <v>5</v>
          </cell>
          <cell r="N318">
            <v>2</v>
          </cell>
          <cell r="O318">
            <v>2320035</v>
          </cell>
          <cell r="P318" t="str">
            <v>横浜市南区平楽１３３</v>
          </cell>
          <cell r="Q318" t="str">
            <v>社会福祉法人　白峰会</v>
          </cell>
          <cell r="R318" t="str">
            <v>適</v>
          </cell>
          <cell r="S318" t="str">
            <v/>
          </cell>
          <cell r="T318" t="str">
            <v/>
          </cell>
          <cell r="U318">
            <v>45163</v>
          </cell>
          <cell r="X318" t="str">
            <v>なし</v>
          </cell>
          <cell r="Y318" t="str">
            <v/>
          </cell>
          <cell r="Z318" t="str">
            <v>該当</v>
          </cell>
          <cell r="AA318" t="str">
            <v>Ｒ４</v>
          </cell>
          <cell r="AB318" t="str">
            <v>〇</v>
          </cell>
          <cell r="AC318" t="str">
            <v>Ｒ４</v>
          </cell>
        </row>
        <row r="319">
          <cell r="A319">
            <v>1410051016582</v>
          </cell>
          <cell r="B319">
            <v>6</v>
          </cell>
          <cell r="C319" t="str">
            <v>保育所</v>
          </cell>
          <cell r="D319" t="str">
            <v>めいとく保育園</v>
          </cell>
          <cell r="E319">
            <v>40</v>
          </cell>
          <cell r="F319" t="str">
            <v>南区</v>
          </cell>
          <cell r="G319" t="str">
            <v>該当</v>
          </cell>
          <cell r="H319">
            <v>11</v>
          </cell>
          <cell r="I319">
            <v>4</v>
          </cell>
          <cell r="J319">
            <v>2</v>
          </cell>
          <cell r="K319" t="str">
            <v>該当</v>
          </cell>
          <cell r="L319">
            <v>10</v>
          </cell>
          <cell r="M319">
            <v>4</v>
          </cell>
          <cell r="N319">
            <v>6</v>
          </cell>
          <cell r="O319">
            <v>2320008</v>
          </cell>
          <cell r="P319" t="str">
            <v>横浜市南区庚台４８</v>
          </cell>
          <cell r="Q319" t="str">
            <v>社会福祉法人　明徳福祉会　めいとく保育園</v>
          </cell>
          <cell r="R319" t="str">
            <v>適</v>
          </cell>
          <cell r="S319" t="str">
            <v/>
          </cell>
          <cell r="T319" t="str">
            <v/>
          </cell>
          <cell r="U319">
            <v>45163</v>
          </cell>
          <cell r="X319" t="str">
            <v>なし</v>
          </cell>
          <cell r="Y319" t="str">
            <v/>
          </cell>
          <cell r="Z319" t="str">
            <v>該当</v>
          </cell>
          <cell r="AA319" t="str">
            <v>Ｒ４</v>
          </cell>
          <cell r="AB319" t="str">
            <v>〇</v>
          </cell>
          <cell r="AC319" t="str">
            <v>Ｒ４</v>
          </cell>
        </row>
        <row r="320">
          <cell r="A320">
            <v>1410051016574</v>
          </cell>
          <cell r="B320">
            <v>6</v>
          </cell>
          <cell r="C320" t="str">
            <v>保育所</v>
          </cell>
          <cell r="D320" t="str">
            <v>六ツ川みどり保育園</v>
          </cell>
          <cell r="E320">
            <v>40</v>
          </cell>
          <cell r="F320" t="str">
            <v>南区</v>
          </cell>
          <cell r="G320" t="str">
            <v>該当</v>
          </cell>
          <cell r="H320">
            <v>19</v>
          </cell>
          <cell r="I320">
            <v>6</v>
          </cell>
          <cell r="J320">
            <v>4</v>
          </cell>
          <cell r="K320" t="str">
            <v>該当</v>
          </cell>
          <cell r="L320">
            <v>14</v>
          </cell>
          <cell r="M320">
            <v>6</v>
          </cell>
          <cell r="N320">
            <v>8</v>
          </cell>
          <cell r="O320">
            <v>2320066</v>
          </cell>
          <cell r="P320" t="str">
            <v>横浜市南区六ツ川三丁目７７－７</v>
          </cell>
          <cell r="Q320" t="str">
            <v>六ツ川みどり保育園</v>
          </cell>
          <cell r="R320" t="str">
            <v/>
          </cell>
          <cell r="S320" t="str">
            <v/>
          </cell>
          <cell r="T320" t="e">
            <v>#N/A</v>
          </cell>
          <cell r="U320">
            <v>45191</v>
          </cell>
          <cell r="X320" t="str">
            <v>なし</v>
          </cell>
          <cell r="Y320" t="str">
            <v/>
          </cell>
          <cell r="Z320" t="str">
            <v>該当</v>
          </cell>
          <cell r="AA320" t="str">
            <v>Ｒ４</v>
          </cell>
          <cell r="AB320" t="str">
            <v>〇</v>
          </cell>
          <cell r="AC320" t="str">
            <v>Ｒ４</v>
          </cell>
        </row>
        <row r="321">
          <cell r="A321">
            <v>1410051016566</v>
          </cell>
          <cell r="B321">
            <v>6</v>
          </cell>
          <cell r="C321" t="str">
            <v>保育所</v>
          </cell>
          <cell r="D321" t="str">
            <v>六ツ川西保育園</v>
          </cell>
          <cell r="E321">
            <v>40</v>
          </cell>
          <cell r="F321" t="str">
            <v>南区</v>
          </cell>
          <cell r="G321" t="str">
            <v>該当</v>
          </cell>
          <cell r="H321">
            <v>17</v>
          </cell>
          <cell r="I321">
            <v>6</v>
          </cell>
          <cell r="J321">
            <v>3</v>
          </cell>
          <cell r="K321" t="str">
            <v>該当</v>
          </cell>
          <cell r="L321">
            <v>13</v>
          </cell>
          <cell r="M321">
            <v>6</v>
          </cell>
          <cell r="N321">
            <v>7</v>
          </cell>
          <cell r="O321">
            <v>2320066</v>
          </cell>
          <cell r="P321" t="str">
            <v>横浜市南区六ツ川四丁目１１５７－２</v>
          </cell>
          <cell r="Q321" t="str">
            <v>六ツ川西保育園</v>
          </cell>
          <cell r="R321" t="str">
            <v>適</v>
          </cell>
          <cell r="S321" t="str">
            <v/>
          </cell>
          <cell r="T321" t="str">
            <v/>
          </cell>
          <cell r="U321">
            <v>45163</v>
          </cell>
          <cell r="X321" t="str">
            <v>なし</v>
          </cell>
          <cell r="Y321" t="str">
            <v/>
          </cell>
          <cell r="Z321" t="str">
            <v>該当</v>
          </cell>
          <cell r="AA321" t="str">
            <v>Ｒ４</v>
          </cell>
          <cell r="AB321" t="str">
            <v>〇</v>
          </cell>
          <cell r="AC321" t="str">
            <v>Ｒ４</v>
          </cell>
        </row>
        <row r="322">
          <cell r="A322">
            <v>1410051016558</v>
          </cell>
          <cell r="B322">
            <v>6</v>
          </cell>
          <cell r="C322" t="str">
            <v>保育所</v>
          </cell>
          <cell r="D322" t="str">
            <v>六ツ川台保育園</v>
          </cell>
          <cell r="E322">
            <v>40</v>
          </cell>
          <cell r="F322" t="str">
            <v>南区</v>
          </cell>
          <cell r="G322" t="str">
            <v>該当</v>
          </cell>
          <cell r="H322">
            <v>11</v>
          </cell>
          <cell r="I322">
            <v>4</v>
          </cell>
          <cell r="J322">
            <v>2</v>
          </cell>
          <cell r="K322" t="str">
            <v>該当</v>
          </cell>
          <cell r="L322">
            <v>7</v>
          </cell>
          <cell r="M322">
            <v>4</v>
          </cell>
          <cell r="N322">
            <v>3</v>
          </cell>
          <cell r="O322">
            <v>2320066</v>
          </cell>
          <cell r="P322" t="str">
            <v>横浜市南区六ッ川３－７８－１０</v>
          </cell>
          <cell r="Q322" t="str">
            <v>社会福祉法人　晴翔会　六ッ川台保育園</v>
          </cell>
          <cell r="R322" t="str">
            <v>適</v>
          </cell>
          <cell r="S322" t="str">
            <v/>
          </cell>
          <cell r="T322" t="str">
            <v/>
          </cell>
          <cell r="U322">
            <v>45163</v>
          </cell>
          <cell r="X322" t="str">
            <v>なし</v>
          </cell>
          <cell r="Y322" t="str">
            <v/>
          </cell>
          <cell r="Z322" t="str">
            <v>該当</v>
          </cell>
          <cell r="AA322" t="str">
            <v>Ｒ４</v>
          </cell>
          <cell r="AB322" t="str">
            <v>〇</v>
          </cell>
          <cell r="AC322" t="str">
            <v>Ｒ４</v>
          </cell>
        </row>
        <row r="323">
          <cell r="A323">
            <v>1410051016541</v>
          </cell>
          <cell r="B323">
            <v>6</v>
          </cell>
          <cell r="C323" t="str">
            <v>保育所</v>
          </cell>
          <cell r="D323" t="str">
            <v>みなみマーノ保育園</v>
          </cell>
          <cell r="E323">
            <v>40</v>
          </cell>
          <cell r="F323" t="str">
            <v>南区</v>
          </cell>
          <cell r="G323" t="str">
            <v>該当</v>
          </cell>
          <cell r="H323">
            <v>17</v>
          </cell>
          <cell r="I323">
            <v>6</v>
          </cell>
          <cell r="J323">
            <v>3</v>
          </cell>
          <cell r="K323" t="str">
            <v>該当</v>
          </cell>
          <cell r="L323">
            <v>20</v>
          </cell>
          <cell r="M323">
            <v>6</v>
          </cell>
          <cell r="N323">
            <v>14</v>
          </cell>
          <cell r="O323">
            <v>2320024</v>
          </cell>
          <cell r="P323" t="str">
            <v>横浜市南区浦舟町３丁目４４－３</v>
          </cell>
          <cell r="Q323" t="str">
            <v>社会福祉法人明真会　みなみマーノ保育園</v>
          </cell>
          <cell r="R323" t="str">
            <v>適</v>
          </cell>
          <cell r="S323" t="str">
            <v/>
          </cell>
          <cell r="T323" t="str">
            <v/>
          </cell>
          <cell r="U323">
            <v>45175</v>
          </cell>
          <cell r="X323" t="str">
            <v>なし</v>
          </cell>
          <cell r="Y323" t="str">
            <v/>
          </cell>
          <cell r="Z323" t="str">
            <v>該当</v>
          </cell>
          <cell r="AA323" t="str">
            <v>Ｒ４</v>
          </cell>
          <cell r="AB323" t="str">
            <v>〇</v>
          </cell>
          <cell r="AC323" t="str">
            <v>Ｒ４</v>
          </cell>
        </row>
        <row r="324">
          <cell r="A324">
            <v>1410051016533</v>
          </cell>
          <cell r="B324">
            <v>6</v>
          </cell>
          <cell r="C324" t="str">
            <v>保育所</v>
          </cell>
          <cell r="D324" t="str">
            <v>久良岐保育園</v>
          </cell>
          <cell r="E324">
            <v>40</v>
          </cell>
          <cell r="F324" t="str">
            <v>南区</v>
          </cell>
          <cell r="G324" t="str">
            <v>該当</v>
          </cell>
          <cell r="H324">
            <v>17</v>
          </cell>
          <cell r="I324">
            <v>6</v>
          </cell>
          <cell r="J324">
            <v>3</v>
          </cell>
          <cell r="K324" t="str">
            <v>該当</v>
          </cell>
          <cell r="L324">
            <v>10</v>
          </cell>
          <cell r="M324">
            <v>6</v>
          </cell>
          <cell r="N324">
            <v>4</v>
          </cell>
          <cell r="O324">
            <v>2320063</v>
          </cell>
          <cell r="P324" t="str">
            <v>横浜市南区中里三丁目２３－１　</v>
          </cell>
          <cell r="Q324" t="str">
            <v>久良岐保育園</v>
          </cell>
          <cell r="R324" t="str">
            <v/>
          </cell>
          <cell r="S324" t="str">
            <v/>
          </cell>
          <cell r="T324" t="e">
            <v>#N/A</v>
          </cell>
          <cell r="U324">
            <v>45182</v>
          </cell>
          <cell r="X324" t="str">
            <v>なし</v>
          </cell>
          <cell r="Y324" t="str">
            <v/>
          </cell>
          <cell r="Z324" t="str">
            <v>該当</v>
          </cell>
          <cell r="AA324" t="str">
            <v>Ｒ４</v>
          </cell>
          <cell r="AB324" t="str">
            <v>〇</v>
          </cell>
          <cell r="AC324" t="str">
            <v>Ｒ４</v>
          </cell>
        </row>
        <row r="325">
          <cell r="A325">
            <v>1410051016525</v>
          </cell>
          <cell r="B325">
            <v>6</v>
          </cell>
          <cell r="C325" t="str">
            <v>保育所</v>
          </cell>
          <cell r="D325" t="str">
            <v>くらき永田保育園</v>
          </cell>
          <cell r="E325">
            <v>40</v>
          </cell>
          <cell r="F325" t="str">
            <v>南区</v>
          </cell>
          <cell r="G325" t="str">
            <v>該当</v>
          </cell>
          <cell r="H325">
            <v>18</v>
          </cell>
          <cell r="I325">
            <v>6</v>
          </cell>
          <cell r="J325">
            <v>4</v>
          </cell>
          <cell r="K325" t="str">
            <v>該当</v>
          </cell>
          <cell r="L325">
            <v>16</v>
          </cell>
          <cell r="M325">
            <v>6</v>
          </cell>
          <cell r="N325">
            <v>10</v>
          </cell>
          <cell r="O325">
            <v>2320072</v>
          </cell>
          <cell r="P325" t="str">
            <v>横浜市南区永田東二丁目５－８</v>
          </cell>
          <cell r="Q325" t="str">
            <v>（福）久良岐母子福祉会　くらき永田保育園</v>
          </cell>
          <cell r="R325" t="str">
            <v>適</v>
          </cell>
          <cell r="S325" t="str">
            <v/>
          </cell>
          <cell r="T325" t="str">
            <v/>
          </cell>
          <cell r="U325">
            <v>45163</v>
          </cell>
          <cell r="X325" t="str">
            <v>なし</v>
          </cell>
          <cell r="Y325" t="str">
            <v/>
          </cell>
          <cell r="Z325" t="str">
            <v>該当</v>
          </cell>
          <cell r="AA325" t="str">
            <v>Ｒ４</v>
          </cell>
          <cell r="AB325" t="str">
            <v>〇</v>
          </cell>
          <cell r="AC325" t="str">
            <v>Ｒ４</v>
          </cell>
        </row>
        <row r="326">
          <cell r="A326">
            <v>1410051016517</v>
          </cell>
          <cell r="B326">
            <v>6</v>
          </cell>
          <cell r="C326" t="str">
            <v>保育所</v>
          </cell>
          <cell r="D326" t="str">
            <v>アスク吉野町保育園</v>
          </cell>
          <cell r="E326">
            <v>40</v>
          </cell>
          <cell r="F326" t="str">
            <v>南区</v>
          </cell>
          <cell r="G326" t="str">
            <v>該当</v>
          </cell>
          <cell r="H326">
            <v>11</v>
          </cell>
          <cell r="I326">
            <v>4</v>
          </cell>
          <cell r="J326">
            <v>2</v>
          </cell>
          <cell r="K326" t="str">
            <v>該当</v>
          </cell>
          <cell r="L326">
            <v>5</v>
          </cell>
          <cell r="M326">
            <v>4</v>
          </cell>
          <cell r="N326">
            <v>1</v>
          </cell>
          <cell r="O326">
            <v>1080075</v>
          </cell>
          <cell r="P326" t="str">
            <v>東京都港区港南１丁目２－７０　品川シーズンテラス５Ｆ</v>
          </cell>
          <cell r="Q326" t="str">
            <v>株式会社　日本保育総合研究所</v>
          </cell>
          <cell r="R326" t="str">
            <v>適</v>
          </cell>
          <cell r="S326" t="str">
            <v/>
          </cell>
          <cell r="T326" t="str">
            <v/>
          </cell>
          <cell r="U326">
            <v>45175</v>
          </cell>
          <cell r="X326" t="str">
            <v>なし</v>
          </cell>
          <cell r="Y326" t="str">
            <v/>
          </cell>
          <cell r="Z326" t="str">
            <v>該当</v>
          </cell>
          <cell r="AA326" t="str">
            <v>Ｒ４</v>
          </cell>
          <cell r="AB326" t="str">
            <v>〇</v>
          </cell>
          <cell r="AC326" t="str">
            <v>Ｒ４</v>
          </cell>
        </row>
        <row r="327">
          <cell r="A327">
            <v>1410051016509</v>
          </cell>
          <cell r="B327">
            <v>6</v>
          </cell>
          <cell r="C327" t="str">
            <v>保育所</v>
          </cell>
          <cell r="D327" t="str">
            <v>アスクいどがや保育園</v>
          </cell>
          <cell r="E327">
            <v>40</v>
          </cell>
          <cell r="F327" t="str">
            <v>南区</v>
          </cell>
          <cell r="G327" t="str">
            <v>該当</v>
          </cell>
          <cell r="H327">
            <v>16</v>
          </cell>
          <cell r="I327">
            <v>5</v>
          </cell>
          <cell r="J327">
            <v>3</v>
          </cell>
          <cell r="K327" t="str">
            <v>該当</v>
          </cell>
          <cell r="L327">
            <v>8</v>
          </cell>
          <cell r="M327">
            <v>5</v>
          </cell>
          <cell r="N327">
            <v>3</v>
          </cell>
          <cell r="O327">
            <v>1080075</v>
          </cell>
          <cell r="P327" t="str">
            <v>東京都港区港南１丁目２－７０　品川シーズンテラス５Ｆ</v>
          </cell>
          <cell r="Q327" t="str">
            <v>株式会社　日本保育総合研究所</v>
          </cell>
          <cell r="R327" t="str">
            <v/>
          </cell>
          <cell r="S327" t="str">
            <v/>
          </cell>
          <cell r="T327" t="e">
            <v>#N/A</v>
          </cell>
          <cell r="U327">
            <v>45175</v>
          </cell>
          <cell r="X327" t="str">
            <v>なし</v>
          </cell>
          <cell r="Y327" t="str">
            <v/>
          </cell>
          <cell r="Z327" t="str">
            <v>該当</v>
          </cell>
          <cell r="AA327" t="str">
            <v>Ｒ４</v>
          </cell>
          <cell r="AB327" t="str">
            <v>〇</v>
          </cell>
          <cell r="AC327" t="str">
            <v>Ｒ４</v>
          </cell>
        </row>
        <row r="328">
          <cell r="A328">
            <v>1410051015162</v>
          </cell>
          <cell r="B328">
            <v>6</v>
          </cell>
          <cell r="C328" t="str">
            <v>保育所</v>
          </cell>
          <cell r="D328" t="str">
            <v>小さな足あと保育園</v>
          </cell>
          <cell r="E328">
            <v>40</v>
          </cell>
          <cell r="F328" t="str">
            <v>南区</v>
          </cell>
          <cell r="G328" t="str">
            <v>該当</v>
          </cell>
          <cell r="H328">
            <v>13</v>
          </cell>
          <cell r="I328">
            <v>4</v>
          </cell>
          <cell r="J328">
            <v>3</v>
          </cell>
          <cell r="K328" t="str">
            <v>該当</v>
          </cell>
          <cell r="L328">
            <v>7</v>
          </cell>
          <cell r="M328">
            <v>4</v>
          </cell>
          <cell r="N328">
            <v>3</v>
          </cell>
          <cell r="O328">
            <v>2320017</v>
          </cell>
          <cell r="P328" t="str">
            <v>横浜市南区宿町４丁目７５－１</v>
          </cell>
          <cell r="Q328" t="str">
            <v>社会福祉法人美希福祉会小さな足あと保育園</v>
          </cell>
          <cell r="R328" t="str">
            <v/>
          </cell>
          <cell r="S328" t="str">
            <v/>
          </cell>
          <cell r="T328" t="e">
            <v>#N/A</v>
          </cell>
          <cell r="U328">
            <v>45244</v>
          </cell>
          <cell r="X328" t="str">
            <v>なし</v>
          </cell>
          <cell r="Y328" t="str">
            <v/>
          </cell>
          <cell r="Z328" t="str">
            <v>該当</v>
          </cell>
          <cell r="AA328" t="str">
            <v>Ｒ４</v>
          </cell>
          <cell r="AB328" t="str">
            <v>〇</v>
          </cell>
          <cell r="AC328" t="str">
            <v>Ｒ４</v>
          </cell>
        </row>
        <row r="329">
          <cell r="A329">
            <v>1410051014793</v>
          </cell>
          <cell r="B329">
            <v>6</v>
          </cell>
          <cell r="C329" t="str">
            <v>保育所</v>
          </cell>
          <cell r="D329" t="str">
            <v>横浜みなみ薫保育園</v>
          </cell>
          <cell r="E329">
            <v>40</v>
          </cell>
          <cell r="F329" t="str">
            <v>南区</v>
          </cell>
          <cell r="G329" t="str">
            <v>該当</v>
          </cell>
          <cell r="H329">
            <v>12</v>
          </cell>
          <cell r="I329">
            <v>4</v>
          </cell>
          <cell r="J329">
            <v>2</v>
          </cell>
          <cell r="K329" t="str">
            <v>該当</v>
          </cell>
          <cell r="L329">
            <v>9</v>
          </cell>
          <cell r="M329">
            <v>4</v>
          </cell>
          <cell r="N329">
            <v>5</v>
          </cell>
          <cell r="O329">
            <v>2320013</v>
          </cell>
          <cell r="P329" t="str">
            <v>横浜市南区山王町４－２５</v>
          </cell>
          <cell r="Q329" t="str">
            <v>株式会社薫学園　横浜みなみ薫保育園</v>
          </cell>
          <cell r="R329" t="str">
            <v>適</v>
          </cell>
          <cell r="S329" t="str">
            <v/>
          </cell>
          <cell r="T329" t="str">
            <v/>
          </cell>
          <cell r="U329">
            <v>45191</v>
          </cell>
          <cell r="X329" t="str">
            <v>なし</v>
          </cell>
          <cell r="Y329" t="str">
            <v/>
          </cell>
          <cell r="Z329" t="str">
            <v>該当</v>
          </cell>
          <cell r="AA329" t="str">
            <v>Ｒ４</v>
          </cell>
          <cell r="AB329" t="str">
            <v>〇</v>
          </cell>
          <cell r="AC329" t="str">
            <v>Ｒ４</v>
          </cell>
        </row>
        <row r="330">
          <cell r="A330">
            <v>1410051014785</v>
          </cell>
          <cell r="B330">
            <v>6</v>
          </cell>
          <cell r="C330" t="str">
            <v>保育所</v>
          </cell>
          <cell r="D330" t="str">
            <v>睦町保育園</v>
          </cell>
          <cell r="E330">
            <v>40</v>
          </cell>
          <cell r="F330" t="str">
            <v>南区</v>
          </cell>
          <cell r="G330" t="str">
            <v>該当</v>
          </cell>
          <cell r="H330">
            <v>15</v>
          </cell>
          <cell r="I330">
            <v>5</v>
          </cell>
          <cell r="J330">
            <v>3</v>
          </cell>
          <cell r="K330" t="str">
            <v>該当</v>
          </cell>
          <cell r="L330">
            <v>19</v>
          </cell>
          <cell r="M330">
            <v>5</v>
          </cell>
          <cell r="N330">
            <v>14</v>
          </cell>
          <cell r="O330">
            <v>2320041</v>
          </cell>
          <cell r="P330" t="str">
            <v>横浜市南区睦町１丁目３０</v>
          </cell>
          <cell r="Q330" t="str">
            <v>社会福祉法人乳児保護協会　睦町保育園</v>
          </cell>
          <cell r="R330" t="str">
            <v/>
          </cell>
          <cell r="S330" t="str">
            <v/>
          </cell>
          <cell r="T330" t="e">
            <v>#N/A</v>
          </cell>
          <cell r="U330">
            <v>45182</v>
          </cell>
          <cell r="X330" t="str">
            <v>なし</v>
          </cell>
          <cell r="Y330" t="str">
            <v/>
          </cell>
          <cell r="Z330" t="str">
            <v>該当</v>
          </cell>
          <cell r="AA330" t="str">
            <v>Ｒ４</v>
          </cell>
          <cell r="AB330" t="str">
            <v>〇</v>
          </cell>
          <cell r="AC330" t="str">
            <v>Ｒ４</v>
          </cell>
        </row>
        <row r="331">
          <cell r="A331">
            <v>1410051014777</v>
          </cell>
          <cell r="B331">
            <v>6</v>
          </cell>
          <cell r="C331" t="str">
            <v>保育所</v>
          </cell>
          <cell r="D331" t="str">
            <v>南愛児園</v>
          </cell>
          <cell r="E331">
            <v>40</v>
          </cell>
          <cell r="F331" t="str">
            <v>南区</v>
          </cell>
          <cell r="G331" t="str">
            <v>該当</v>
          </cell>
          <cell r="H331">
            <v>11</v>
          </cell>
          <cell r="I331">
            <v>4</v>
          </cell>
          <cell r="J331">
            <v>2</v>
          </cell>
          <cell r="K331" t="str">
            <v>該当</v>
          </cell>
          <cell r="L331">
            <v>11</v>
          </cell>
          <cell r="M331">
            <v>4</v>
          </cell>
          <cell r="N331">
            <v>7</v>
          </cell>
          <cell r="O331">
            <v>2320006</v>
          </cell>
          <cell r="P331" t="str">
            <v>横浜市南区南太田二丁目７－２１</v>
          </cell>
          <cell r="Q331" t="str">
            <v>宗教法人　大光寺　南愛児園</v>
          </cell>
          <cell r="R331" t="str">
            <v>適</v>
          </cell>
          <cell r="S331" t="str">
            <v/>
          </cell>
          <cell r="T331" t="str">
            <v/>
          </cell>
          <cell r="U331">
            <v>45182</v>
          </cell>
          <cell r="X331" t="str">
            <v>なし</v>
          </cell>
          <cell r="Y331" t="str">
            <v/>
          </cell>
          <cell r="Z331" t="str">
            <v>該当</v>
          </cell>
          <cell r="AA331" t="str">
            <v>Ｒ４</v>
          </cell>
          <cell r="AB331" t="str">
            <v>〇</v>
          </cell>
          <cell r="AC331" t="str">
            <v>Ｒ４</v>
          </cell>
        </row>
        <row r="332">
          <cell r="A332">
            <v>1410051014769</v>
          </cell>
          <cell r="B332">
            <v>6</v>
          </cell>
          <cell r="C332" t="str">
            <v>保育所</v>
          </cell>
          <cell r="D332" t="str">
            <v>京急キッズランド黄金町保育園</v>
          </cell>
          <cell r="E332">
            <v>40</v>
          </cell>
          <cell r="F332" t="str">
            <v>南区</v>
          </cell>
          <cell r="G332" t="str">
            <v>該当</v>
          </cell>
          <cell r="H332">
            <v>11</v>
          </cell>
          <cell r="I332">
            <v>4</v>
          </cell>
          <cell r="J332">
            <v>2</v>
          </cell>
          <cell r="K332" t="str">
            <v>該当</v>
          </cell>
          <cell r="L332">
            <v>12</v>
          </cell>
          <cell r="M332">
            <v>4</v>
          </cell>
          <cell r="N332">
            <v>8</v>
          </cell>
          <cell r="O332">
            <v>2320005</v>
          </cell>
          <cell r="P332" t="str">
            <v>横浜市南区白金町１丁目－２３－２番地先</v>
          </cell>
          <cell r="Q332" t="str">
            <v>京急キッズランド黄金町保育園</v>
          </cell>
          <cell r="R332" t="str">
            <v>適</v>
          </cell>
          <cell r="S332" t="str">
            <v/>
          </cell>
          <cell r="T332" t="str">
            <v/>
          </cell>
          <cell r="U332">
            <v>45175</v>
          </cell>
          <cell r="X332" t="str">
            <v>なし</v>
          </cell>
          <cell r="Y332" t="str">
            <v/>
          </cell>
          <cell r="Z332" t="str">
            <v>該当</v>
          </cell>
          <cell r="AA332" t="str">
            <v>Ｒ４</v>
          </cell>
          <cell r="AB332" t="str">
            <v>〇</v>
          </cell>
          <cell r="AC332" t="str">
            <v>Ｒ４</v>
          </cell>
        </row>
        <row r="333">
          <cell r="A333">
            <v>1410051014751</v>
          </cell>
          <cell r="B333">
            <v>6</v>
          </cell>
          <cell r="C333" t="str">
            <v>保育所</v>
          </cell>
          <cell r="D333" t="str">
            <v>京急キッズランド井土ケ谷駅保育園</v>
          </cell>
          <cell r="E333">
            <v>40</v>
          </cell>
          <cell r="F333" t="str">
            <v>南区</v>
          </cell>
          <cell r="G333" t="str">
            <v>該当</v>
          </cell>
          <cell r="H333">
            <v>12</v>
          </cell>
          <cell r="I333">
            <v>4</v>
          </cell>
          <cell r="J333">
            <v>2</v>
          </cell>
          <cell r="K333" t="str">
            <v>該当</v>
          </cell>
          <cell r="L333">
            <v>7</v>
          </cell>
          <cell r="M333">
            <v>4</v>
          </cell>
          <cell r="N333">
            <v>3</v>
          </cell>
          <cell r="O333">
            <v>2320052</v>
          </cell>
          <cell r="P333" t="str">
            <v>横浜市南区井土ケ谷中町１６１番</v>
          </cell>
          <cell r="Q333" t="str">
            <v>京急キッズランド井土ヶ谷駅保育園</v>
          </cell>
          <cell r="R333" t="str">
            <v/>
          </cell>
          <cell r="S333" t="str">
            <v/>
          </cell>
          <cell r="T333" t="e">
            <v>#N/A</v>
          </cell>
          <cell r="U333">
            <v>45182</v>
          </cell>
          <cell r="X333" t="str">
            <v>なし</v>
          </cell>
          <cell r="Y333" t="str">
            <v/>
          </cell>
          <cell r="Z333" t="str">
            <v>該当</v>
          </cell>
          <cell r="AA333" t="str">
            <v>Ｒ４</v>
          </cell>
          <cell r="AB333" t="str">
            <v>〇</v>
          </cell>
          <cell r="AC333" t="str">
            <v>Ｒ４</v>
          </cell>
        </row>
        <row r="334">
          <cell r="A334">
            <v>1410051014744</v>
          </cell>
          <cell r="B334">
            <v>6</v>
          </cell>
          <cell r="C334" t="str">
            <v>保育所</v>
          </cell>
          <cell r="D334" t="str">
            <v>大岡おひさま保育園</v>
          </cell>
          <cell r="E334">
            <v>40</v>
          </cell>
          <cell r="F334" t="str">
            <v>南区</v>
          </cell>
          <cell r="G334" t="str">
            <v>該当</v>
          </cell>
          <cell r="H334">
            <v>10</v>
          </cell>
          <cell r="I334">
            <v>3</v>
          </cell>
          <cell r="J334">
            <v>2</v>
          </cell>
          <cell r="K334" t="str">
            <v>該当</v>
          </cell>
          <cell r="L334">
            <v>7</v>
          </cell>
          <cell r="M334">
            <v>3</v>
          </cell>
          <cell r="N334">
            <v>4</v>
          </cell>
          <cell r="O334">
            <v>2350016</v>
          </cell>
          <cell r="P334" t="str">
            <v>横浜市磯子区磯子３－１０－８</v>
          </cell>
          <cell r="Q334" t="str">
            <v>有限会社おひさま　磯子おひさま保育園</v>
          </cell>
          <cell r="R334" t="str">
            <v>適</v>
          </cell>
          <cell r="S334" t="str">
            <v/>
          </cell>
          <cell r="T334" t="str">
            <v/>
          </cell>
          <cell r="U334">
            <v>45163</v>
          </cell>
          <cell r="X334" t="str">
            <v>なし</v>
          </cell>
          <cell r="Y334" t="str">
            <v/>
          </cell>
          <cell r="Z334" t="str">
            <v>該当</v>
          </cell>
          <cell r="AA334" t="str">
            <v>Ｒ４</v>
          </cell>
          <cell r="AB334" t="str">
            <v>〇</v>
          </cell>
          <cell r="AC334" t="str">
            <v>Ｒ４</v>
          </cell>
        </row>
        <row r="335">
          <cell r="A335">
            <v>1410051013977</v>
          </cell>
          <cell r="B335">
            <v>6</v>
          </cell>
          <cell r="C335" t="str">
            <v>保育所</v>
          </cell>
          <cell r="D335" t="str">
            <v>よこはま風の遊育園</v>
          </cell>
          <cell r="E335">
            <v>40</v>
          </cell>
          <cell r="F335" t="str">
            <v>南区</v>
          </cell>
          <cell r="G335" t="str">
            <v>該当</v>
          </cell>
          <cell r="H335">
            <v>15</v>
          </cell>
          <cell r="I335">
            <v>5</v>
          </cell>
          <cell r="J335">
            <v>3</v>
          </cell>
          <cell r="K335" t="str">
            <v>該当</v>
          </cell>
          <cell r="L335">
            <v>13</v>
          </cell>
          <cell r="M335">
            <v>5</v>
          </cell>
          <cell r="N335">
            <v>8</v>
          </cell>
          <cell r="O335">
            <v>2320066</v>
          </cell>
          <cell r="P335" t="str">
            <v>横浜市南区六ッ川２－６８－１８</v>
          </cell>
          <cell r="Q335" t="str">
            <v>よこはま風の遊育園</v>
          </cell>
          <cell r="R335" t="str">
            <v>適</v>
          </cell>
          <cell r="S335" t="str">
            <v/>
          </cell>
          <cell r="T335" t="str">
            <v/>
          </cell>
          <cell r="U335">
            <v>45163</v>
          </cell>
          <cell r="X335" t="str">
            <v>なし</v>
          </cell>
          <cell r="Y335" t="str">
            <v/>
          </cell>
          <cell r="Z335" t="str">
            <v>該当</v>
          </cell>
          <cell r="AA335" t="str">
            <v>Ｒ４</v>
          </cell>
          <cell r="AB335" t="str">
            <v>〇</v>
          </cell>
          <cell r="AC335" t="str">
            <v>Ｒ４</v>
          </cell>
        </row>
        <row r="336">
          <cell r="A336">
            <v>1410051013969</v>
          </cell>
          <cell r="B336">
            <v>6</v>
          </cell>
          <cell r="C336" t="str">
            <v>保育所</v>
          </cell>
          <cell r="D336" t="str">
            <v>やすらぎ保育園</v>
          </cell>
          <cell r="E336">
            <v>40</v>
          </cell>
          <cell r="F336" t="str">
            <v>南区</v>
          </cell>
          <cell r="G336" t="str">
            <v>該当</v>
          </cell>
          <cell r="H336">
            <v>13</v>
          </cell>
          <cell r="I336">
            <v>4</v>
          </cell>
          <cell r="J336">
            <v>3</v>
          </cell>
          <cell r="K336" t="str">
            <v>該当</v>
          </cell>
          <cell r="L336">
            <v>13</v>
          </cell>
          <cell r="M336">
            <v>4</v>
          </cell>
          <cell r="N336">
            <v>9</v>
          </cell>
          <cell r="O336">
            <v>2320032</v>
          </cell>
          <cell r="P336" t="str">
            <v>横浜市南区万世町２丁目３８－１６</v>
          </cell>
          <cell r="Q336" t="str">
            <v>やすらぎ保育園</v>
          </cell>
          <cell r="R336" t="str">
            <v>適</v>
          </cell>
          <cell r="S336" t="str">
            <v/>
          </cell>
          <cell r="T336" t="str">
            <v/>
          </cell>
          <cell r="U336">
            <v>45163</v>
          </cell>
          <cell r="X336" t="str">
            <v>なし</v>
          </cell>
          <cell r="Y336" t="str">
            <v/>
          </cell>
          <cell r="Z336" t="str">
            <v>該当</v>
          </cell>
          <cell r="AA336" t="str">
            <v>Ｒ４</v>
          </cell>
          <cell r="AB336" t="str">
            <v>〇</v>
          </cell>
          <cell r="AC336" t="str">
            <v>Ｒ４</v>
          </cell>
        </row>
        <row r="337">
          <cell r="A337">
            <v>1410051013951</v>
          </cell>
          <cell r="B337">
            <v>6</v>
          </cell>
          <cell r="C337" t="str">
            <v>保育所</v>
          </cell>
          <cell r="D337" t="str">
            <v>ひびき井土ヶ谷保育園</v>
          </cell>
          <cell r="E337">
            <v>40</v>
          </cell>
          <cell r="F337" t="str">
            <v>南区</v>
          </cell>
          <cell r="G337" t="str">
            <v>該当</v>
          </cell>
          <cell r="H337">
            <v>16</v>
          </cell>
          <cell r="I337">
            <v>5</v>
          </cell>
          <cell r="J337">
            <v>3</v>
          </cell>
          <cell r="K337" t="str">
            <v>該当</v>
          </cell>
          <cell r="L337">
            <v>16</v>
          </cell>
          <cell r="M337">
            <v>5</v>
          </cell>
          <cell r="N337">
            <v>11</v>
          </cell>
          <cell r="O337">
            <v>2320051</v>
          </cell>
          <cell r="P337" t="str">
            <v>横浜市南区井土ケ谷上町２６－２４</v>
          </cell>
          <cell r="Q337" t="str">
            <v>社会福祉法人　そだちの杜</v>
          </cell>
          <cell r="R337" t="str">
            <v/>
          </cell>
          <cell r="S337" t="str">
            <v/>
          </cell>
          <cell r="T337" t="e">
            <v>#N/A</v>
          </cell>
          <cell r="U337">
            <v>45191</v>
          </cell>
          <cell r="X337" t="str">
            <v>なし</v>
          </cell>
          <cell r="Y337" t="str">
            <v/>
          </cell>
          <cell r="Z337" t="str">
            <v>該当</v>
          </cell>
          <cell r="AA337" t="str">
            <v>Ｒ４</v>
          </cell>
          <cell r="AB337" t="str">
            <v>〇</v>
          </cell>
          <cell r="AC337" t="str">
            <v>Ｒ４</v>
          </cell>
        </row>
        <row r="338">
          <cell r="A338">
            <v>1410052005360</v>
          </cell>
          <cell r="B338">
            <v>7</v>
          </cell>
          <cell r="C338" t="str">
            <v>家庭的保育事業</v>
          </cell>
          <cell r="D338" t="str">
            <v>ぺパンルーム</v>
          </cell>
          <cell r="E338">
            <v>40</v>
          </cell>
          <cell r="F338" t="str">
            <v>南区</v>
          </cell>
          <cell r="G338" t="str">
            <v>該当</v>
          </cell>
          <cell r="H338" t="str">
            <v>-</v>
          </cell>
          <cell r="I338">
            <v>0</v>
          </cell>
          <cell r="J338">
            <v>1</v>
          </cell>
          <cell r="K338" t="str">
            <v>該当</v>
          </cell>
          <cell r="L338">
            <v>2</v>
          </cell>
          <cell r="M338">
            <v>0</v>
          </cell>
          <cell r="N338">
            <v>2</v>
          </cell>
          <cell r="O338">
            <v>2320065</v>
          </cell>
          <cell r="P338" t="str">
            <v>横浜市南区別所中里台１９－４</v>
          </cell>
          <cell r="Q338" t="str">
            <v>ペパンルーム</v>
          </cell>
          <cell r="R338" t="str">
            <v>適</v>
          </cell>
          <cell r="S338" t="str">
            <v/>
          </cell>
          <cell r="T338" t="str">
            <v/>
          </cell>
          <cell r="U338">
            <v>45182</v>
          </cell>
          <cell r="X338" t="str">
            <v>なし</v>
          </cell>
          <cell r="Y338" t="str">
            <v/>
          </cell>
          <cell r="Z338" t="str">
            <v>該当</v>
          </cell>
          <cell r="AA338" t="str">
            <v>Ｒ４</v>
          </cell>
          <cell r="AB338" t="str">
            <v>〇</v>
          </cell>
          <cell r="AC338" t="str">
            <v>Ｒ４</v>
          </cell>
        </row>
        <row r="339">
          <cell r="A339">
            <v>1410052005006</v>
          </cell>
          <cell r="B339">
            <v>7</v>
          </cell>
          <cell r="C339" t="str">
            <v>家庭的保育事業</v>
          </cell>
          <cell r="D339" t="str">
            <v>もりた保育室</v>
          </cell>
          <cell r="E339">
            <v>40</v>
          </cell>
          <cell r="F339" t="str">
            <v>南区</v>
          </cell>
          <cell r="G339" t="str">
            <v>該当</v>
          </cell>
          <cell r="H339" t="str">
            <v>-</v>
          </cell>
          <cell r="I339">
            <v>0</v>
          </cell>
          <cell r="J339">
            <v>1</v>
          </cell>
          <cell r="K339" t="str">
            <v>該当</v>
          </cell>
          <cell r="M339">
            <v>0</v>
          </cell>
          <cell r="N339">
            <v>0</v>
          </cell>
          <cell r="O339">
            <v>2320071</v>
          </cell>
          <cell r="P339" t="str">
            <v>横浜市南区永田北１－２８－２</v>
          </cell>
          <cell r="Q339" t="str">
            <v>もりた保育室</v>
          </cell>
          <cell r="R339" t="str">
            <v>適</v>
          </cell>
          <cell r="S339" t="str">
            <v/>
          </cell>
          <cell r="T339" t="str">
            <v/>
          </cell>
          <cell r="U339">
            <v>45191</v>
          </cell>
          <cell r="X339" t="str">
            <v>なし</v>
          </cell>
          <cell r="Y339" t="str">
            <v/>
          </cell>
          <cell r="Z339" t="str">
            <v>該当</v>
          </cell>
          <cell r="AA339" t="str">
            <v>Ｒ４</v>
          </cell>
          <cell r="AB339" t="str">
            <v>〇</v>
          </cell>
          <cell r="AC339" t="str">
            <v>Ｒ４</v>
          </cell>
        </row>
        <row r="340">
          <cell r="A340">
            <v>1410052004504</v>
          </cell>
          <cell r="B340">
            <v>7</v>
          </cell>
          <cell r="C340" t="str">
            <v>家庭的保育事業</v>
          </cell>
          <cell r="D340" t="str">
            <v>つぼみの森保育室</v>
          </cell>
          <cell r="E340">
            <v>40</v>
          </cell>
          <cell r="F340" t="str">
            <v>南区</v>
          </cell>
          <cell r="G340" t="str">
            <v>該当</v>
          </cell>
          <cell r="H340" t="str">
            <v>-</v>
          </cell>
          <cell r="I340">
            <v>1</v>
          </cell>
          <cell r="J340">
            <v>0</v>
          </cell>
          <cell r="K340" t="str">
            <v>非該当</v>
          </cell>
          <cell r="M340" t="str">
            <v/>
          </cell>
          <cell r="N340" t="str">
            <v>―</v>
          </cell>
          <cell r="O340">
            <v>2320035</v>
          </cell>
          <cell r="P340" t="str">
            <v>横浜市南区平楽８２</v>
          </cell>
          <cell r="Q340" t="str">
            <v>つぼみの森保育室</v>
          </cell>
          <cell r="R340" t="str">
            <v>適</v>
          </cell>
          <cell r="S340" t="str">
            <v/>
          </cell>
          <cell r="T340" t="str">
            <v/>
          </cell>
          <cell r="U340">
            <v>45175</v>
          </cell>
          <cell r="X340" t="str">
            <v>なし</v>
          </cell>
          <cell r="Y340" t="str">
            <v/>
          </cell>
          <cell r="Z340" t="str">
            <v>該当</v>
          </cell>
          <cell r="AA340" t="str">
            <v>Ｒ４</v>
          </cell>
          <cell r="AB340" t="str">
            <v>〇</v>
          </cell>
          <cell r="AC340" t="str">
            <v>Ｒ４</v>
          </cell>
        </row>
        <row r="341">
          <cell r="A341">
            <v>1410052005980</v>
          </cell>
          <cell r="B341">
            <v>8</v>
          </cell>
          <cell r="C341" t="str">
            <v>小規模保育事業（A型）</v>
          </cell>
          <cell r="D341" t="str">
            <v>キューピールームP-kaboo園</v>
          </cell>
          <cell r="E341">
            <v>40</v>
          </cell>
          <cell r="F341" t="str">
            <v>南区</v>
          </cell>
          <cell r="G341" t="str">
            <v>該当</v>
          </cell>
          <cell r="H341">
            <v>4</v>
          </cell>
          <cell r="I341">
            <v>1</v>
          </cell>
          <cell r="J341">
            <v>1</v>
          </cell>
          <cell r="K341" t="str">
            <v>該当</v>
          </cell>
          <cell r="L341">
            <v>1</v>
          </cell>
          <cell r="M341">
            <v>1</v>
          </cell>
          <cell r="N341">
            <v>0</v>
          </cell>
          <cell r="O341">
            <v>1120012</v>
          </cell>
          <cell r="P341" t="str">
            <v>東京都文京区大塚４丁目４６－５</v>
          </cell>
          <cell r="Q341" t="str">
            <v>株式会社キューピールーム</v>
          </cell>
          <cell r="R341" t="str">
            <v/>
          </cell>
          <cell r="S341" t="str">
            <v/>
          </cell>
          <cell r="T341" t="e">
            <v>#N/A</v>
          </cell>
          <cell r="U341">
            <v>45191</v>
          </cell>
          <cell r="X341" t="str">
            <v>あり</v>
          </cell>
          <cell r="Y341" t="str">
            <v>○</v>
          </cell>
          <cell r="Z341" t="str">
            <v>Ｒ５新規園</v>
          </cell>
          <cell r="AA341" t="e">
            <v>#N/A</v>
          </cell>
          <cell r="AB341" t="str">
            <v>Ｒ５新規園</v>
          </cell>
          <cell r="AC341" t="str">
            <v>Ｒ４</v>
          </cell>
        </row>
        <row r="342">
          <cell r="A342">
            <v>1410052005576</v>
          </cell>
          <cell r="B342">
            <v>8</v>
          </cell>
          <cell r="C342" t="str">
            <v>小規模保育事業（A型）</v>
          </cell>
          <cell r="D342" t="str">
            <v>パナマリア保育園弘明寺園</v>
          </cell>
          <cell r="E342">
            <v>40</v>
          </cell>
          <cell r="F342" t="str">
            <v>南区</v>
          </cell>
          <cell r="G342" t="str">
            <v>該当</v>
          </cell>
          <cell r="H342">
            <v>7</v>
          </cell>
          <cell r="I342">
            <v>2</v>
          </cell>
          <cell r="J342">
            <v>1</v>
          </cell>
          <cell r="K342" t="str">
            <v>該当</v>
          </cell>
          <cell r="L342">
            <v>2</v>
          </cell>
          <cell r="M342">
            <v>2</v>
          </cell>
          <cell r="N342">
            <v>0</v>
          </cell>
          <cell r="O342">
            <v>2350021</v>
          </cell>
          <cell r="P342" t="str">
            <v>横浜市磯子区岡村一丁目１７－２７</v>
          </cell>
          <cell r="Q342" t="str">
            <v>パナマリア株式会社</v>
          </cell>
          <cell r="R342" t="str">
            <v>適</v>
          </cell>
          <cell r="S342" t="str">
            <v/>
          </cell>
          <cell r="T342" t="str">
            <v/>
          </cell>
          <cell r="U342">
            <v>45175</v>
          </cell>
          <cell r="X342" t="str">
            <v>なし</v>
          </cell>
          <cell r="Y342" t="str">
            <v/>
          </cell>
          <cell r="Z342" t="str">
            <v>該当</v>
          </cell>
          <cell r="AA342" t="str">
            <v>Ｒ４</v>
          </cell>
          <cell r="AB342" t="str">
            <v>〇</v>
          </cell>
          <cell r="AC342" t="str">
            <v>Ｒ４</v>
          </cell>
        </row>
        <row r="343">
          <cell r="A343">
            <v>1410052005154</v>
          </cell>
          <cell r="B343">
            <v>8</v>
          </cell>
          <cell r="C343" t="str">
            <v>小規模保育事業（A型）</v>
          </cell>
          <cell r="D343" t="str">
            <v>ババナーサリー（Baba Nursery）</v>
          </cell>
          <cell r="E343">
            <v>40</v>
          </cell>
          <cell r="F343" t="str">
            <v>南区</v>
          </cell>
          <cell r="G343" t="str">
            <v>該当</v>
          </cell>
          <cell r="H343">
            <v>6</v>
          </cell>
          <cell r="I343">
            <v>2</v>
          </cell>
          <cell r="J343">
            <v>1</v>
          </cell>
          <cell r="K343" t="str">
            <v>該当</v>
          </cell>
          <cell r="L343">
            <v>1</v>
          </cell>
          <cell r="M343">
            <v>2</v>
          </cell>
          <cell r="N343">
            <v>0</v>
          </cell>
          <cell r="O343">
            <v>2400011</v>
          </cell>
          <cell r="P343" t="str">
            <v>横浜市保土ケ谷区桜ケ丘２－４５－２</v>
          </cell>
          <cell r="Q343" t="str">
            <v>特定非営利活動法人ファゼール・ボン</v>
          </cell>
          <cell r="R343" t="str">
            <v>適</v>
          </cell>
          <cell r="S343" t="str">
            <v/>
          </cell>
          <cell r="T343" t="str">
            <v/>
          </cell>
          <cell r="U343">
            <v>45163</v>
          </cell>
          <cell r="X343" t="str">
            <v>なし</v>
          </cell>
          <cell r="Y343" t="str">
            <v/>
          </cell>
          <cell r="Z343" t="str">
            <v>該当</v>
          </cell>
          <cell r="AA343" t="str">
            <v>Ｒ４</v>
          </cell>
          <cell r="AB343" t="str">
            <v>〇</v>
          </cell>
          <cell r="AC343" t="str">
            <v>Ｒ４</v>
          </cell>
        </row>
        <row r="344">
          <cell r="A344">
            <v>1410052004553</v>
          </cell>
          <cell r="B344">
            <v>8</v>
          </cell>
          <cell r="C344" t="str">
            <v>小規模保育事業（A型）</v>
          </cell>
          <cell r="D344" t="str">
            <v>木の花保育園</v>
          </cell>
          <cell r="E344">
            <v>40</v>
          </cell>
          <cell r="F344" t="str">
            <v>南区</v>
          </cell>
          <cell r="G344" t="str">
            <v>該当</v>
          </cell>
          <cell r="H344">
            <v>7</v>
          </cell>
          <cell r="I344">
            <v>2</v>
          </cell>
          <cell r="J344">
            <v>1</v>
          </cell>
          <cell r="K344" t="str">
            <v>該当</v>
          </cell>
          <cell r="L344">
            <v>5</v>
          </cell>
          <cell r="M344">
            <v>2</v>
          </cell>
          <cell r="N344">
            <v>3</v>
          </cell>
          <cell r="O344">
            <v>2320053</v>
          </cell>
          <cell r="P344" t="str">
            <v>横浜市南区井土ヶ谷下町３７－１１　ＴＯＳ井土ヶ谷ビル　２階</v>
          </cell>
          <cell r="Q344" t="str">
            <v>木の花保育園</v>
          </cell>
          <cell r="R344" t="str">
            <v>適</v>
          </cell>
          <cell r="S344" t="str">
            <v/>
          </cell>
          <cell r="T344" t="str">
            <v/>
          </cell>
          <cell r="U344">
            <v>45163</v>
          </cell>
          <cell r="X344" t="str">
            <v>なし</v>
          </cell>
          <cell r="Y344" t="str">
            <v/>
          </cell>
          <cell r="Z344" t="str">
            <v>該当</v>
          </cell>
          <cell r="AA344" t="str">
            <v>Ｒ４</v>
          </cell>
          <cell r="AB344" t="str">
            <v>〇</v>
          </cell>
          <cell r="AC344" t="str">
            <v>Ｒ４</v>
          </cell>
        </row>
        <row r="345">
          <cell r="A345">
            <v>1410052004207</v>
          </cell>
          <cell r="B345">
            <v>8</v>
          </cell>
          <cell r="C345" t="str">
            <v>小規模保育事業（A型）</v>
          </cell>
          <cell r="D345" t="str">
            <v>チームナーサリーＢｉｇＨｕｇ南太田</v>
          </cell>
          <cell r="E345">
            <v>40</v>
          </cell>
          <cell r="F345" t="str">
            <v>南区</v>
          </cell>
          <cell r="G345" t="str">
            <v>該当</v>
          </cell>
          <cell r="H345">
            <v>5</v>
          </cell>
          <cell r="I345">
            <v>2</v>
          </cell>
          <cell r="J345">
            <v>1</v>
          </cell>
          <cell r="K345" t="str">
            <v>非該当</v>
          </cell>
          <cell r="M345" t="str">
            <v/>
          </cell>
          <cell r="N345" t="str">
            <v>―</v>
          </cell>
          <cell r="O345">
            <v>2340055</v>
          </cell>
          <cell r="P345" t="str">
            <v>横浜市港南区日野南１－１１－１６</v>
          </cell>
          <cell r="Q345" t="str">
            <v>特定非営利活動法人　クオリティワールド</v>
          </cell>
          <cell r="R345" t="str">
            <v>適</v>
          </cell>
          <cell r="S345" t="str">
            <v/>
          </cell>
          <cell r="T345" t="str">
            <v/>
          </cell>
          <cell r="U345">
            <v>45163</v>
          </cell>
          <cell r="X345" t="str">
            <v>なし</v>
          </cell>
          <cell r="Y345" t="str">
            <v/>
          </cell>
          <cell r="Z345" t="str">
            <v>該当</v>
          </cell>
          <cell r="AA345" t="str">
            <v>Ｒ４</v>
          </cell>
          <cell r="AB345" t="str">
            <v>〇</v>
          </cell>
          <cell r="AC345" t="str">
            <v>Ｒ４</v>
          </cell>
        </row>
        <row r="346">
          <cell r="A346">
            <v>1410052004140</v>
          </cell>
          <cell r="B346">
            <v>8</v>
          </cell>
          <cell r="C346" t="str">
            <v>小規模保育事業（A型）</v>
          </cell>
          <cell r="D346" t="str">
            <v>キッズパートナー井土ヶ谷</v>
          </cell>
          <cell r="E346">
            <v>40</v>
          </cell>
          <cell r="F346" t="str">
            <v>南区</v>
          </cell>
          <cell r="G346" t="str">
            <v>該当</v>
          </cell>
          <cell r="H346">
            <v>6</v>
          </cell>
          <cell r="I346">
            <v>2</v>
          </cell>
          <cell r="J346">
            <v>1</v>
          </cell>
          <cell r="K346" t="str">
            <v>該当</v>
          </cell>
          <cell r="L346">
            <v>6</v>
          </cell>
          <cell r="M346">
            <v>2</v>
          </cell>
          <cell r="N346">
            <v>4</v>
          </cell>
          <cell r="O346">
            <v>1400013</v>
          </cell>
          <cell r="P346" t="str">
            <v>東京都品川区南大井６丁目２０－１４</v>
          </cell>
          <cell r="Q346" t="str">
            <v>ケアパートナー株式会社</v>
          </cell>
          <cell r="R346" t="str">
            <v>適</v>
          </cell>
          <cell r="S346" t="str">
            <v/>
          </cell>
          <cell r="T346" t="str">
            <v/>
          </cell>
          <cell r="U346">
            <v>45163</v>
          </cell>
          <cell r="X346" t="str">
            <v>なし</v>
          </cell>
          <cell r="Y346" t="str">
            <v/>
          </cell>
          <cell r="Z346" t="str">
            <v>該当</v>
          </cell>
          <cell r="AA346" t="str">
            <v>Ｒ４</v>
          </cell>
          <cell r="AB346" t="str">
            <v>〇</v>
          </cell>
          <cell r="AC346" t="str">
            <v>Ｒ４</v>
          </cell>
        </row>
        <row r="347">
          <cell r="A347">
            <v>1410052004215</v>
          </cell>
          <cell r="B347">
            <v>11</v>
          </cell>
          <cell r="C347" t="str">
            <v>小規模保育事業（B型）</v>
          </cell>
          <cell r="D347" t="str">
            <v>竹の子共同保育園</v>
          </cell>
          <cell r="E347">
            <v>40</v>
          </cell>
          <cell r="F347" t="str">
            <v>南区</v>
          </cell>
          <cell r="G347" t="str">
            <v>該当</v>
          </cell>
          <cell r="H347">
            <v>7</v>
          </cell>
          <cell r="I347">
            <v>2</v>
          </cell>
          <cell r="J347">
            <v>1</v>
          </cell>
          <cell r="K347" t="str">
            <v>該当</v>
          </cell>
          <cell r="L347">
            <v>2</v>
          </cell>
          <cell r="M347">
            <v>2</v>
          </cell>
          <cell r="N347">
            <v>0</v>
          </cell>
          <cell r="O347">
            <v>2320052</v>
          </cell>
          <cell r="P347" t="str">
            <v>横浜市南区井土ヶ谷中町１２７－１　ルネ横浜アーバンテラス１Ｆ</v>
          </cell>
          <cell r="Q347" t="str">
            <v>竹の子共同保育園</v>
          </cell>
          <cell r="R347" t="str">
            <v>適</v>
          </cell>
          <cell r="S347" t="str">
            <v/>
          </cell>
          <cell r="T347" t="str">
            <v/>
          </cell>
          <cell r="U347">
            <v>45163</v>
          </cell>
          <cell r="X347" t="str">
            <v>なし</v>
          </cell>
          <cell r="Y347" t="str">
            <v/>
          </cell>
          <cell r="Z347" t="str">
            <v>該当</v>
          </cell>
          <cell r="AA347" t="str">
            <v>Ｒ４</v>
          </cell>
          <cell r="AB347" t="str">
            <v>〇</v>
          </cell>
          <cell r="AC347" t="str">
            <v>Ｒ４</v>
          </cell>
        </row>
        <row r="348">
          <cell r="A348">
            <v>1410052003258</v>
          </cell>
          <cell r="B348">
            <v>11</v>
          </cell>
          <cell r="C348" t="str">
            <v>小規模保育事業（B型）</v>
          </cell>
          <cell r="D348" t="str">
            <v>ぽかぽか保育園</v>
          </cell>
          <cell r="E348">
            <v>40</v>
          </cell>
          <cell r="F348" t="str">
            <v>南区</v>
          </cell>
          <cell r="G348" t="str">
            <v>該当</v>
          </cell>
          <cell r="H348">
            <v>5</v>
          </cell>
          <cell r="I348">
            <v>2</v>
          </cell>
          <cell r="J348">
            <v>1</v>
          </cell>
          <cell r="K348" t="str">
            <v>該当</v>
          </cell>
          <cell r="L348">
            <v>2</v>
          </cell>
          <cell r="M348">
            <v>2</v>
          </cell>
          <cell r="N348">
            <v>0</v>
          </cell>
          <cell r="O348">
            <v>2320002</v>
          </cell>
          <cell r="P348" t="str">
            <v>横浜市南区三春台１４３　南糧三春台マンション１０１号室</v>
          </cell>
          <cell r="Q348" t="str">
            <v>ＮＰＯ法人　ＷｏｏＭｏｏ　ぽかぽか保育園</v>
          </cell>
          <cell r="R348" t="str">
            <v>適</v>
          </cell>
          <cell r="S348" t="str">
            <v/>
          </cell>
          <cell r="T348" t="str">
            <v/>
          </cell>
          <cell r="U348">
            <v>45182</v>
          </cell>
          <cell r="X348" t="str">
            <v>なし</v>
          </cell>
          <cell r="Y348" t="str">
            <v/>
          </cell>
          <cell r="Z348" t="str">
            <v>該当</v>
          </cell>
          <cell r="AA348" t="str">
            <v>Ｒ４</v>
          </cell>
          <cell r="AB348" t="str">
            <v>〇</v>
          </cell>
          <cell r="AC348" t="str">
            <v>Ｒ４</v>
          </cell>
        </row>
        <row r="349">
          <cell r="A349">
            <v>1410051026847</v>
          </cell>
          <cell r="B349">
            <v>1</v>
          </cell>
          <cell r="C349" t="str">
            <v>認定こども園（幼保連携型）</v>
          </cell>
          <cell r="D349" t="str">
            <v>認定こども園　森が丘幼稚園</v>
          </cell>
          <cell r="E349">
            <v>41</v>
          </cell>
          <cell r="F349" t="str">
            <v>港南区</v>
          </cell>
          <cell r="G349" t="str">
            <v>該当</v>
          </cell>
          <cell r="H349">
            <v>16</v>
          </cell>
          <cell r="I349">
            <v>5</v>
          </cell>
          <cell r="J349">
            <v>3</v>
          </cell>
          <cell r="K349" t="str">
            <v>該当</v>
          </cell>
          <cell r="L349">
            <v>7</v>
          </cell>
          <cell r="M349">
            <v>5</v>
          </cell>
          <cell r="N349">
            <v>2</v>
          </cell>
          <cell r="O349">
            <v>2340052</v>
          </cell>
          <cell r="P349" t="str">
            <v>横浜市港南区笹下一丁目１１－１６</v>
          </cell>
          <cell r="Q349" t="str">
            <v>幼保連携型認定こども園　森が丘幼稚園</v>
          </cell>
          <cell r="R349" t="str">
            <v/>
          </cell>
          <cell r="S349" t="str">
            <v/>
          </cell>
          <cell r="T349" t="e">
            <v>#N/A</v>
          </cell>
          <cell r="U349">
            <v>45272</v>
          </cell>
          <cell r="X349" t="str">
            <v>なし</v>
          </cell>
          <cell r="Y349" t="str">
            <v/>
          </cell>
          <cell r="Z349" t="str">
            <v>該当</v>
          </cell>
          <cell r="AA349" t="str">
            <v>Ｒ４</v>
          </cell>
          <cell r="AB349" t="str">
            <v>〇</v>
          </cell>
          <cell r="AC349" t="str">
            <v>Ｒ４</v>
          </cell>
        </row>
        <row r="350">
          <cell r="A350">
            <v>1410051020535</v>
          </cell>
          <cell r="B350">
            <v>1</v>
          </cell>
          <cell r="C350" t="str">
            <v>認定こども園（幼保連携型）</v>
          </cell>
          <cell r="D350" t="str">
            <v>関東学院のびのびのば園</v>
          </cell>
          <cell r="E350">
            <v>41</v>
          </cell>
          <cell r="F350" t="str">
            <v>港南区</v>
          </cell>
          <cell r="G350" t="str">
            <v>該当</v>
          </cell>
          <cell r="H350">
            <v>22</v>
          </cell>
          <cell r="I350">
            <v>7</v>
          </cell>
          <cell r="J350">
            <v>4</v>
          </cell>
          <cell r="K350" t="str">
            <v>非該当</v>
          </cell>
          <cell r="M350" t="str">
            <v/>
          </cell>
          <cell r="N350" t="str">
            <v>―</v>
          </cell>
          <cell r="O350">
            <v>2340056</v>
          </cell>
          <cell r="P350" t="str">
            <v>横浜市港南区野庭町６１７－２</v>
          </cell>
          <cell r="Q350" t="str">
            <v>関東学院　のびのびのば園</v>
          </cell>
          <cell r="R350" t="str">
            <v>適</v>
          </cell>
          <cell r="S350" t="str">
            <v/>
          </cell>
          <cell r="T350" t="str">
            <v/>
          </cell>
          <cell r="U350">
            <v>45191</v>
          </cell>
          <cell r="X350" t="str">
            <v>なし</v>
          </cell>
          <cell r="Y350" t="str">
            <v/>
          </cell>
          <cell r="Z350" t="str">
            <v>該当</v>
          </cell>
          <cell r="AA350" t="str">
            <v>Ｒ４</v>
          </cell>
          <cell r="AB350" t="str">
            <v>〇</v>
          </cell>
          <cell r="AC350" t="str">
            <v>Ｒ４</v>
          </cell>
        </row>
        <row r="351">
          <cell r="A351">
            <v>1410051020527</v>
          </cell>
          <cell r="B351">
            <v>1</v>
          </cell>
          <cell r="C351" t="str">
            <v>認定こども園（幼保連携型）</v>
          </cell>
          <cell r="D351" t="str">
            <v>認定こども園ムロノキッズ　室の木幼稚（略</v>
          </cell>
          <cell r="E351">
            <v>41</v>
          </cell>
          <cell r="F351" t="str">
            <v>港南区</v>
          </cell>
          <cell r="G351" t="str">
            <v>該当</v>
          </cell>
          <cell r="H351">
            <v>35</v>
          </cell>
          <cell r="I351">
            <v>12</v>
          </cell>
          <cell r="J351">
            <v>7</v>
          </cell>
          <cell r="K351" t="str">
            <v>該当</v>
          </cell>
          <cell r="L351">
            <v>10</v>
          </cell>
          <cell r="M351">
            <v>12</v>
          </cell>
          <cell r="N351">
            <v>0</v>
          </cell>
          <cell r="O351">
            <v>2330003</v>
          </cell>
          <cell r="P351" t="str">
            <v>横浜市港南区港南三丁目３５－２０</v>
          </cell>
          <cell r="Q351" t="str">
            <v>（学）北見学園　認定こども園ムロノキッズ</v>
          </cell>
          <cell r="R351" t="str">
            <v/>
          </cell>
          <cell r="S351" t="str">
            <v/>
          </cell>
          <cell r="T351" t="e">
            <v>#N/A</v>
          </cell>
          <cell r="U351">
            <v>45175</v>
          </cell>
          <cell r="X351" t="str">
            <v>なし</v>
          </cell>
          <cell r="Y351" t="str">
            <v/>
          </cell>
          <cell r="Z351" t="str">
            <v>該当</v>
          </cell>
          <cell r="AA351" t="str">
            <v>Ｒ４</v>
          </cell>
          <cell r="AB351" t="str">
            <v>〇</v>
          </cell>
          <cell r="AC351" t="str">
            <v>Ｒ４</v>
          </cell>
        </row>
        <row r="352">
          <cell r="A352">
            <v>1410051026276</v>
          </cell>
          <cell r="B352">
            <v>2</v>
          </cell>
          <cell r="C352" t="str">
            <v>認定こども園（幼稚園型）</v>
          </cell>
          <cell r="D352" t="str">
            <v>認定こども園　大谷幼稚園</v>
          </cell>
          <cell r="E352">
            <v>41</v>
          </cell>
          <cell r="F352" t="str">
            <v>港南区</v>
          </cell>
          <cell r="G352" t="str">
            <v>該当</v>
          </cell>
          <cell r="H352">
            <v>19</v>
          </cell>
          <cell r="I352">
            <v>6</v>
          </cell>
          <cell r="J352">
            <v>4</v>
          </cell>
          <cell r="K352" t="str">
            <v>該当</v>
          </cell>
          <cell r="L352">
            <v>5</v>
          </cell>
          <cell r="M352">
            <v>6</v>
          </cell>
          <cell r="N352">
            <v>0</v>
          </cell>
          <cell r="O352">
            <v>2340051</v>
          </cell>
          <cell r="P352" t="str">
            <v>横浜市港南区日野一丁目１０－１５</v>
          </cell>
          <cell r="Q352" t="str">
            <v>認定こども園　大谷幼稚園</v>
          </cell>
          <cell r="R352" t="str">
            <v>適</v>
          </cell>
          <cell r="S352" t="str">
            <v/>
          </cell>
          <cell r="T352" t="str">
            <v/>
          </cell>
          <cell r="U352">
            <v>45175</v>
          </cell>
          <cell r="X352" t="str">
            <v>なし</v>
          </cell>
          <cell r="Y352" t="str">
            <v/>
          </cell>
          <cell r="Z352" t="str">
            <v>該当</v>
          </cell>
          <cell r="AA352" t="str">
            <v>Ｒ４</v>
          </cell>
          <cell r="AB352" t="str">
            <v>〇</v>
          </cell>
          <cell r="AC352" t="str">
            <v>Ｒ４</v>
          </cell>
        </row>
        <row r="353">
          <cell r="A353">
            <v>1410051023927</v>
          </cell>
          <cell r="B353">
            <v>2</v>
          </cell>
          <cell r="C353" t="str">
            <v>認定こども園（幼稚園型）</v>
          </cell>
          <cell r="D353" t="str">
            <v>認定こども園　野庭聖佳幼稚園</v>
          </cell>
          <cell r="E353">
            <v>41</v>
          </cell>
          <cell r="F353" t="str">
            <v>港南区</v>
          </cell>
          <cell r="G353" t="str">
            <v>該当</v>
          </cell>
          <cell r="H353">
            <v>16</v>
          </cell>
          <cell r="I353">
            <v>5</v>
          </cell>
          <cell r="J353">
            <v>3</v>
          </cell>
          <cell r="K353" t="str">
            <v>該当</v>
          </cell>
          <cell r="L353">
            <v>8</v>
          </cell>
          <cell r="M353">
            <v>5</v>
          </cell>
          <cell r="N353">
            <v>3</v>
          </cell>
          <cell r="O353">
            <v>2340056</v>
          </cell>
          <cell r="P353" t="str">
            <v>横浜市港南区野庭町６２６番地</v>
          </cell>
          <cell r="Q353" t="str">
            <v>認定こども園　野庭聖佳幼稚園</v>
          </cell>
          <cell r="R353" t="str">
            <v/>
          </cell>
          <cell r="S353" t="str">
            <v/>
          </cell>
          <cell r="T353" t="e">
            <v>#N/A</v>
          </cell>
          <cell r="U353">
            <v>45205</v>
          </cell>
          <cell r="X353" t="str">
            <v>なし</v>
          </cell>
          <cell r="Y353" t="str">
            <v/>
          </cell>
          <cell r="Z353" t="str">
            <v>該当</v>
          </cell>
          <cell r="AA353" t="str">
            <v>Ｒ４</v>
          </cell>
          <cell r="AB353" t="str">
            <v>〇</v>
          </cell>
          <cell r="AC353" t="str">
            <v>Ｒ４</v>
          </cell>
        </row>
        <row r="354">
          <cell r="A354">
            <v>1410051022283</v>
          </cell>
          <cell r="B354">
            <v>2</v>
          </cell>
          <cell r="C354" t="str">
            <v>認定こども園（幼稚園型）</v>
          </cell>
          <cell r="D354" t="str">
            <v>認定こども園　日野幼稚園</v>
          </cell>
          <cell r="E354">
            <v>41</v>
          </cell>
          <cell r="F354" t="str">
            <v>港南区</v>
          </cell>
          <cell r="G354" t="str">
            <v>該当</v>
          </cell>
          <cell r="H354">
            <v>18</v>
          </cell>
          <cell r="I354">
            <v>6</v>
          </cell>
          <cell r="J354">
            <v>4</v>
          </cell>
          <cell r="K354" t="str">
            <v>該当</v>
          </cell>
          <cell r="L354">
            <v>5</v>
          </cell>
          <cell r="M354">
            <v>6</v>
          </cell>
          <cell r="N354">
            <v>0</v>
          </cell>
          <cell r="O354">
            <v>2340051</v>
          </cell>
          <cell r="P354" t="str">
            <v>横浜市港南区日野五丁目１２番１４号</v>
          </cell>
          <cell r="Q354" t="str">
            <v>認定こども園　日野幼稚園</v>
          </cell>
          <cell r="R354" t="str">
            <v/>
          </cell>
          <cell r="S354" t="str">
            <v/>
          </cell>
          <cell r="T354" t="e">
            <v>#N/A</v>
          </cell>
          <cell r="U354">
            <v>45175</v>
          </cell>
          <cell r="X354" t="str">
            <v>なし</v>
          </cell>
          <cell r="Y354" t="str">
            <v/>
          </cell>
          <cell r="Z354" t="str">
            <v>該当</v>
          </cell>
          <cell r="AA354" t="str">
            <v>Ｒ４</v>
          </cell>
          <cell r="AB354" t="str">
            <v>〇</v>
          </cell>
          <cell r="AC354" t="str">
            <v>Ｒ４</v>
          </cell>
        </row>
        <row r="355">
          <cell r="A355">
            <v>1410051022234</v>
          </cell>
          <cell r="B355">
            <v>2</v>
          </cell>
          <cell r="C355" t="str">
            <v>認定こども園（幼稚園型）</v>
          </cell>
          <cell r="D355" t="str">
            <v>認定こども園　竹の子幼稚園</v>
          </cell>
          <cell r="E355">
            <v>41</v>
          </cell>
          <cell r="F355" t="str">
            <v>港南区</v>
          </cell>
          <cell r="G355" t="str">
            <v>該当</v>
          </cell>
          <cell r="H355">
            <v>19</v>
          </cell>
          <cell r="I355">
            <v>6</v>
          </cell>
          <cell r="J355">
            <v>4</v>
          </cell>
          <cell r="K355" t="str">
            <v>該当</v>
          </cell>
          <cell r="L355">
            <v>6</v>
          </cell>
          <cell r="M355">
            <v>6</v>
          </cell>
          <cell r="N355">
            <v>0</v>
          </cell>
          <cell r="O355">
            <v>2340051</v>
          </cell>
          <cell r="P355" t="str">
            <v>横浜市港南区日野七丁目３４番７号</v>
          </cell>
          <cell r="Q355" t="str">
            <v>認定こども園　竹の子幼稚園</v>
          </cell>
          <cell r="R355" t="str">
            <v>適</v>
          </cell>
          <cell r="S355" t="str">
            <v/>
          </cell>
          <cell r="T355" t="str">
            <v/>
          </cell>
          <cell r="U355">
            <v>45175</v>
          </cell>
          <cell r="X355" t="str">
            <v>なし</v>
          </cell>
          <cell r="Y355" t="str">
            <v/>
          </cell>
          <cell r="Z355" t="str">
            <v>該当</v>
          </cell>
          <cell r="AA355" t="str">
            <v>Ｒ４</v>
          </cell>
          <cell r="AB355" t="str">
            <v>〇</v>
          </cell>
          <cell r="AC355" t="str">
            <v>Ｒ４</v>
          </cell>
        </row>
        <row r="356">
          <cell r="A356">
            <v>1410051022259</v>
          </cell>
          <cell r="B356">
            <v>5</v>
          </cell>
          <cell r="C356" t="str">
            <v>幼稚園</v>
          </cell>
          <cell r="D356" t="str">
            <v>永野幼稚園</v>
          </cell>
          <cell r="E356">
            <v>41</v>
          </cell>
          <cell r="F356" t="str">
            <v>港南区</v>
          </cell>
          <cell r="G356" t="str">
            <v>該当</v>
          </cell>
          <cell r="H356">
            <v>14</v>
          </cell>
          <cell r="I356">
            <v>5</v>
          </cell>
          <cell r="J356">
            <v>3</v>
          </cell>
          <cell r="K356" t="str">
            <v>該当</v>
          </cell>
          <cell r="L356">
            <v>11</v>
          </cell>
          <cell r="M356">
            <v>5</v>
          </cell>
          <cell r="N356">
            <v>6</v>
          </cell>
          <cell r="O356">
            <v>2330012</v>
          </cell>
          <cell r="P356" t="str">
            <v>横浜市港南区上永谷五丁目７－１</v>
          </cell>
          <cell r="Q356" t="str">
            <v>永野幼稚園</v>
          </cell>
          <cell r="R356" t="str">
            <v/>
          </cell>
          <cell r="S356" t="str">
            <v/>
          </cell>
          <cell r="T356" t="e">
            <v>#N/A</v>
          </cell>
          <cell r="U356">
            <v>45182</v>
          </cell>
          <cell r="X356" t="str">
            <v>なし</v>
          </cell>
          <cell r="Y356" t="str">
            <v/>
          </cell>
          <cell r="Z356" t="str">
            <v>該当</v>
          </cell>
          <cell r="AA356" t="str">
            <v>Ｒ４</v>
          </cell>
          <cell r="AB356" t="str">
            <v>〇</v>
          </cell>
          <cell r="AC356" t="str">
            <v>Ｒ４</v>
          </cell>
        </row>
        <row r="357">
          <cell r="A357">
            <v>1410051022226</v>
          </cell>
          <cell r="B357">
            <v>5</v>
          </cell>
          <cell r="C357" t="str">
            <v>幼稚園</v>
          </cell>
          <cell r="D357" t="str">
            <v>宝島幼稚園</v>
          </cell>
          <cell r="E357">
            <v>41</v>
          </cell>
          <cell r="F357" t="str">
            <v>港南区</v>
          </cell>
          <cell r="G357" t="str">
            <v>該当</v>
          </cell>
          <cell r="H357">
            <v>12</v>
          </cell>
          <cell r="I357">
            <v>4</v>
          </cell>
          <cell r="J357">
            <v>2</v>
          </cell>
          <cell r="K357" t="str">
            <v>該当</v>
          </cell>
          <cell r="L357">
            <v>5</v>
          </cell>
          <cell r="M357">
            <v>4</v>
          </cell>
          <cell r="N357">
            <v>1</v>
          </cell>
          <cell r="O357">
            <v>2340054</v>
          </cell>
          <cell r="P357" t="str">
            <v>横浜市港南区港南台１－４３－３４</v>
          </cell>
          <cell r="Q357" t="str">
            <v>宝島幼稚園</v>
          </cell>
          <cell r="R357" t="str">
            <v>適</v>
          </cell>
          <cell r="S357" t="str">
            <v/>
          </cell>
          <cell r="T357" t="str">
            <v/>
          </cell>
          <cell r="U357">
            <v>45205</v>
          </cell>
          <cell r="X357" t="str">
            <v>なし</v>
          </cell>
          <cell r="Y357" t="str">
            <v/>
          </cell>
          <cell r="Z357" t="str">
            <v>該当</v>
          </cell>
          <cell r="AA357" t="str">
            <v>Ｒ４</v>
          </cell>
          <cell r="AB357" t="str">
            <v>〇</v>
          </cell>
          <cell r="AC357" t="str">
            <v>Ｒ４</v>
          </cell>
        </row>
        <row r="358">
          <cell r="A358">
            <v>1410051022200</v>
          </cell>
          <cell r="B358">
            <v>5</v>
          </cell>
          <cell r="C358" t="str">
            <v>幼稚園</v>
          </cell>
          <cell r="D358" t="str">
            <v>港南台幼稚園</v>
          </cell>
          <cell r="E358">
            <v>41</v>
          </cell>
          <cell r="F358" t="str">
            <v>港南区</v>
          </cell>
          <cell r="G358" t="str">
            <v>該当</v>
          </cell>
          <cell r="H358">
            <v>8</v>
          </cell>
          <cell r="I358">
            <v>3</v>
          </cell>
          <cell r="J358">
            <v>2</v>
          </cell>
          <cell r="K358" t="str">
            <v>該当</v>
          </cell>
          <cell r="L358">
            <v>18</v>
          </cell>
          <cell r="M358">
            <v>3</v>
          </cell>
          <cell r="N358">
            <v>15</v>
          </cell>
          <cell r="O358">
            <v>2340054</v>
          </cell>
          <cell r="P358" t="str">
            <v>横浜市港南区港南台五丁目１７－１</v>
          </cell>
          <cell r="Q358" t="str">
            <v>学校法人太田学園　港南台幼稚園</v>
          </cell>
          <cell r="R358" t="str">
            <v>適</v>
          </cell>
          <cell r="S358" t="str">
            <v/>
          </cell>
          <cell r="T358" t="str">
            <v/>
          </cell>
          <cell r="U358">
            <v>45182</v>
          </cell>
          <cell r="X358" t="str">
            <v>なし</v>
          </cell>
          <cell r="Y358" t="str">
            <v/>
          </cell>
          <cell r="Z358" t="str">
            <v>該当</v>
          </cell>
          <cell r="AA358" t="str">
            <v>Ｒ４</v>
          </cell>
          <cell r="AB358" t="str">
            <v>〇</v>
          </cell>
          <cell r="AC358" t="str">
            <v>Ｒ４</v>
          </cell>
        </row>
        <row r="359">
          <cell r="A359">
            <v>1410051022176</v>
          </cell>
          <cell r="B359">
            <v>5</v>
          </cell>
          <cell r="C359" t="str">
            <v>幼稚園</v>
          </cell>
          <cell r="D359" t="str">
            <v>かもめ幼稚園</v>
          </cell>
          <cell r="E359">
            <v>41</v>
          </cell>
          <cell r="F359" t="str">
            <v>港南区</v>
          </cell>
          <cell r="G359" t="str">
            <v>該当</v>
          </cell>
          <cell r="H359">
            <v>9</v>
          </cell>
          <cell r="I359">
            <v>3</v>
          </cell>
          <cell r="J359">
            <v>2</v>
          </cell>
          <cell r="K359" t="str">
            <v>該当</v>
          </cell>
          <cell r="L359">
            <v>8</v>
          </cell>
          <cell r="M359">
            <v>3</v>
          </cell>
          <cell r="N359">
            <v>5</v>
          </cell>
          <cell r="O359">
            <v>2340054</v>
          </cell>
          <cell r="P359" t="str">
            <v>横浜市港南区港南台２－２１－１２</v>
          </cell>
          <cell r="Q359" t="str">
            <v>かもめ幼稚園</v>
          </cell>
          <cell r="R359" t="str">
            <v>適</v>
          </cell>
          <cell r="S359" t="str">
            <v/>
          </cell>
          <cell r="T359" t="str">
            <v/>
          </cell>
          <cell r="U359">
            <v>45163</v>
          </cell>
          <cell r="X359" t="str">
            <v>なし</v>
          </cell>
          <cell r="Y359" t="str">
            <v/>
          </cell>
          <cell r="Z359" t="str">
            <v>該当</v>
          </cell>
          <cell r="AA359" t="str">
            <v>Ｒ４</v>
          </cell>
          <cell r="AB359" t="str">
            <v>〇</v>
          </cell>
          <cell r="AC359" t="str">
            <v>Ｒ４</v>
          </cell>
        </row>
        <row r="360">
          <cell r="A360">
            <v>1410051022150</v>
          </cell>
          <cell r="B360">
            <v>5</v>
          </cell>
          <cell r="C360" t="str">
            <v>幼稚園</v>
          </cell>
          <cell r="D360" t="str">
            <v>春日野幼稚園</v>
          </cell>
          <cell r="E360">
            <v>41</v>
          </cell>
          <cell r="F360" t="str">
            <v>港南区</v>
          </cell>
          <cell r="G360" t="str">
            <v>該当</v>
          </cell>
          <cell r="H360">
            <v>10</v>
          </cell>
          <cell r="I360">
            <v>3</v>
          </cell>
          <cell r="J360">
            <v>2</v>
          </cell>
          <cell r="K360" t="str">
            <v>該当</v>
          </cell>
          <cell r="L360">
            <v>7</v>
          </cell>
          <cell r="M360">
            <v>3</v>
          </cell>
          <cell r="N360">
            <v>4</v>
          </cell>
          <cell r="O360">
            <v>2340053</v>
          </cell>
          <cell r="P360" t="str">
            <v>横浜市港南区日野中央２－２９－１８</v>
          </cell>
          <cell r="Q360" t="str">
            <v>春日野幼稚園</v>
          </cell>
          <cell r="R360" t="str">
            <v>適</v>
          </cell>
          <cell r="S360" t="str">
            <v/>
          </cell>
          <cell r="T360" t="str">
            <v/>
          </cell>
          <cell r="U360">
            <v>45182</v>
          </cell>
          <cell r="X360" t="str">
            <v>あり</v>
          </cell>
          <cell r="Y360" t="str">
            <v>○</v>
          </cell>
          <cell r="Z360" t="str">
            <v>非該当</v>
          </cell>
          <cell r="AA360" t="str">
            <v>履歴なし</v>
          </cell>
          <cell r="AB360" t="str">
            <v>〇</v>
          </cell>
          <cell r="AC360" t="str">
            <v>Ｒ４</v>
          </cell>
        </row>
        <row r="361">
          <cell r="A361">
            <v>1410051027811</v>
          </cell>
          <cell r="B361">
            <v>6</v>
          </cell>
          <cell r="C361" t="str">
            <v>保育所</v>
          </cell>
          <cell r="D361" t="str">
            <v>小学館アカデミーかみながや保育園</v>
          </cell>
          <cell r="E361">
            <v>41</v>
          </cell>
          <cell r="F361" t="str">
            <v>港南区</v>
          </cell>
          <cell r="G361" t="str">
            <v>該当</v>
          </cell>
          <cell r="H361">
            <v>11</v>
          </cell>
          <cell r="I361">
            <v>4</v>
          </cell>
          <cell r="J361">
            <v>2</v>
          </cell>
          <cell r="K361" t="str">
            <v>非該当</v>
          </cell>
          <cell r="M361" t="str">
            <v/>
          </cell>
          <cell r="N361" t="str">
            <v>―</v>
          </cell>
          <cell r="O361">
            <v>2330013</v>
          </cell>
          <cell r="P361" t="str">
            <v>横浜市港南区丸山台一丁目５－９</v>
          </cell>
          <cell r="Q361" t="str">
            <v>小学館アカデミーかみながや保育園</v>
          </cell>
          <cell r="R361" t="str">
            <v/>
          </cell>
          <cell r="S361" t="str">
            <v/>
          </cell>
          <cell r="T361" t="e">
            <v>#N/A</v>
          </cell>
          <cell r="U361">
            <v>45163</v>
          </cell>
          <cell r="X361" t="str">
            <v>あり</v>
          </cell>
          <cell r="Y361" t="str">
            <v>○</v>
          </cell>
          <cell r="Z361" t="str">
            <v>Ｒ５新規園</v>
          </cell>
          <cell r="AA361" t="e">
            <v>#N/A</v>
          </cell>
          <cell r="AB361" t="str">
            <v>Ｒ５新規園</v>
          </cell>
          <cell r="AC361" t="str">
            <v>Ｒ４</v>
          </cell>
        </row>
        <row r="362">
          <cell r="A362">
            <v>1410051027803</v>
          </cell>
          <cell r="B362">
            <v>6</v>
          </cell>
          <cell r="C362" t="str">
            <v>保育所</v>
          </cell>
          <cell r="D362" t="str">
            <v>小学館アカデミーかみおおおか保育園</v>
          </cell>
          <cell r="E362">
            <v>41</v>
          </cell>
          <cell r="F362" t="str">
            <v>港南区</v>
          </cell>
          <cell r="G362" t="str">
            <v>該当</v>
          </cell>
          <cell r="H362">
            <v>12</v>
          </cell>
          <cell r="I362">
            <v>4</v>
          </cell>
          <cell r="J362">
            <v>2</v>
          </cell>
          <cell r="K362" t="str">
            <v>非該当</v>
          </cell>
          <cell r="M362" t="str">
            <v/>
          </cell>
          <cell r="N362" t="str">
            <v>―</v>
          </cell>
          <cell r="O362">
            <v>2330001</v>
          </cell>
          <cell r="P362" t="str">
            <v>横浜市港南区上大岡東一丁目３－１８</v>
          </cell>
          <cell r="Q362" t="str">
            <v>小学館アカデミーかみおおおか保育園</v>
          </cell>
          <cell r="R362" t="str">
            <v>適</v>
          </cell>
          <cell r="S362" t="str">
            <v/>
          </cell>
          <cell r="T362" t="str">
            <v/>
          </cell>
          <cell r="U362">
            <v>45163</v>
          </cell>
          <cell r="X362" t="str">
            <v>あり</v>
          </cell>
          <cell r="Y362" t="str">
            <v>○</v>
          </cell>
          <cell r="Z362" t="str">
            <v>Ｒ５新規園</v>
          </cell>
          <cell r="AA362" t="e">
            <v>#N/A</v>
          </cell>
          <cell r="AB362" t="str">
            <v>Ｒ５新規園</v>
          </cell>
          <cell r="AC362" t="str">
            <v>Ｒ４</v>
          </cell>
        </row>
        <row r="363">
          <cell r="A363">
            <v>1410051027480</v>
          </cell>
          <cell r="B363">
            <v>6</v>
          </cell>
          <cell r="C363" t="str">
            <v>保育所</v>
          </cell>
          <cell r="D363" t="str">
            <v>野庭保育園</v>
          </cell>
          <cell r="E363">
            <v>41</v>
          </cell>
          <cell r="F363" t="str">
            <v>港南区</v>
          </cell>
          <cell r="G363" t="str">
            <v>該当</v>
          </cell>
          <cell r="H363">
            <v>13</v>
          </cell>
          <cell r="I363">
            <v>4</v>
          </cell>
          <cell r="J363">
            <v>3</v>
          </cell>
          <cell r="K363" t="str">
            <v>該当</v>
          </cell>
          <cell r="L363">
            <v>11</v>
          </cell>
          <cell r="M363">
            <v>4</v>
          </cell>
          <cell r="N363">
            <v>7</v>
          </cell>
          <cell r="O363">
            <v>8800855</v>
          </cell>
          <cell r="P363" t="str">
            <v>宮崎県宮崎市田代町１６番地</v>
          </cell>
          <cell r="Q363" t="str">
            <v>社会福祉法人　成和会　田代保育学園</v>
          </cell>
          <cell r="R363" t="str">
            <v/>
          </cell>
          <cell r="S363" t="str">
            <v/>
          </cell>
          <cell r="T363" t="e">
            <v>#N/A</v>
          </cell>
          <cell r="U363">
            <v>45182</v>
          </cell>
          <cell r="X363" t="str">
            <v>なし</v>
          </cell>
          <cell r="Y363" t="str">
            <v/>
          </cell>
          <cell r="Z363" t="str">
            <v>該当</v>
          </cell>
          <cell r="AA363" t="str">
            <v>Ｒ４</v>
          </cell>
          <cell r="AB363" t="str">
            <v>〇</v>
          </cell>
          <cell r="AC363" t="str">
            <v>Ｒ４</v>
          </cell>
        </row>
        <row r="364">
          <cell r="A364">
            <v>1410051027274</v>
          </cell>
          <cell r="B364">
            <v>6</v>
          </cell>
          <cell r="C364" t="str">
            <v>保育所</v>
          </cell>
          <cell r="D364" t="str">
            <v>港南台保育センター</v>
          </cell>
          <cell r="E364">
            <v>41</v>
          </cell>
          <cell r="F364" t="str">
            <v>港南区</v>
          </cell>
          <cell r="G364" t="str">
            <v>該当</v>
          </cell>
          <cell r="H364">
            <v>10</v>
          </cell>
          <cell r="I364">
            <v>3</v>
          </cell>
          <cell r="J364">
            <v>2</v>
          </cell>
          <cell r="K364" t="str">
            <v>該当</v>
          </cell>
          <cell r="L364">
            <v>4</v>
          </cell>
          <cell r="M364">
            <v>3</v>
          </cell>
          <cell r="N364">
            <v>1</v>
          </cell>
          <cell r="O364">
            <v>2340054</v>
          </cell>
          <cell r="P364" t="str">
            <v>横浜市港南区港南台三丁目２３番８号</v>
          </cell>
          <cell r="Q364" t="str">
            <v>港南台保育センター</v>
          </cell>
          <cell r="R364" t="str">
            <v>適</v>
          </cell>
          <cell r="S364" t="str">
            <v/>
          </cell>
          <cell r="T364" t="str">
            <v/>
          </cell>
          <cell r="U364">
            <v>45182</v>
          </cell>
          <cell r="X364" t="str">
            <v>なし</v>
          </cell>
          <cell r="Y364" t="str">
            <v/>
          </cell>
          <cell r="Z364" t="str">
            <v>該当</v>
          </cell>
          <cell r="AA364" t="str">
            <v>Ｒ４</v>
          </cell>
          <cell r="AB364" t="str">
            <v>〇</v>
          </cell>
          <cell r="AC364" t="str">
            <v>Ｒ４</v>
          </cell>
        </row>
        <row r="365">
          <cell r="A365">
            <v>1410051026318</v>
          </cell>
          <cell r="B365">
            <v>6</v>
          </cell>
          <cell r="C365" t="str">
            <v>保育所</v>
          </cell>
          <cell r="D365" t="str">
            <v>笹下南つくしんぼ保育園</v>
          </cell>
          <cell r="E365">
            <v>41</v>
          </cell>
          <cell r="F365" t="str">
            <v>港南区</v>
          </cell>
          <cell r="G365" t="str">
            <v>該当</v>
          </cell>
          <cell r="H365">
            <v>15</v>
          </cell>
          <cell r="I365">
            <v>5</v>
          </cell>
          <cell r="J365">
            <v>3</v>
          </cell>
          <cell r="K365" t="str">
            <v>該当</v>
          </cell>
          <cell r="L365">
            <v>12</v>
          </cell>
          <cell r="M365">
            <v>5</v>
          </cell>
          <cell r="N365">
            <v>7</v>
          </cell>
          <cell r="O365">
            <v>2340052</v>
          </cell>
          <cell r="P365" t="str">
            <v>横浜市港南区笹下六丁目２８－９</v>
          </cell>
          <cell r="Q365" t="str">
            <v>笹下南つくしんぼ保育園</v>
          </cell>
          <cell r="R365" t="str">
            <v>適</v>
          </cell>
          <cell r="S365" t="str">
            <v/>
          </cell>
          <cell r="T365" t="str">
            <v/>
          </cell>
          <cell r="U365">
            <v>45175</v>
          </cell>
          <cell r="X365" t="str">
            <v>なし</v>
          </cell>
          <cell r="Y365" t="str">
            <v/>
          </cell>
          <cell r="Z365" t="str">
            <v>該当</v>
          </cell>
          <cell r="AA365" t="str">
            <v>Ｒ４</v>
          </cell>
          <cell r="AB365" t="str">
            <v>〇</v>
          </cell>
          <cell r="AC365" t="str">
            <v>Ｒ４</v>
          </cell>
        </row>
        <row r="366">
          <cell r="A366">
            <v>1410051025823</v>
          </cell>
          <cell r="B366">
            <v>6</v>
          </cell>
          <cell r="C366" t="str">
            <v>保育所</v>
          </cell>
          <cell r="D366" t="str">
            <v>上永谷西保育園</v>
          </cell>
          <cell r="E366">
            <v>41</v>
          </cell>
          <cell r="F366" t="str">
            <v>港南区</v>
          </cell>
          <cell r="G366" t="str">
            <v>該当</v>
          </cell>
          <cell r="H366">
            <v>14</v>
          </cell>
          <cell r="I366">
            <v>5</v>
          </cell>
          <cell r="J366">
            <v>3</v>
          </cell>
          <cell r="K366" t="str">
            <v>該当</v>
          </cell>
          <cell r="L366">
            <v>14</v>
          </cell>
          <cell r="M366">
            <v>5</v>
          </cell>
          <cell r="N366">
            <v>9</v>
          </cell>
          <cell r="O366">
            <v>2330012</v>
          </cell>
          <cell r="P366" t="str">
            <v>横浜市港南区上永谷６－８－３</v>
          </cell>
          <cell r="Q366" t="str">
            <v>社会福祉法人山王平成会　上永谷西保育園</v>
          </cell>
          <cell r="R366" t="str">
            <v/>
          </cell>
          <cell r="S366" t="str">
            <v/>
          </cell>
          <cell r="T366" t="e">
            <v>#N/A</v>
          </cell>
          <cell r="U366">
            <v>45175</v>
          </cell>
          <cell r="X366" t="str">
            <v>なし</v>
          </cell>
          <cell r="Y366" t="str">
            <v/>
          </cell>
          <cell r="Z366" t="str">
            <v>該当</v>
          </cell>
          <cell r="AA366" t="str">
            <v>Ｒ４</v>
          </cell>
          <cell r="AB366" t="str">
            <v>〇</v>
          </cell>
          <cell r="AC366" t="str">
            <v>Ｒ４</v>
          </cell>
        </row>
        <row r="367">
          <cell r="A367">
            <v>1410051025567</v>
          </cell>
          <cell r="B367">
            <v>6</v>
          </cell>
          <cell r="C367" t="str">
            <v>保育所</v>
          </cell>
          <cell r="D367" t="str">
            <v>グローバルキッズ上大岡園</v>
          </cell>
          <cell r="E367">
            <v>41</v>
          </cell>
          <cell r="F367" t="str">
            <v>港南区</v>
          </cell>
          <cell r="G367" t="str">
            <v>該当</v>
          </cell>
          <cell r="H367">
            <v>12</v>
          </cell>
          <cell r="I367">
            <v>4</v>
          </cell>
          <cell r="J367">
            <v>2</v>
          </cell>
          <cell r="K367" t="str">
            <v>該当</v>
          </cell>
          <cell r="L367">
            <v>11</v>
          </cell>
          <cell r="M367">
            <v>4</v>
          </cell>
          <cell r="N367">
            <v>7</v>
          </cell>
          <cell r="O367">
            <v>1020071</v>
          </cell>
          <cell r="P367" t="str">
            <v>東京都千代田区富士見二丁目１４番３６号</v>
          </cell>
          <cell r="Q367" t="str">
            <v>株式会社グローバルキッズ</v>
          </cell>
          <cell r="R367" t="str">
            <v>適</v>
          </cell>
          <cell r="S367" t="str">
            <v/>
          </cell>
          <cell r="T367" t="str">
            <v/>
          </cell>
          <cell r="U367">
            <v>45163</v>
          </cell>
          <cell r="X367" t="str">
            <v>なし</v>
          </cell>
          <cell r="Y367" t="str">
            <v/>
          </cell>
          <cell r="Z367" t="str">
            <v>該当</v>
          </cell>
          <cell r="AA367" t="str">
            <v>Ｒ４</v>
          </cell>
          <cell r="AB367" t="str">
            <v>〇</v>
          </cell>
          <cell r="AC367" t="str">
            <v>Ｒ４</v>
          </cell>
        </row>
        <row r="368">
          <cell r="A368">
            <v>1410051024503</v>
          </cell>
          <cell r="B368">
            <v>6</v>
          </cell>
          <cell r="C368" t="str">
            <v>保育所</v>
          </cell>
          <cell r="D368" t="str">
            <v>港南台保育園</v>
          </cell>
          <cell r="E368">
            <v>41</v>
          </cell>
          <cell r="F368" t="str">
            <v>港南区</v>
          </cell>
          <cell r="G368" t="str">
            <v>該当</v>
          </cell>
          <cell r="H368">
            <v>19</v>
          </cell>
          <cell r="I368">
            <v>6</v>
          </cell>
          <cell r="J368">
            <v>4</v>
          </cell>
          <cell r="K368" t="str">
            <v>該当</v>
          </cell>
          <cell r="L368">
            <v>14</v>
          </cell>
          <cell r="M368">
            <v>6</v>
          </cell>
          <cell r="N368">
            <v>8</v>
          </cell>
          <cell r="O368">
            <v>2340054</v>
          </cell>
          <cell r="P368" t="str">
            <v>横浜市港南区港南台３－７－５</v>
          </cell>
          <cell r="Q368" t="str">
            <v>社会福祉法人　明真会　港南台保育園</v>
          </cell>
          <cell r="R368" t="str">
            <v/>
          </cell>
          <cell r="S368" t="str">
            <v/>
          </cell>
          <cell r="T368" t="e">
            <v>#N/A</v>
          </cell>
          <cell r="U368">
            <v>45175</v>
          </cell>
          <cell r="X368" t="str">
            <v>なし</v>
          </cell>
          <cell r="Y368" t="str">
            <v/>
          </cell>
          <cell r="Z368" t="str">
            <v>該当</v>
          </cell>
          <cell r="AA368" t="str">
            <v>Ｒ４</v>
          </cell>
          <cell r="AB368" t="str">
            <v>〇</v>
          </cell>
          <cell r="AC368" t="str">
            <v>Ｒ４</v>
          </cell>
        </row>
        <row r="369">
          <cell r="A369">
            <v>1410051024354</v>
          </cell>
          <cell r="B369">
            <v>6</v>
          </cell>
          <cell r="C369" t="str">
            <v>保育所</v>
          </cell>
          <cell r="D369" t="str">
            <v>キッズガーデン横浜最戸</v>
          </cell>
          <cell r="E369">
            <v>41</v>
          </cell>
          <cell r="F369" t="str">
            <v>港南区</v>
          </cell>
          <cell r="G369" t="str">
            <v>該当</v>
          </cell>
          <cell r="H369">
            <v>11</v>
          </cell>
          <cell r="I369">
            <v>4</v>
          </cell>
          <cell r="J369">
            <v>2</v>
          </cell>
          <cell r="K369" t="str">
            <v>該当</v>
          </cell>
          <cell r="L369">
            <v>13</v>
          </cell>
          <cell r="M369">
            <v>4</v>
          </cell>
          <cell r="N369">
            <v>9</v>
          </cell>
          <cell r="O369">
            <v>1410031</v>
          </cell>
          <cell r="P369" t="str">
            <v>東京都品川区西五反田１－３－８　五反田御幸ビル７階</v>
          </cell>
          <cell r="Q369" t="str">
            <v>株）Ｋｉｄｓ　Ｓｍｉｌｅ　Ｐｒｏｊｅｃｔ</v>
          </cell>
          <cell r="R369" t="str">
            <v>適</v>
          </cell>
          <cell r="S369" t="str">
            <v/>
          </cell>
          <cell r="T369" t="str">
            <v/>
          </cell>
          <cell r="U369">
            <v>45163</v>
          </cell>
          <cell r="X369" t="str">
            <v>なし</v>
          </cell>
          <cell r="Y369" t="str">
            <v/>
          </cell>
          <cell r="Z369" t="str">
            <v>該当</v>
          </cell>
          <cell r="AA369" t="str">
            <v>Ｒ４</v>
          </cell>
          <cell r="AB369" t="str">
            <v>〇</v>
          </cell>
          <cell r="AC369" t="str">
            <v>Ｒ４</v>
          </cell>
        </row>
        <row r="370">
          <cell r="A370">
            <v>1410051023646</v>
          </cell>
          <cell r="B370">
            <v>6</v>
          </cell>
          <cell r="C370" t="str">
            <v>保育所</v>
          </cell>
          <cell r="D370" t="str">
            <v>クオリスキッズ上大岡駅前保育園</v>
          </cell>
          <cell r="E370">
            <v>41</v>
          </cell>
          <cell r="F370" t="str">
            <v>港南区</v>
          </cell>
          <cell r="G370" t="str">
            <v>該当</v>
          </cell>
          <cell r="H370">
            <v>11</v>
          </cell>
          <cell r="I370">
            <v>4</v>
          </cell>
          <cell r="J370">
            <v>2</v>
          </cell>
          <cell r="K370" t="str">
            <v>該当</v>
          </cell>
          <cell r="L370">
            <v>7</v>
          </cell>
          <cell r="M370">
            <v>4</v>
          </cell>
          <cell r="N370">
            <v>3</v>
          </cell>
          <cell r="O370">
            <v>2330001</v>
          </cell>
          <cell r="P370" t="str">
            <v>横浜市港南区上大岡東２－１－３７　１階</v>
          </cell>
          <cell r="Q370" t="str">
            <v>クオリスキッズ上大岡駅前保育園</v>
          </cell>
          <cell r="R370" t="str">
            <v/>
          </cell>
          <cell r="S370" t="str">
            <v/>
          </cell>
          <cell r="T370" t="e">
            <v>#N/A</v>
          </cell>
          <cell r="U370">
            <v>45175</v>
          </cell>
          <cell r="X370" t="str">
            <v>なし</v>
          </cell>
          <cell r="Y370" t="str">
            <v/>
          </cell>
          <cell r="Z370" t="str">
            <v>該当</v>
          </cell>
          <cell r="AA370" t="str">
            <v>Ｒ４</v>
          </cell>
          <cell r="AB370" t="str">
            <v>〇</v>
          </cell>
          <cell r="AC370" t="str">
            <v>Ｒ４</v>
          </cell>
        </row>
        <row r="371">
          <cell r="A371">
            <v>1410051023612</v>
          </cell>
          <cell r="B371">
            <v>6</v>
          </cell>
          <cell r="C371" t="str">
            <v>保育所</v>
          </cell>
          <cell r="D371" t="str">
            <v>こどもっと保育園</v>
          </cell>
          <cell r="E371">
            <v>41</v>
          </cell>
          <cell r="F371" t="str">
            <v>港南区</v>
          </cell>
          <cell r="G371" t="str">
            <v>該当</v>
          </cell>
          <cell r="H371">
            <v>11</v>
          </cell>
          <cell r="I371">
            <v>4</v>
          </cell>
          <cell r="J371">
            <v>2</v>
          </cell>
          <cell r="K371" t="str">
            <v>該当</v>
          </cell>
          <cell r="L371">
            <v>9</v>
          </cell>
          <cell r="M371">
            <v>4</v>
          </cell>
          <cell r="N371">
            <v>5</v>
          </cell>
          <cell r="O371">
            <v>2330001</v>
          </cell>
          <cell r="P371" t="str">
            <v>横浜市港南区港南台５－５－１２　１Ｆ</v>
          </cell>
          <cell r="Q371" t="str">
            <v>こどもっと保育園</v>
          </cell>
          <cell r="R371" t="str">
            <v>適</v>
          </cell>
          <cell r="S371" t="str">
            <v/>
          </cell>
          <cell r="T371" t="str">
            <v/>
          </cell>
          <cell r="U371">
            <v>45163</v>
          </cell>
          <cell r="X371" t="str">
            <v>なし</v>
          </cell>
          <cell r="Y371" t="str">
            <v/>
          </cell>
          <cell r="Z371" t="str">
            <v>該当</v>
          </cell>
          <cell r="AA371" t="str">
            <v>Ｒ４</v>
          </cell>
          <cell r="AB371" t="str">
            <v>〇</v>
          </cell>
          <cell r="AC371" t="str">
            <v>Ｒ４</v>
          </cell>
        </row>
        <row r="372">
          <cell r="A372">
            <v>1410051019552</v>
          </cell>
          <cell r="B372">
            <v>6</v>
          </cell>
          <cell r="C372" t="str">
            <v>保育所</v>
          </cell>
          <cell r="D372" t="str">
            <v>笹下保育園</v>
          </cell>
          <cell r="E372">
            <v>41</v>
          </cell>
          <cell r="F372" t="str">
            <v>港南区</v>
          </cell>
          <cell r="G372" t="str">
            <v>該当</v>
          </cell>
          <cell r="H372">
            <v>17</v>
          </cell>
          <cell r="I372">
            <v>6</v>
          </cell>
          <cell r="J372">
            <v>3</v>
          </cell>
          <cell r="K372" t="str">
            <v>該当</v>
          </cell>
          <cell r="L372">
            <v>13</v>
          </cell>
          <cell r="M372">
            <v>6</v>
          </cell>
          <cell r="N372">
            <v>7</v>
          </cell>
          <cell r="O372">
            <v>2330003</v>
          </cell>
          <cell r="P372" t="str">
            <v>横浜市港南区港南六丁目２－８</v>
          </cell>
          <cell r="Q372" t="str">
            <v>笹下保育園</v>
          </cell>
          <cell r="R372" t="str">
            <v/>
          </cell>
          <cell r="S372" t="str">
            <v/>
          </cell>
          <cell r="T372" t="e">
            <v>#N/A</v>
          </cell>
          <cell r="U372">
            <v>45163</v>
          </cell>
          <cell r="X372" t="str">
            <v>なし</v>
          </cell>
          <cell r="Y372" t="str">
            <v/>
          </cell>
          <cell r="Z372" t="str">
            <v>該当</v>
          </cell>
          <cell r="AA372" t="str">
            <v>Ｒ４</v>
          </cell>
          <cell r="AB372" t="str">
            <v>〇</v>
          </cell>
          <cell r="AC372" t="str">
            <v>Ｒ４</v>
          </cell>
        </row>
        <row r="373">
          <cell r="A373">
            <v>1410051019545</v>
          </cell>
          <cell r="B373">
            <v>6</v>
          </cell>
          <cell r="C373" t="str">
            <v>保育所</v>
          </cell>
          <cell r="D373" t="str">
            <v>太陽の子　港南台保育園</v>
          </cell>
          <cell r="E373">
            <v>41</v>
          </cell>
          <cell r="F373" t="str">
            <v>港南区</v>
          </cell>
          <cell r="G373" t="str">
            <v>該当</v>
          </cell>
          <cell r="H373">
            <v>13</v>
          </cell>
          <cell r="I373">
            <v>4</v>
          </cell>
          <cell r="J373">
            <v>3</v>
          </cell>
          <cell r="K373" t="str">
            <v>該当</v>
          </cell>
          <cell r="L373">
            <v>9</v>
          </cell>
          <cell r="M373">
            <v>4</v>
          </cell>
          <cell r="N373">
            <v>5</v>
          </cell>
          <cell r="O373">
            <v>1086215</v>
          </cell>
          <cell r="P373" t="str">
            <v>東京都港区港南二丁目１５番３号　品川インターシティＣ棟１５階</v>
          </cell>
          <cell r="Q373" t="str">
            <v>ＨＩＴＯＷＡキッズライフ株式会社</v>
          </cell>
          <cell r="R373" t="str">
            <v>適</v>
          </cell>
          <cell r="S373" t="str">
            <v/>
          </cell>
          <cell r="T373" t="str">
            <v/>
          </cell>
          <cell r="U373">
            <v>45191</v>
          </cell>
          <cell r="X373" t="str">
            <v>なし</v>
          </cell>
          <cell r="Y373" t="str">
            <v/>
          </cell>
          <cell r="Z373" t="str">
            <v>該当</v>
          </cell>
          <cell r="AA373" t="str">
            <v>Ｒ４</v>
          </cell>
          <cell r="AB373" t="str">
            <v>〇</v>
          </cell>
          <cell r="AC373" t="str">
            <v>Ｒ４</v>
          </cell>
        </row>
        <row r="374">
          <cell r="A374">
            <v>1410051019537</v>
          </cell>
          <cell r="B374">
            <v>6</v>
          </cell>
          <cell r="C374" t="str">
            <v>保育所</v>
          </cell>
          <cell r="D374" t="str">
            <v>つくし保育園　上大岡</v>
          </cell>
          <cell r="E374">
            <v>41</v>
          </cell>
          <cell r="F374" t="str">
            <v>港南区</v>
          </cell>
          <cell r="G374" t="str">
            <v>該当</v>
          </cell>
          <cell r="H374">
            <v>12</v>
          </cell>
          <cell r="I374">
            <v>4</v>
          </cell>
          <cell r="J374">
            <v>2</v>
          </cell>
          <cell r="K374" t="str">
            <v>該当</v>
          </cell>
          <cell r="L374">
            <v>8</v>
          </cell>
          <cell r="M374">
            <v>4</v>
          </cell>
          <cell r="N374">
            <v>4</v>
          </cell>
          <cell r="O374">
            <v>2330007</v>
          </cell>
          <cell r="P374" t="str">
            <v>横浜市港南区大久保一丁目８－４</v>
          </cell>
          <cell r="Q374" t="str">
            <v>社会福祉法人秀峰会　つくし保育園上大岡</v>
          </cell>
          <cell r="R374" t="str">
            <v>適</v>
          </cell>
          <cell r="S374" t="str">
            <v/>
          </cell>
          <cell r="T374" t="str">
            <v/>
          </cell>
          <cell r="U374">
            <v>45163</v>
          </cell>
          <cell r="X374" t="str">
            <v>なし</v>
          </cell>
          <cell r="Y374" t="str">
            <v/>
          </cell>
          <cell r="Z374" t="str">
            <v>該当</v>
          </cell>
          <cell r="AA374" t="str">
            <v>Ｒ４</v>
          </cell>
          <cell r="AB374" t="str">
            <v>〇</v>
          </cell>
          <cell r="AC374" t="str">
            <v>Ｒ４</v>
          </cell>
        </row>
        <row r="375">
          <cell r="A375">
            <v>1410051019354</v>
          </cell>
          <cell r="B375">
            <v>6</v>
          </cell>
          <cell r="C375" t="str">
            <v>保育所</v>
          </cell>
          <cell r="D375" t="str">
            <v>港南台つばさ保育園</v>
          </cell>
          <cell r="E375">
            <v>41</v>
          </cell>
          <cell r="F375" t="str">
            <v>港南区</v>
          </cell>
          <cell r="G375" t="str">
            <v>該当</v>
          </cell>
          <cell r="H375">
            <v>12</v>
          </cell>
          <cell r="I375">
            <v>4</v>
          </cell>
          <cell r="J375">
            <v>2</v>
          </cell>
          <cell r="K375" t="str">
            <v>該当</v>
          </cell>
          <cell r="L375">
            <v>11</v>
          </cell>
          <cell r="M375">
            <v>4</v>
          </cell>
          <cell r="N375">
            <v>7</v>
          </cell>
          <cell r="O375">
            <v>2330007</v>
          </cell>
          <cell r="P375" t="str">
            <v>横浜市港南区大久保１－２０－３９</v>
          </cell>
          <cell r="Q375" t="str">
            <v>特定非営利活動法人　きずなの会</v>
          </cell>
          <cell r="R375" t="str">
            <v>適</v>
          </cell>
          <cell r="S375" t="str">
            <v/>
          </cell>
          <cell r="T375" t="str">
            <v/>
          </cell>
          <cell r="U375">
            <v>45175</v>
          </cell>
          <cell r="X375" t="str">
            <v>なし</v>
          </cell>
          <cell r="Y375" t="str">
            <v/>
          </cell>
          <cell r="Z375" t="str">
            <v>該当</v>
          </cell>
          <cell r="AA375" t="str">
            <v>Ｒ４</v>
          </cell>
          <cell r="AB375" t="str">
            <v>〇</v>
          </cell>
          <cell r="AC375" t="str">
            <v>Ｒ４</v>
          </cell>
        </row>
        <row r="376">
          <cell r="A376">
            <v>1410051019347</v>
          </cell>
          <cell r="B376">
            <v>6</v>
          </cell>
          <cell r="C376" t="str">
            <v>保育所</v>
          </cell>
          <cell r="D376" t="str">
            <v>クオリスキッズ港南中央保育園</v>
          </cell>
          <cell r="E376">
            <v>41</v>
          </cell>
          <cell r="F376" t="str">
            <v>港南区</v>
          </cell>
          <cell r="G376" t="str">
            <v>該当</v>
          </cell>
          <cell r="H376">
            <v>15</v>
          </cell>
          <cell r="I376">
            <v>5</v>
          </cell>
          <cell r="J376">
            <v>3</v>
          </cell>
          <cell r="K376" t="str">
            <v>該当</v>
          </cell>
          <cell r="L376">
            <v>9</v>
          </cell>
          <cell r="M376">
            <v>5</v>
          </cell>
          <cell r="N376">
            <v>4</v>
          </cell>
          <cell r="O376">
            <v>2330003</v>
          </cell>
          <cell r="P376" t="str">
            <v>横浜市港南区港南五丁目２－９</v>
          </cell>
          <cell r="Q376" t="str">
            <v>クオリスキッズ港南中央保育園</v>
          </cell>
          <cell r="R376" t="str">
            <v>適</v>
          </cell>
          <cell r="S376" t="str">
            <v/>
          </cell>
          <cell r="T376" t="str">
            <v/>
          </cell>
          <cell r="U376">
            <v>45175</v>
          </cell>
          <cell r="X376" t="str">
            <v>なし</v>
          </cell>
          <cell r="Y376" t="str">
            <v/>
          </cell>
          <cell r="Z376" t="str">
            <v>該当</v>
          </cell>
          <cell r="AA376" t="str">
            <v>Ｒ４</v>
          </cell>
          <cell r="AB376" t="str">
            <v>〇</v>
          </cell>
          <cell r="AC376" t="str">
            <v>Ｒ４</v>
          </cell>
        </row>
        <row r="377">
          <cell r="A377">
            <v>1410051018604</v>
          </cell>
          <cell r="B377">
            <v>6</v>
          </cell>
          <cell r="C377" t="str">
            <v>保育所</v>
          </cell>
          <cell r="D377" t="str">
            <v>港南あひる保育園</v>
          </cell>
          <cell r="E377">
            <v>41</v>
          </cell>
          <cell r="F377" t="str">
            <v>港南区</v>
          </cell>
          <cell r="G377" t="str">
            <v>該当</v>
          </cell>
          <cell r="H377">
            <v>11</v>
          </cell>
          <cell r="I377">
            <v>4</v>
          </cell>
          <cell r="J377">
            <v>2</v>
          </cell>
          <cell r="K377" t="str">
            <v>該当</v>
          </cell>
          <cell r="L377">
            <v>4</v>
          </cell>
          <cell r="M377">
            <v>4</v>
          </cell>
          <cell r="N377">
            <v>0</v>
          </cell>
          <cell r="O377">
            <v>2330005</v>
          </cell>
          <cell r="P377" t="str">
            <v>横浜市港南区東芹が谷１４－１０</v>
          </cell>
          <cell r="Q377" t="str">
            <v>港南あひる保育園</v>
          </cell>
          <cell r="R377" t="str">
            <v>適</v>
          </cell>
          <cell r="S377" t="str">
            <v/>
          </cell>
          <cell r="T377" t="str">
            <v/>
          </cell>
          <cell r="U377">
            <v>45163</v>
          </cell>
          <cell r="X377" t="str">
            <v>なし</v>
          </cell>
          <cell r="Y377" t="str">
            <v/>
          </cell>
          <cell r="Z377" t="str">
            <v>該当</v>
          </cell>
          <cell r="AA377" t="str">
            <v>Ｒ４</v>
          </cell>
          <cell r="AB377" t="str">
            <v>〇</v>
          </cell>
          <cell r="AC377" t="str">
            <v>Ｒ４</v>
          </cell>
        </row>
        <row r="378">
          <cell r="A378">
            <v>1410051018596</v>
          </cell>
          <cell r="B378">
            <v>6</v>
          </cell>
          <cell r="C378" t="str">
            <v>保育所</v>
          </cell>
          <cell r="D378" t="str">
            <v>アスク上大岡保育園</v>
          </cell>
          <cell r="E378">
            <v>41</v>
          </cell>
          <cell r="F378" t="str">
            <v>港南区</v>
          </cell>
          <cell r="G378" t="str">
            <v>該当</v>
          </cell>
          <cell r="H378">
            <v>11</v>
          </cell>
          <cell r="I378">
            <v>4</v>
          </cell>
          <cell r="J378">
            <v>2</v>
          </cell>
          <cell r="K378" t="str">
            <v>該当</v>
          </cell>
          <cell r="L378">
            <v>11</v>
          </cell>
          <cell r="M378">
            <v>4</v>
          </cell>
          <cell r="N378">
            <v>7</v>
          </cell>
          <cell r="O378">
            <v>1080075</v>
          </cell>
          <cell r="P378" t="str">
            <v>東京都港区港南１－２－７０　品川シーズンテラス５Ｆ</v>
          </cell>
          <cell r="Q378" t="str">
            <v>株式会社　日本保育総合研究所</v>
          </cell>
          <cell r="R378" t="str">
            <v>適</v>
          </cell>
          <cell r="S378" t="str">
            <v/>
          </cell>
          <cell r="T378" t="str">
            <v/>
          </cell>
          <cell r="U378">
            <v>45175</v>
          </cell>
          <cell r="W378">
            <v>45205</v>
          </cell>
          <cell r="X378" t="str">
            <v>なし</v>
          </cell>
          <cell r="Y378" t="str">
            <v/>
          </cell>
          <cell r="Z378" t="str">
            <v>該当</v>
          </cell>
          <cell r="AA378" t="str">
            <v>Ｒ４</v>
          </cell>
          <cell r="AB378" t="str">
            <v>〇</v>
          </cell>
          <cell r="AC378" t="str">
            <v>Ｒ４</v>
          </cell>
        </row>
        <row r="379">
          <cell r="A379">
            <v>1410051018083</v>
          </cell>
          <cell r="B379">
            <v>6</v>
          </cell>
          <cell r="C379" t="str">
            <v>保育所</v>
          </cell>
          <cell r="D379" t="str">
            <v>つばさ保育園</v>
          </cell>
          <cell r="E379">
            <v>41</v>
          </cell>
          <cell r="F379" t="str">
            <v>港南区</v>
          </cell>
          <cell r="G379" t="str">
            <v>該当</v>
          </cell>
          <cell r="H379">
            <v>22</v>
          </cell>
          <cell r="I379">
            <v>7</v>
          </cell>
          <cell r="J379">
            <v>4</v>
          </cell>
          <cell r="K379" t="str">
            <v>該当</v>
          </cell>
          <cell r="L379">
            <v>20</v>
          </cell>
          <cell r="M379">
            <v>7</v>
          </cell>
          <cell r="N379">
            <v>13</v>
          </cell>
          <cell r="O379">
            <v>2330007</v>
          </cell>
          <cell r="P379" t="str">
            <v>横浜市港南区大久保１－２０－３９</v>
          </cell>
          <cell r="Q379" t="str">
            <v>つばさ保育園</v>
          </cell>
          <cell r="R379" t="str">
            <v/>
          </cell>
          <cell r="S379" t="str">
            <v/>
          </cell>
          <cell r="T379" t="e">
            <v>#N/A</v>
          </cell>
          <cell r="U379">
            <v>45175</v>
          </cell>
          <cell r="X379" t="str">
            <v>なし</v>
          </cell>
          <cell r="Y379" t="str">
            <v/>
          </cell>
          <cell r="Z379" t="str">
            <v>該当</v>
          </cell>
          <cell r="AA379" t="str">
            <v>Ｒ４</v>
          </cell>
          <cell r="AB379" t="str">
            <v>〇</v>
          </cell>
          <cell r="AC379" t="str">
            <v>Ｒ４</v>
          </cell>
        </row>
        <row r="380">
          <cell r="A380">
            <v>1410051018075</v>
          </cell>
          <cell r="B380">
            <v>6</v>
          </cell>
          <cell r="C380" t="str">
            <v>保育所</v>
          </cell>
          <cell r="D380" t="str">
            <v>港南ひまわり保育園</v>
          </cell>
          <cell r="E380">
            <v>41</v>
          </cell>
          <cell r="F380" t="str">
            <v>港南区</v>
          </cell>
          <cell r="G380" t="str">
            <v>該当</v>
          </cell>
          <cell r="H380">
            <v>15</v>
          </cell>
          <cell r="I380">
            <v>5</v>
          </cell>
          <cell r="J380">
            <v>3</v>
          </cell>
          <cell r="K380" t="str">
            <v>該当</v>
          </cell>
          <cell r="L380">
            <v>9</v>
          </cell>
          <cell r="M380">
            <v>5</v>
          </cell>
          <cell r="N380">
            <v>4</v>
          </cell>
          <cell r="O380">
            <v>2330013</v>
          </cell>
          <cell r="P380" t="str">
            <v>横浜市港南区丸山台二丁目４１－６７</v>
          </cell>
          <cell r="Q380" t="str">
            <v>社会福祉法人愛幸会　港南ひまわり保育園</v>
          </cell>
          <cell r="R380" t="str">
            <v/>
          </cell>
          <cell r="S380" t="str">
            <v/>
          </cell>
          <cell r="T380" t="e">
            <v>#N/A</v>
          </cell>
          <cell r="U380">
            <v>45191</v>
          </cell>
          <cell r="X380" t="str">
            <v>なし</v>
          </cell>
          <cell r="Y380" t="str">
            <v/>
          </cell>
          <cell r="Z380" t="str">
            <v>該当</v>
          </cell>
          <cell r="AA380" t="str">
            <v>Ｒ４</v>
          </cell>
          <cell r="AB380" t="str">
            <v>〇</v>
          </cell>
          <cell r="AC380" t="str">
            <v>Ｒ４</v>
          </cell>
        </row>
        <row r="381">
          <cell r="A381">
            <v>1410051018067</v>
          </cell>
          <cell r="B381">
            <v>6</v>
          </cell>
          <cell r="C381" t="str">
            <v>保育所</v>
          </cell>
          <cell r="D381" t="str">
            <v>港南つくしんぼ保育園</v>
          </cell>
          <cell r="E381">
            <v>41</v>
          </cell>
          <cell r="F381" t="str">
            <v>港南区</v>
          </cell>
          <cell r="G381" t="str">
            <v>該当</v>
          </cell>
          <cell r="H381">
            <v>21</v>
          </cell>
          <cell r="I381">
            <v>7</v>
          </cell>
          <cell r="J381">
            <v>4</v>
          </cell>
          <cell r="K381" t="str">
            <v>該当</v>
          </cell>
          <cell r="L381">
            <v>18</v>
          </cell>
          <cell r="M381">
            <v>7</v>
          </cell>
          <cell r="N381">
            <v>11</v>
          </cell>
          <cell r="O381">
            <v>2330003</v>
          </cell>
          <cell r="P381" t="str">
            <v>横浜市港南区港南四丁目２－６</v>
          </cell>
          <cell r="Q381" t="str">
            <v>つくしんぼの会　港南つくしんぼ保育園</v>
          </cell>
          <cell r="R381" t="str">
            <v>適</v>
          </cell>
          <cell r="S381" t="str">
            <v/>
          </cell>
          <cell r="T381" t="str">
            <v/>
          </cell>
          <cell r="U381">
            <v>45175</v>
          </cell>
          <cell r="X381" t="str">
            <v>なし</v>
          </cell>
          <cell r="Y381" t="str">
            <v/>
          </cell>
          <cell r="Z381" t="str">
            <v>該当</v>
          </cell>
          <cell r="AA381" t="str">
            <v>Ｒ４</v>
          </cell>
          <cell r="AB381" t="str">
            <v>〇</v>
          </cell>
          <cell r="AC381" t="str">
            <v>Ｒ４</v>
          </cell>
        </row>
        <row r="382">
          <cell r="A382">
            <v>1410051016673</v>
          </cell>
          <cell r="B382">
            <v>6</v>
          </cell>
          <cell r="C382" t="str">
            <v>保育所</v>
          </cell>
          <cell r="D382" t="str">
            <v>白峰保育園</v>
          </cell>
          <cell r="E382">
            <v>41</v>
          </cell>
          <cell r="F382" t="str">
            <v>港南区</v>
          </cell>
          <cell r="G382" t="str">
            <v>該当</v>
          </cell>
          <cell r="H382">
            <v>17</v>
          </cell>
          <cell r="I382">
            <v>6</v>
          </cell>
          <cell r="J382">
            <v>3</v>
          </cell>
          <cell r="K382" t="str">
            <v>該当</v>
          </cell>
          <cell r="L382">
            <v>14</v>
          </cell>
          <cell r="M382">
            <v>6</v>
          </cell>
          <cell r="N382">
            <v>8</v>
          </cell>
          <cell r="O382">
            <v>2340054</v>
          </cell>
          <cell r="P382" t="str">
            <v>横浜市港南区港南台四丁目６－１５</v>
          </cell>
          <cell r="Q382" t="str">
            <v>白峰保育園</v>
          </cell>
          <cell r="R382" t="str">
            <v>適</v>
          </cell>
          <cell r="S382" t="str">
            <v/>
          </cell>
          <cell r="T382" t="str">
            <v/>
          </cell>
          <cell r="U382">
            <v>45182</v>
          </cell>
          <cell r="X382" t="str">
            <v>なし</v>
          </cell>
          <cell r="Y382" t="str">
            <v/>
          </cell>
          <cell r="Z382" t="str">
            <v>該当</v>
          </cell>
          <cell r="AA382" t="str">
            <v>Ｒ４</v>
          </cell>
          <cell r="AB382" t="str">
            <v>〇</v>
          </cell>
          <cell r="AC382" t="str">
            <v>Ｒ４</v>
          </cell>
        </row>
        <row r="383">
          <cell r="A383">
            <v>1410051016665</v>
          </cell>
          <cell r="B383">
            <v>6</v>
          </cell>
          <cell r="C383" t="str">
            <v>保育所</v>
          </cell>
          <cell r="D383" t="str">
            <v>みなみひの保育園</v>
          </cell>
          <cell r="E383">
            <v>41</v>
          </cell>
          <cell r="F383" t="str">
            <v>港南区</v>
          </cell>
          <cell r="G383" t="str">
            <v>該当</v>
          </cell>
          <cell r="H383">
            <v>15</v>
          </cell>
          <cell r="I383">
            <v>5</v>
          </cell>
          <cell r="J383">
            <v>3</v>
          </cell>
          <cell r="K383" t="str">
            <v>該当</v>
          </cell>
          <cell r="L383">
            <v>5</v>
          </cell>
          <cell r="M383">
            <v>5</v>
          </cell>
          <cell r="N383">
            <v>0</v>
          </cell>
          <cell r="O383">
            <v>2340055</v>
          </cell>
          <cell r="P383" t="str">
            <v>横浜市港南区日野南三丁目１３－１</v>
          </cell>
          <cell r="Q383" t="str">
            <v>みなみひの保育園</v>
          </cell>
          <cell r="R383" t="str">
            <v/>
          </cell>
          <cell r="S383" t="str">
            <v/>
          </cell>
          <cell r="T383" t="e">
            <v>#N/A</v>
          </cell>
          <cell r="U383">
            <v>45182</v>
          </cell>
          <cell r="X383" t="str">
            <v>なし</v>
          </cell>
          <cell r="Y383" t="str">
            <v/>
          </cell>
          <cell r="Z383" t="str">
            <v>該当</v>
          </cell>
          <cell r="AA383" t="str">
            <v>Ｒ４</v>
          </cell>
          <cell r="AB383" t="str">
            <v>〇</v>
          </cell>
          <cell r="AC383" t="str">
            <v>Ｒ４</v>
          </cell>
        </row>
        <row r="384">
          <cell r="A384">
            <v>1410051016657</v>
          </cell>
          <cell r="B384">
            <v>6</v>
          </cell>
          <cell r="C384" t="str">
            <v>保育所</v>
          </cell>
          <cell r="D384" t="str">
            <v>京急キッズランド上大岡保育園</v>
          </cell>
          <cell r="E384">
            <v>41</v>
          </cell>
          <cell r="F384" t="str">
            <v>港南区</v>
          </cell>
          <cell r="G384" t="str">
            <v>該当</v>
          </cell>
          <cell r="H384">
            <v>12</v>
          </cell>
          <cell r="I384">
            <v>4</v>
          </cell>
          <cell r="J384">
            <v>2</v>
          </cell>
          <cell r="K384" t="str">
            <v>該当</v>
          </cell>
          <cell r="L384">
            <v>8</v>
          </cell>
          <cell r="M384">
            <v>4</v>
          </cell>
          <cell r="N384">
            <v>4</v>
          </cell>
          <cell r="O384">
            <v>2330002</v>
          </cell>
          <cell r="P384" t="str">
            <v>横浜市港南区上大岡西三丁目１０－１７</v>
          </cell>
          <cell r="Q384" t="str">
            <v>京急キッズランド　上大岡保育園</v>
          </cell>
          <cell r="R384" t="str">
            <v>適</v>
          </cell>
          <cell r="S384" t="str">
            <v/>
          </cell>
          <cell r="T384" t="str">
            <v/>
          </cell>
          <cell r="U384">
            <v>45191</v>
          </cell>
          <cell r="X384" t="str">
            <v>なし</v>
          </cell>
          <cell r="Y384" t="str">
            <v/>
          </cell>
          <cell r="Z384" t="str">
            <v>該当</v>
          </cell>
          <cell r="AA384" t="str">
            <v>Ｒ４</v>
          </cell>
          <cell r="AB384" t="str">
            <v>〇</v>
          </cell>
          <cell r="AC384" t="str">
            <v>Ｒ４</v>
          </cell>
        </row>
        <row r="385">
          <cell r="A385">
            <v>1410051016640</v>
          </cell>
          <cell r="B385">
            <v>6</v>
          </cell>
          <cell r="C385" t="str">
            <v>保育所</v>
          </cell>
          <cell r="D385" t="str">
            <v>上永谷保育園</v>
          </cell>
          <cell r="E385">
            <v>41</v>
          </cell>
          <cell r="F385" t="str">
            <v>港南区</v>
          </cell>
          <cell r="G385" t="str">
            <v>該当</v>
          </cell>
          <cell r="H385">
            <v>15</v>
          </cell>
          <cell r="I385">
            <v>5</v>
          </cell>
          <cell r="J385">
            <v>3</v>
          </cell>
          <cell r="K385" t="str">
            <v>該当</v>
          </cell>
          <cell r="L385">
            <v>11</v>
          </cell>
          <cell r="M385">
            <v>5</v>
          </cell>
          <cell r="N385">
            <v>6</v>
          </cell>
          <cell r="O385">
            <v>2330012</v>
          </cell>
          <cell r="P385" t="str">
            <v>横浜市港南区上永谷一丁目３５－４１</v>
          </cell>
          <cell r="Q385" t="str">
            <v>上永谷保育園</v>
          </cell>
          <cell r="R385" t="str">
            <v/>
          </cell>
          <cell r="S385" t="str">
            <v/>
          </cell>
          <cell r="T385" t="e">
            <v>#N/A</v>
          </cell>
          <cell r="U385">
            <v>45182</v>
          </cell>
          <cell r="X385" t="str">
            <v>なし</v>
          </cell>
          <cell r="Y385" t="str">
            <v/>
          </cell>
          <cell r="Z385" t="str">
            <v>該当</v>
          </cell>
          <cell r="AA385" t="str">
            <v>Ｒ４</v>
          </cell>
          <cell r="AB385" t="str">
            <v>〇</v>
          </cell>
          <cell r="AC385" t="str">
            <v>Ｒ４</v>
          </cell>
        </row>
        <row r="386">
          <cell r="A386">
            <v>1410051016632</v>
          </cell>
          <cell r="B386">
            <v>6</v>
          </cell>
          <cell r="C386" t="str">
            <v>保育所</v>
          </cell>
          <cell r="D386" t="str">
            <v>上大岡ゆう保育園</v>
          </cell>
          <cell r="E386">
            <v>41</v>
          </cell>
          <cell r="F386" t="str">
            <v>港南区</v>
          </cell>
          <cell r="G386" t="str">
            <v>該当</v>
          </cell>
          <cell r="H386">
            <v>24</v>
          </cell>
          <cell r="I386">
            <v>8</v>
          </cell>
          <cell r="J386">
            <v>5</v>
          </cell>
          <cell r="K386" t="str">
            <v>該当</v>
          </cell>
          <cell r="L386">
            <v>21</v>
          </cell>
          <cell r="M386">
            <v>8</v>
          </cell>
          <cell r="N386">
            <v>13</v>
          </cell>
          <cell r="O386">
            <v>2330002</v>
          </cell>
          <cell r="P386" t="str">
            <v>横浜市港南区上大岡西一丁目１５－１ｃａｍｉｏ４Ｆ</v>
          </cell>
          <cell r="Q386" t="str">
            <v>上大岡ゆう保育園</v>
          </cell>
          <cell r="R386" t="str">
            <v/>
          </cell>
          <cell r="S386" t="str">
            <v/>
          </cell>
          <cell r="T386" t="e">
            <v>#N/A</v>
          </cell>
          <cell r="U386">
            <v>45191</v>
          </cell>
          <cell r="X386" t="str">
            <v>なし</v>
          </cell>
          <cell r="Y386" t="str">
            <v/>
          </cell>
          <cell r="Z386" t="str">
            <v>該当</v>
          </cell>
          <cell r="AA386" t="str">
            <v>Ｒ４</v>
          </cell>
          <cell r="AB386" t="str">
            <v>〇</v>
          </cell>
          <cell r="AC386" t="str">
            <v>Ｒ４</v>
          </cell>
        </row>
        <row r="387">
          <cell r="A387">
            <v>1410051016624</v>
          </cell>
          <cell r="B387">
            <v>6</v>
          </cell>
          <cell r="C387" t="str">
            <v>保育所</v>
          </cell>
          <cell r="D387" t="str">
            <v>育美保育園</v>
          </cell>
          <cell r="E387">
            <v>41</v>
          </cell>
          <cell r="F387" t="str">
            <v>港南区</v>
          </cell>
          <cell r="G387" t="str">
            <v>該当</v>
          </cell>
          <cell r="H387">
            <v>12</v>
          </cell>
          <cell r="I387">
            <v>4</v>
          </cell>
          <cell r="J387">
            <v>2</v>
          </cell>
          <cell r="K387" t="str">
            <v>該当</v>
          </cell>
          <cell r="L387">
            <v>7</v>
          </cell>
          <cell r="M387">
            <v>4</v>
          </cell>
          <cell r="N387">
            <v>3</v>
          </cell>
          <cell r="O387">
            <v>2340054</v>
          </cell>
          <cell r="P387" t="str">
            <v>横浜市港南区港南台七丁目４２－３０</v>
          </cell>
          <cell r="Q387" t="str">
            <v>有限会社　育成会　育美保育園</v>
          </cell>
          <cell r="R387" t="str">
            <v/>
          </cell>
          <cell r="S387" t="str">
            <v/>
          </cell>
          <cell r="T387" t="e">
            <v>#N/A</v>
          </cell>
          <cell r="U387">
            <v>45182</v>
          </cell>
          <cell r="X387" t="str">
            <v>なし</v>
          </cell>
          <cell r="Y387" t="str">
            <v/>
          </cell>
          <cell r="Z387" t="str">
            <v>該当</v>
          </cell>
          <cell r="AA387" t="str">
            <v>Ｒ４</v>
          </cell>
          <cell r="AB387" t="str">
            <v>〇</v>
          </cell>
          <cell r="AC387" t="str">
            <v>Ｒ４</v>
          </cell>
        </row>
        <row r="388">
          <cell r="A388">
            <v>1410051016616</v>
          </cell>
          <cell r="B388">
            <v>6</v>
          </cell>
          <cell r="C388" t="str">
            <v>保育所</v>
          </cell>
          <cell r="D388" t="str">
            <v>アスク港南中央保育園</v>
          </cell>
          <cell r="E388">
            <v>41</v>
          </cell>
          <cell r="F388" t="str">
            <v>港南区</v>
          </cell>
          <cell r="G388" t="str">
            <v>該当</v>
          </cell>
          <cell r="H388">
            <v>19</v>
          </cell>
          <cell r="I388">
            <v>6</v>
          </cell>
          <cell r="J388">
            <v>4</v>
          </cell>
          <cell r="K388" t="str">
            <v>該当</v>
          </cell>
          <cell r="L388">
            <v>11</v>
          </cell>
          <cell r="M388">
            <v>6</v>
          </cell>
          <cell r="N388">
            <v>5</v>
          </cell>
          <cell r="O388">
            <v>1080075</v>
          </cell>
          <cell r="P388" t="str">
            <v>東京都港区港南１丁目２－７０　品川シーズンテラス５Ｆ</v>
          </cell>
          <cell r="Q388" t="str">
            <v>株式会社　日本保育総合研究所</v>
          </cell>
          <cell r="R388" t="str">
            <v/>
          </cell>
          <cell r="S388" t="str">
            <v/>
          </cell>
          <cell r="T388" t="e">
            <v>#N/A</v>
          </cell>
          <cell r="U388">
            <v>45175</v>
          </cell>
          <cell r="X388" t="str">
            <v>なし</v>
          </cell>
          <cell r="Y388" t="str">
            <v/>
          </cell>
          <cell r="Z388" t="str">
            <v>該当</v>
          </cell>
          <cell r="AA388" t="str">
            <v>Ｒ４</v>
          </cell>
          <cell r="AB388" t="str">
            <v>〇</v>
          </cell>
          <cell r="AC388" t="str">
            <v>Ｒ４</v>
          </cell>
        </row>
        <row r="389">
          <cell r="A389">
            <v>1410051016608</v>
          </cell>
          <cell r="B389">
            <v>6</v>
          </cell>
          <cell r="C389" t="str">
            <v>保育所</v>
          </cell>
          <cell r="D389" t="str">
            <v>赤い屋根保育園</v>
          </cell>
          <cell r="E389">
            <v>41</v>
          </cell>
          <cell r="F389" t="str">
            <v>港南区</v>
          </cell>
          <cell r="G389" t="str">
            <v>該当</v>
          </cell>
          <cell r="H389">
            <v>19</v>
          </cell>
          <cell r="I389">
            <v>6</v>
          </cell>
          <cell r="J389">
            <v>4</v>
          </cell>
          <cell r="K389" t="str">
            <v>該当</v>
          </cell>
          <cell r="L389">
            <v>23</v>
          </cell>
          <cell r="M389">
            <v>6</v>
          </cell>
          <cell r="N389">
            <v>17</v>
          </cell>
          <cell r="O389">
            <v>2340054</v>
          </cell>
          <cell r="P389" t="str">
            <v>横浜市港南区港南台五丁目３－１</v>
          </cell>
          <cell r="Q389" t="str">
            <v>赤い屋根保育園</v>
          </cell>
          <cell r="R389" t="str">
            <v>適</v>
          </cell>
          <cell r="S389" t="str">
            <v/>
          </cell>
          <cell r="T389" t="str">
            <v/>
          </cell>
          <cell r="U389">
            <v>45175</v>
          </cell>
          <cell r="X389" t="str">
            <v>なし</v>
          </cell>
          <cell r="Y389" t="str">
            <v/>
          </cell>
          <cell r="Z389" t="str">
            <v>該当</v>
          </cell>
          <cell r="AA389" t="str">
            <v>Ｒ４</v>
          </cell>
          <cell r="AB389" t="str">
            <v>〇</v>
          </cell>
          <cell r="AC389" t="str">
            <v>Ｒ４</v>
          </cell>
        </row>
        <row r="390">
          <cell r="A390">
            <v>1410051016590</v>
          </cell>
          <cell r="B390">
            <v>6</v>
          </cell>
          <cell r="C390" t="str">
            <v>保育所</v>
          </cell>
          <cell r="D390" t="str">
            <v>ＣＯＳＭＯＳ保育園</v>
          </cell>
          <cell r="E390">
            <v>41</v>
          </cell>
          <cell r="F390" t="str">
            <v>港南区</v>
          </cell>
          <cell r="G390" t="str">
            <v>該当</v>
          </cell>
          <cell r="H390">
            <v>12</v>
          </cell>
          <cell r="I390">
            <v>4</v>
          </cell>
          <cell r="J390">
            <v>2</v>
          </cell>
          <cell r="K390" t="str">
            <v>該当</v>
          </cell>
          <cell r="L390">
            <v>9</v>
          </cell>
          <cell r="M390">
            <v>4</v>
          </cell>
          <cell r="N390">
            <v>5</v>
          </cell>
          <cell r="O390">
            <v>2340053</v>
          </cell>
          <cell r="P390" t="str">
            <v>横浜市港南区日野中央一丁目１８－１３</v>
          </cell>
          <cell r="Q390" t="str">
            <v>（有）ルミエール企画　ＣＯＳＭＯＳ保育園</v>
          </cell>
          <cell r="R390" t="str">
            <v>適</v>
          </cell>
          <cell r="S390" t="str">
            <v/>
          </cell>
          <cell r="T390" t="str">
            <v/>
          </cell>
          <cell r="U390">
            <v>45205</v>
          </cell>
          <cell r="X390" t="str">
            <v>なし</v>
          </cell>
          <cell r="Y390" t="str">
            <v/>
          </cell>
          <cell r="Z390" t="str">
            <v>該当</v>
          </cell>
          <cell r="AA390" t="str">
            <v>Ｒ４</v>
          </cell>
          <cell r="AB390" t="str">
            <v>〇</v>
          </cell>
          <cell r="AC390" t="str">
            <v>Ｒ４</v>
          </cell>
        </row>
        <row r="391">
          <cell r="A391">
            <v>1410051015378</v>
          </cell>
          <cell r="B391">
            <v>6</v>
          </cell>
          <cell r="C391" t="str">
            <v>保育所</v>
          </cell>
          <cell r="D391" t="str">
            <v>丸山台保育園</v>
          </cell>
          <cell r="E391">
            <v>41</v>
          </cell>
          <cell r="F391" t="str">
            <v>港南区</v>
          </cell>
          <cell r="G391" t="str">
            <v>該当</v>
          </cell>
          <cell r="H391">
            <v>18</v>
          </cell>
          <cell r="I391">
            <v>6</v>
          </cell>
          <cell r="J391">
            <v>4</v>
          </cell>
          <cell r="K391" t="str">
            <v>該当</v>
          </cell>
          <cell r="L391">
            <v>19</v>
          </cell>
          <cell r="M391">
            <v>6</v>
          </cell>
          <cell r="N391">
            <v>13</v>
          </cell>
          <cell r="O391">
            <v>2330013</v>
          </cell>
          <cell r="P391" t="str">
            <v>横浜市港南区丸山台３－１６－１</v>
          </cell>
          <cell r="Q391" t="str">
            <v>社会福祉法人白百合会　丸山台保育園</v>
          </cell>
          <cell r="R391" t="str">
            <v/>
          </cell>
          <cell r="S391" t="str">
            <v/>
          </cell>
          <cell r="T391" t="e">
            <v>#N/A</v>
          </cell>
          <cell r="U391">
            <v>45175</v>
          </cell>
          <cell r="X391" t="str">
            <v>なし</v>
          </cell>
          <cell r="Y391" t="str">
            <v/>
          </cell>
          <cell r="Z391" t="str">
            <v>該当</v>
          </cell>
          <cell r="AA391" t="str">
            <v>Ｒ４</v>
          </cell>
          <cell r="AB391" t="str">
            <v>〇</v>
          </cell>
          <cell r="AC391" t="str">
            <v>Ｒ４</v>
          </cell>
        </row>
        <row r="392">
          <cell r="A392">
            <v>1410051014827</v>
          </cell>
          <cell r="B392">
            <v>6</v>
          </cell>
          <cell r="C392" t="str">
            <v>保育所</v>
          </cell>
          <cell r="D392" t="str">
            <v>チェリーガーデン保育園</v>
          </cell>
          <cell r="E392">
            <v>41</v>
          </cell>
          <cell r="F392" t="str">
            <v>港南区</v>
          </cell>
          <cell r="G392" t="str">
            <v>該当</v>
          </cell>
          <cell r="H392">
            <v>17</v>
          </cell>
          <cell r="I392">
            <v>6</v>
          </cell>
          <cell r="J392">
            <v>3</v>
          </cell>
          <cell r="K392" t="str">
            <v>該当</v>
          </cell>
          <cell r="L392">
            <v>24</v>
          </cell>
          <cell r="M392">
            <v>6</v>
          </cell>
          <cell r="N392">
            <v>18</v>
          </cell>
          <cell r="O392">
            <v>2330016</v>
          </cell>
          <cell r="P392" t="str">
            <v>横浜市港南区下永谷二丁目７－２４</v>
          </cell>
          <cell r="Q392" t="str">
            <v>チェリーガーデン保育園</v>
          </cell>
          <cell r="R392" t="str">
            <v>適</v>
          </cell>
          <cell r="S392" t="str">
            <v/>
          </cell>
          <cell r="T392" t="str">
            <v/>
          </cell>
          <cell r="U392">
            <v>45163</v>
          </cell>
          <cell r="X392" t="str">
            <v>なし</v>
          </cell>
          <cell r="Y392" t="str">
            <v/>
          </cell>
          <cell r="Z392" t="str">
            <v>該当</v>
          </cell>
          <cell r="AA392" t="str">
            <v>Ｒ４</v>
          </cell>
          <cell r="AB392" t="str">
            <v>〇</v>
          </cell>
          <cell r="AC392" t="str">
            <v>Ｒ４</v>
          </cell>
        </row>
        <row r="393">
          <cell r="A393">
            <v>1410051014819</v>
          </cell>
          <cell r="B393">
            <v>6</v>
          </cell>
          <cell r="C393" t="str">
            <v>保育所</v>
          </cell>
          <cell r="D393" t="str">
            <v>京急キッズランド上永谷保育園</v>
          </cell>
          <cell r="E393">
            <v>41</v>
          </cell>
          <cell r="F393" t="str">
            <v>港南区</v>
          </cell>
          <cell r="G393" t="str">
            <v>該当</v>
          </cell>
          <cell r="H393">
            <v>11</v>
          </cell>
          <cell r="I393">
            <v>4</v>
          </cell>
          <cell r="J393">
            <v>2</v>
          </cell>
          <cell r="K393" t="str">
            <v>該当</v>
          </cell>
          <cell r="L393">
            <v>11</v>
          </cell>
          <cell r="M393">
            <v>4</v>
          </cell>
          <cell r="N393">
            <v>7</v>
          </cell>
          <cell r="O393">
            <v>2330013</v>
          </cell>
          <cell r="P393" t="str">
            <v>横浜市港南区丸山台一丁目２－１京急シティ上永谷Ｌ－ウイング中央棟内</v>
          </cell>
          <cell r="Q393" t="str">
            <v>京急キッズランド上永谷保育園</v>
          </cell>
          <cell r="R393" t="str">
            <v>適</v>
          </cell>
          <cell r="S393" t="str">
            <v/>
          </cell>
          <cell r="T393" t="str">
            <v/>
          </cell>
          <cell r="U393">
            <v>45191</v>
          </cell>
          <cell r="X393" t="str">
            <v>なし</v>
          </cell>
          <cell r="Y393" t="str">
            <v/>
          </cell>
          <cell r="Z393" t="str">
            <v>該当</v>
          </cell>
          <cell r="AA393" t="str">
            <v>Ｒ４</v>
          </cell>
          <cell r="AB393" t="str">
            <v>〇</v>
          </cell>
          <cell r="AC393" t="str">
            <v>Ｒ４</v>
          </cell>
        </row>
        <row r="394">
          <cell r="A394">
            <v>1410051014801</v>
          </cell>
          <cell r="B394">
            <v>6</v>
          </cell>
          <cell r="C394" t="str">
            <v>保育所</v>
          </cell>
          <cell r="D394" t="str">
            <v>アスクさいど保育園</v>
          </cell>
          <cell r="E394">
            <v>41</v>
          </cell>
          <cell r="F394" t="str">
            <v>港南区</v>
          </cell>
          <cell r="G394" t="str">
            <v>該当</v>
          </cell>
          <cell r="H394">
            <v>16</v>
          </cell>
          <cell r="I394">
            <v>5</v>
          </cell>
          <cell r="J394">
            <v>3</v>
          </cell>
          <cell r="K394" t="str">
            <v>該当</v>
          </cell>
          <cell r="L394">
            <v>8</v>
          </cell>
          <cell r="M394">
            <v>5</v>
          </cell>
          <cell r="N394">
            <v>3</v>
          </cell>
          <cell r="O394">
            <v>1080075</v>
          </cell>
          <cell r="P394" t="str">
            <v>東京都港区港南１－２－７０　品川シーズンテラス５Ｆ</v>
          </cell>
          <cell r="Q394" t="str">
            <v>株式会社　日本保育総合研究所</v>
          </cell>
          <cell r="R394" t="str">
            <v/>
          </cell>
          <cell r="S394" t="str">
            <v/>
          </cell>
          <cell r="T394" t="e">
            <v>#N/A</v>
          </cell>
          <cell r="U394">
            <v>45205</v>
          </cell>
          <cell r="X394" t="str">
            <v>なし</v>
          </cell>
          <cell r="Y394" t="str">
            <v/>
          </cell>
          <cell r="Z394" t="str">
            <v>該当</v>
          </cell>
          <cell r="AA394" t="str">
            <v>Ｒ４</v>
          </cell>
          <cell r="AB394" t="str">
            <v>〇</v>
          </cell>
          <cell r="AC394" t="str">
            <v>Ｒ４</v>
          </cell>
        </row>
        <row r="395">
          <cell r="A395">
            <v>1410051014058</v>
          </cell>
          <cell r="B395">
            <v>6</v>
          </cell>
          <cell r="C395" t="str">
            <v>保育所</v>
          </cell>
          <cell r="D395" t="str">
            <v>日野保育園</v>
          </cell>
          <cell r="E395">
            <v>41</v>
          </cell>
          <cell r="F395" t="str">
            <v>港南区</v>
          </cell>
          <cell r="G395" t="str">
            <v>該当</v>
          </cell>
          <cell r="H395">
            <v>15</v>
          </cell>
          <cell r="I395">
            <v>5</v>
          </cell>
          <cell r="J395">
            <v>3</v>
          </cell>
          <cell r="K395" t="str">
            <v>該当</v>
          </cell>
          <cell r="L395">
            <v>16</v>
          </cell>
          <cell r="M395">
            <v>5</v>
          </cell>
          <cell r="N395">
            <v>11</v>
          </cell>
          <cell r="O395">
            <v>2340053</v>
          </cell>
          <cell r="P395" t="str">
            <v>横浜市港南区日野中央三丁目４１－１</v>
          </cell>
          <cell r="Q395" t="str">
            <v>社会福祉法人尚徳福祉会　日野保育園</v>
          </cell>
          <cell r="R395" t="str">
            <v/>
          </cell>
          <cell r="S395" t="str">
            <v/>
          </cell>
          <cell r="T395" t="e">
            <v>#N/A</v>
          </cell>
          <cell r="U395">
            <v>45182</v>
          </cell>
          <cell r="X395" t="str">
            <v>なし</v>
          </cell>
          <cell r="Y395" t="str">
            <v/>
          </cell>
          <cell r="Z395" t="str">
            <v>該当</v>
          </cell>
          <cell r="AA395" t="str">
            <v>Ｒ４</v>
          </cell>
          <cell r="AB395" t="str">
            <v>〇</v>
          </cell>
          <cell r="AC395" t="str">
            <v>Ｒ４</v>
          </cell>
        </row>
        <row r="396">
          <cell r="A396">
            <v>1410051014025</v>
          </cell>
          <cell r="B396">
            <v>6</v>
          </cell>
          <cell r="C396" t="str">
            <v>保育所</v>
          </cell>
          <cell r="D396" t="str">
            <v>芹が谷ぴよっこ保育園</v>
          </cell>
          <cell r="E396">
            <v>41</v>
          </cell>
          <cell r="F396" t="str">
            <v>港南区</v>
          </cell>
          <cell r="G396" t="str">
            <v>該当</v>
          </cell>
          <cell r="H396">
            <v>15</v>
          </cell>
          <cell r="I396">
            <v>5</v>
          </cell>
          <cell r="J396">
            <v>3</v>
          </cell>
          <cell r="K396" t="str">
            <v>該当</v>
          </cell>
          <cell r="L396">
            <v>9</v>
          </cell>
          <cell r="M396">
            <v>5</v>
          </cell>
          <cell r="N396">
            <v>4</v>
          </cell>
          <cell r="O396">
            <v>2330006</v>
          </cell>
          <cell r="P396" t="str">
            <v>横浜市港南区芹が谷一丁目３８－１４</v>
          </cell>
          <cell r="Q396" t="str">
            <v>芹が谷ぴよっこ保育園</v>
          </cell>
          <cell r="R396" t="str">
            <v/>
          </cell>
          <cell r="S396" t="str">
            <v/>
          </cell>
          <cell r="T396" t="e">
            <v>#N/A</v>
          </cell>
          <cell r="U396">
            <v>45182</v>
          </cell>
          <cell r="X396" t="str">
            <v>なし</v>
          </cell>
          <cell r="Y396" t="str">
            <v/>
          </cell>
          <cell r="Z396" t="str">
            <v>該当</v>
          </cell>
          <cell r="AA396" t="str">
            <v>Ｒ４</v>
          </cell>
          <cell r="AB396" t="str">
            <v>〇</v>
          </cell>
          <cell r="AC396" t="str">
            <v>Ｒ４</v>
          </cell>
        </row>
        <row r="397">
          <cell r="A397">
            <v>1410051014017</v>
          </cell>
          <cell r="B397">
            <v>6</v>
          </cell>
          <cell r="C397" t="str">
            <v>保育所</v>
          </cell>
          <cell r="D397" t="str">
            <v>港南はるかぜ保育園</v>
          </cell>
          <cell r="E397">
            <v>41</v>
          </cell>
          <cell r="F397" t="str">
            <v>港南区</v>
          </cell>
          <cell r="G397" t="str">
            <v>該当</v>
          </cell>
          <cell r="H397">
            <v>20</v>
          </cell>
          <cell r="I397">
            <v>7</v>
          </cell>
          <cell r="J397">
            <v>4</v>
          </cell>
          <cell r="K397" t="str">
            <v>該当</v>
          </cell>
          <cell r="L397">
            <v>19</v>
          </cell>
          <cell r="M397">
            <v>7</v>
          </cell>
          <cell r="N397">
            <v>12</v>
          </cell>
          <cell r="O397">
            <v>2340051</v>
          </cell>
          <cell r="P397" t="str">
            <v>横浜市港南区日野八丁目３１－３６</v>
          </cell>
          <cell r="Q397" t="str">
            <v>社会福祉法人伸愛会　港南はるかぜ保育園</v>
          </cell>
          <cell r="R397" t="str">
            <v/>
          </cell>
          <cell r="S397" t="str">
            <v/>
          </cell>
          <cell r="T397" t="e">
            <v>#N/A</v>
          </cell>
          <cell r="U397">
            <v>45175</v>
          </cell>
          <cell r="X397" t="str">
            <v>なし</v>
          </cell>
          <cell r="Y397" t="str">
            <v/>
          </cell>
          <cell r="Z397" t="str">
            <v>該当</v>
          </cell>
          <cell r="AA397" t="str">
            <v>Ｒ４</v>
          </cell>
          <cell r="AB397" t="str">
            <v>〇</v>
          </cell>
          <cell r="AC397" t="str">
            <v>Ｒ４</v>
          </cell>
        </row>
        <row r="398">
          <cell r="A398">
            <v>1410051014009</v>
          </cell>
          <cell r="B398">
            <v>6</v>
          </cell>
          <cell r="C398" t="str">
            <v>保育所</v>
          </cell>
          <cell r="D398" t="str">
            <v>上大岡はるかぜ保育園</v>
          </cell>
          <cell r="E398">
            <v>41</v>
          </cell>
          <cell r="F398" t="str">
            <v>港南区</v>
          </cell>
          <cell r="G398" t="str">
            <v>該当</v>
          </cell>
          <cell r="H398">
            <v>17</v>
          </cell>
          <cell r="I398">
            <v>6</v>
          </cell>
          <cell r="J398">
            <v>3</v>
          </cell>
          <cell r="K398" t="str">
            <v>該当</v>
          </cell>
          <cell r="L398">
            <v>12</v>
          </cell>
          <cell r="M398">
            <v>6</v>
          </cell>
          <cell r="N398">
            <v>6</v>
          </cell>
          <cell r="O398">
            <v>2330007</v>
          </cell>
          <cell r="P398" t="str">
            <v>横浜市港南区大久保二丁目６－２９</v>
          </cell>
          <cell r="Q398" t="str">
            <v>上大岡はるかぜ保育園</v>
          </cell>
          <cell r="R398" t="str">
            <v/>
          </cell>
          <cell r="S398" t="str">
            <v/>
          </cell>
          <cell r="T398" t="e">
            <v>#N/A</v>
          </cell>
          <cell r="U398">
            <v>45182</v>
          </cell>
          <cell r="X398" t="str">
            <v>なし</v>
          </cell>
          <cell r="Y398" t="str">
            <v/>
          </cell>
          <cell r="Z398" t="str">
            <v>該当</v>
          </cell>
          <cell r="AA398" t="str">
            <v>Ｒ４</v>
          </cell>
          <cell r="AB398" t="str">
            <v>〇</v>
          </cell>
          <cell r="AC398" t="str">
            <v>Ｒ４</v>
          </cell>
        </row>
        <row r="399">
          <cell r="A399">
            <v>1410051013993</v>
          </cell>
          <cell r="B399">
            <v>6</v>
          </cell>
          <cell r="C399" t="str">
            <v>保育所</v>
          </cell>
          <cell r="D399" t="str">
            <v>オハナ上永谷保育園</v>
          </cell>
          <cell r="E399">
            <v>41</v>
          </cell>
          <cell r="F399" t="str">
            <v>港南区</v>
          </cell>
          <cell r="G399" t="str">
            <v>該当</v>
          </cell>
          <cell r="H399">
            <v>15</v>
          </cell>
          <cell r="I399">
            <v>5</v>
          </cell>
          <cell r="J399">
            <v>3</v>
          </cell>
          <cell r="K399" t="str">
            <v>非該当</v>
          </cell>
          <cell r="M399" t="str">
            <v/>
          </cell>
          <cell r="N399" t="str">
            <v>―</v>
          </cell>
          <cell r="O399">
            <v>2330012</v>
          </cell>
          <cell r="P399" t="str">
            <v>横浜市港南区上永谷一丁目３８－１８</v>
          </cell>
          <cell r="Q399" t="str">
            <v>社会福祉法人　葵友会　オハナ上永谷保育園</v>
          </cell>
          <cell r="R399" t="str">
            <v/>
          </cell>
          <cell r="S399" t="str">
            <v/>
          </cell>
          <cell r="T399" t="e">
            <v>#N/A</v>
          </cell>
          <cell r="U399">
            <v>45182</v>
          </cell>
          <cell r="X399" t="str">
            <v>なし</v>
          </cell>
          <cell r="Y399" t="str">
            <v/>
          </cell>
          <cell r="Z399" t="str">
            <v>該当</v>
          </cell>
          <cell r="AA399" t="str">
            <v>Ｒ４</v>
          </cell>
          <cell r="AB399" t="str">
            <v>〇</v>
          </cell>
          <cell r="AC399" t="str">
            <v>Ｒ４</v>
          </cell>
        </row>
        <row r="400">
          <cell r="A400">
            <v>1410051013985</v>
          </cell>
          <cell r="B400">
            <v>6</v>
          </cell>
          <cell r="C400" t="str">
            <v>保育所</v>
          </cell>
          <cell r="D400" t="str">
            <v>ＳＵＮはるかぜ保育園</v>
          </cell>
          <cell r="E400">
            <v>41</v>
          </cell>
          <cell r="F400" t="str">
            <v>港南区</v>
          </cell>
          <cell r="G400" t="str">
            <v>該当</v>
          </cell>
          <cell r="H400">
            <v>13</v>
          </cell>
          <cell r="I400">
            <v>4</v>
          </cell>
          <cell r="J400">
            <v>3</v>
          </cell>
          <cell r="K400" t="str">
            <v>該当</v>
          </cell>
          <cell r="L400">
            <v>7</v>
          </cell>
          <cell r="M400">
            <v>4</v>
          </cell>
          <cell r="N400">
            <v>3</v>
          </cell>
          <cell r="O400">
            <v>2340056</v>
          </cell>
          <cell r="P400" t="str">
            <v>横浜市港南区野庭町３４６－２</v>
          </cell>
          <cell r="Q400" t="str">
            <v>ＳＵＮはるかぜ保育園</v>
          </cell>
          <cell r="R400" t="str">
            <v/>
          </cell>
          <cell r="S400" t="str">
            <v/>
          </cell>
          <cell r="T400" t="e">
            <v>#N/A</v>
          </cell>
          <cell r="U400">
            <v>45182</v>
          </cell>
          <cell r="X400" t="str">
            <v>なし</v>
          </cell>
          <cell r="Y400" t="str">
            <v/>
          </cell>
          <cell r="Z400" t="str">
            <v>該当</v>
          </cell>
          <cell r="AA400" t="str">
            <v>Ｒ４</v>
          </cell>
          <cell r="AB400" t="str">
            <v>〇</v>
          </cell>
          <cell r="AC400" t="str">
            <v>Ｒ４</v>
          </cell>
        </row>
        <row r="401">
          <cell r="A401">
            <v>1410052005865</v>
          </cell>
          <cell r="B401">
            <v>8</v>
          </cell>
          <cell r="C401" t="str">
            <v>小規模保育事業（A型）</v>
          </cell>
          <cell r="D401" t="str">
            <v>港南台きらきら保育園</v>
          </cell>
          <cell r="E401">
            <v>41</v>
          </cell>
          <cell r="F401" t="str">
            <v>港南区</v>
          </cell>
          <cell r="G401" t="str">
            <v>該当</v>
          </cell>
          <cell r="H401">
            <v>6</v>
          </cell>
          <cell r="I401">
            <v>2</v>
          </cell>
          <cell r="J401">
            <v>1</v>
          </cell>
          <cell r="K401" t="str">
            <v>該当</v>
          </cell>
          <cell r="L401">
            <v>3</v>
          </cell>
          <cell r="M401">
            <v>2</v>
          </cell>
          <cell r="N401">
            <v>1</v>
          </cell>
          <cell r="O401">
            <v>2340054</v>
          </cell>
          <cell r="P401" t="str">
            <v>横浜市港南区港南台三丁目１７－１５　寿屋ビル１階</v>
          </cell>
          <cell r="Q401" t="str">
            <v>港南台きらきら保育園</v>
          </cell>
          <cell r="R401" t="str">
            <v/>
          </cell>
          <cell r="S401" t="str">
            <v/>
          </cell>
          <cell r="T401" t="e">
            <v>#N/A</v>
          </cell>
          <cell r="U401">
            <v>45182</v>
          </cell>
          <cell r="X401" t="str">
            <v>あり</v>
          </cell>
          <cell r="Y401" t="str">
            <v>○</v>
          </cell>
          <cell r="Z401" t="str">
            <v>Ｒ５新規園</v>
          </cell>
          <cell r="AA401" t="e">
            <v>#N/A</v>
          </cell>
          <cell r="AB401" t="str">
            <v>Ｒ５新規園</v>
          </cell>
          <cell r="AC401" t="str">
            <v>Ｒ４</v>
          </cell>
        </row>
        <row r="402">
          <cell r="A402">
            <v>1410052005857</v>
          </cell>
          <cell r="B402">
            <v>8</v>
          </cell>
          <cell r="C402" t="str">
            <v>小規模保育事業（A型）</v>
          </cell>
          <cell r="D402" t="str">
            <v>スクルドエンジェル保育園上大岡園</v>
          </cell>
          <cell r="E402">
            <v>41</v>
          </cell>
          <cell r="F402" t="str">
            <v>港南区</v>
          </cell>
          <cell r="G402" t="str">
            <v>該当</v>
          </cell>
          <cell r="H402">
            <v>6</v>
          </cell>
          <cell r="I402">
            <v>2</v>
          </cell>
          <cell r="J402">
            <v>1</v>
          </cell>
          <cell r="K402" t="str">
            <v>該当</v>
          </cell>
          <cell r="L402">
            <v>3</v>
          </cell>
          <cell r="M402">
            <v>2</v>
          </cell>
          <cell r="N402">
            <v>1</v>
          </cell>
          <cell r="O402">
            <v>1150045</v>
          </cell>
          <cell r="P402" t="str">
            <v>東京都北区赤羽３丁目１９－１１</v>
          </cell>
          <cell r="Q402" t="str">
            <v>徳吉　多恵子</v>
          </cell>
          <cell r="R402" t="str">
            <v/>
          </cell>
          <cell r="S402" t="str">
            <v/>
          </cell>
          <cell r="T402" t="e">
            <v>#N/A</v>
          </cell>
          <cell r="U402">
            <v>45175</v>
          </cell>
          <cell r="X402" t="str">
            <v>あり</v>
          </cell>
          <cell r="Y402" t="str">
            <v>○</v>
          </cell>
          <cell r="Z402" t="str">
            <v>Ｒ５新規園</v>
          </cell>
          <cell r="AA402" t="e">
            <v>#N/A</v>
          </cell>
          <cell r="AB402" t="str">
            <v>Ｒ５新規園</v>
          </cell>
          <cell r="AC402" t="str">
            <v>Ｒ４</v>
          </cell>
        </row>
        <row r="403">
          <cell r="A403">
            <v>1410052005840</v>
          </cell>
          <cell r="B403">
            <v>8</v>
          </cell>
          <cell r="C403" t="str">
            <v>小規模保育事業（A型）</v>
          </cell>
          <cell r="D403" t="str">
            <v>ぱぷりか保育園　上大岡</v>
          </cell>
          <cell r="E403">
            <v>41</v>
          </cell>
          <cell r="F403" t="str">
            <v>港南区</v>
          </cell>
          <cell r="G403" t="str">
            <v>該当</v>
          </cell>
          <cell r="H403">
            <v>6</v>
          </cell>
          <cell r="I403">
            <v>2</v>
          </cell>
          <cell r="J403">
            <v>1</v>
          </cell>
          <cell r="K403" t="str">
            <v>該当</v>
          </cell>
          <cell r="L403">
            <v>3</v>
          </cell>
          <cell r="M403">
            <v>2</v>
          </cell>
          <cell r="N403">
            <v>1</v>
          </cell>
          <cell r="O403">
            <v>2220033</v>
          </cell>
          <cell r="P403" t="str">
            <v>横浜市港北区新横浜二丁目６－１３　新横浜ステーションビル７階</v>
          </cell>
          <cell r="Q403" t="str">
            <v>アンダンテ株式会社</v>
          </cell>
          <cell r="R403" t="str">
            <v/>
          </cell>
          <cell r="S403" t="str">
            <v/>
          </cell>
          <cell r="T403" t="e">
            <v>#N/A</v>
          </cell>
          <cell r="U403">
            <v>45182</v>
          </cell>
          <cell r="X403" t="str">
            <v>あり</v>
          </cell>
          <cell r="Y403" t="str">
            <v>○</v>
          </cell>
          <cell r="Z403" t="str">
            <v>Ｒ５新規園</v>
          </cell>
          <cell r="AA403" t="e">
            <v>#N/A</v>
          </cell>
          <cell r="AB403" t="str">
            <v>Ｒ５新規園</v>
          </cell>
          <cell r="AC403" t="str">
            <v>Ｒ４</v>
          </cell>
        </row>
        <row r="404">
          <cell r="A404">
            <v>1410052005220</v>
          </cell>
          <cell r="B404">
            <v>8</v>
          </cell>
          <cell r="C404" t="str">
            <v>小規模保育事業（A型）</v>
          </cell>
          <cell r="D404" t="str">
            <v>保育室アーモ</v>
          </cell>
          <cell r="E404">
            <v>41</v>
          </cell>
          <cell r="F404" t="str">
            <v>港南区</v>
          </cell>
          <cell r="G404" t="str">
            <v>該当</v>
          </cell>
          <cell r="H404">
            <v>7</v>
          </cell>
          <cell r="I404">
            <v>2</v>
          </cell>
          <cell r="J404">
            <v>1</v>
          </cell>
          <cell r="K404" t="str">
            <v>該当</v>
          </cell>
          <cell r="L404">
            <v>1</v>
          </cell>
          <cell r="M404">
            <v>2</v>
          </cell>
          <cell r="N404">
            <v>0</v>
          </cell>
          <cell r="O404">
            <v>2340054</v>
          </cell>
          <cell r="P404" t="str">
            <v>横浜市港南区港南台４－７－２９　サウスポートヒルズＡ－２０３</v>
          </cell>
          <cell r="Q404" t="str">
            <v>保育室アーモ</v>
          </cell>
          <cell r="R404" t="str">
            <v>適</v>
          </cell>
          <cell r="S404" t="str">
            <v/>
          </cell>
          <cell r="T404" t="str">
            <v/>
          </cell>
          <cell r="U404">
            <v>45175</v>
          </cell>
          <cell r="X404" t="str">
            <v>なし</v>
          </cell>
          <cell r="Y404" t="str">
            <v/>
          </cell>
          <cell r="Z404" t="str">
            <v>該当</v>
          </cell>
          <cell r="AA404" t="str">
            <v>Ｒ４</v>
          </cell>
          <cell r="AB404" t="str">
            <v>〇</v>
          </cell>
          <cell r="AC404" t="str">
            <v>Ｒ４</v>
          </cell>
        </row>
        <row r="405">
          <cell r="A405">
            <v>1410052005105</v>
          </cell>
          <cell r="B405">
            <v>8</v>
          </cell>
          <cell r="C405" t="str">
            <v>小規模保育事業（A型）</v>
          </cell>
          <cell r="D405" t="str">
            <v>キッズアミ</v>
          </cell>
          <cell r="E405">
            <v>41</v>
          </cell>
          <cell r="F405" t="str">
            <v>港南区</v>
          </cell>
          <cell r="G405" t="str">
            <v>該当</v>
          </cell>
          <cell r="H405">
            <v>7</v>
          </cell>
          <cell r="I405">
            <v>2</v>
          </cell>
          <cell r="J405">
            <v>1</v>
          </cell>
          <cell r="K405" t="str">
            <v>該当</v>
          </cell>
          <cell r="L405">
            <v>2</v>
          </cell>
          <cell r="M405">
            <v>2</v>
          </cell>
          <cell r="N405">
            <v>0</v>
          </cell>
          <cell r="O405">
            <v>2330003</v>
          </cell>
          <cell r="P405" t="str">
            <v>横浜市港南区港南３－３４－１５</v>
          </cell>
          <cell r="Q405" t="str">
            <v>キッズアミ</v>
          </cell>
          <cell r="R405" t="str">
            <v/>
          </cell>
          <cell r="S405" t="str">
            <v/>
          </cell>
          <cell r="T405" t="e">
            <v>#N/A</v>
          </cell>
          <cell r="U405">
            <v>45191</v>
          </cell>
          <cell r="X405" t="str">
            <v>なし</v>
          </cell>
          <cell r="Y405" t="str">
            <v/>
          </cell>
          <cell r="Z405" t="str">
            <v>該当</v>
          </cell>
          <cell r="AA405" t="str">
            <v>Ｒ４</v>
          </cell>
          <cell r="AB405" t="str">
            <v>〇</v>
          </cell>
          <cell r="AC405" t="str">
            <v>Ｒ４</v>
          </cell>
        </row>
        <row r="406">
          <cell r="A406">
            <v>1410052004678</v>
          </cell>
          <cell r="B406">
            <v>8</v>
          </cell>
          <cell r="C406" t="str">
            <v>小規模保育事業（A型）</v>
          </cell>
          <cell r="D406" t="str">
            <v>Ｐｏｃｏ　ａ　Ｐｏｃｏ保育園</v>
          </cell>
          <cell r="E406">
            <v>41</v>
          </cell>
          <cell r="F406" t="str">
            <v>港南区</v>
          </cell>
          <cell r="G406" t="str">
            <v>該当</v>
          </cell>
          <cell r="H406">
            <v>8</v>
          </cell>
          <cell r="I406">
            <v>3</v>
          </cell>
          <cell r="J406">
            <v>2</v>
          </cell>
          <cell r="K406" t="str">
            <v>該当</v>
          </cell>
          <cell r="L406">
            <v>5</v>
          </cell>
          <cell r="M406">
            <v>3</v>
          </cell>
          <cell r="N406">
            <v>2</v>
          </cell>
          <cell r="O406">
            <v>2340053</v>
          </cell>
          <cell r="P406" t="str">
            <v>横浜市港南区日野中央１－１８－１３－２０２</v>
          </cell>
          <cell r="Q406" t="str">
            <v>有限会社　ルミエール企画</v>
          </cell>
          <cell r="R406" t="str">
            <v/>
          </cell>
          <cell r="S406" t="str">
            <v/>
          </cell>
          <cell r="T406" t="e">
            <v>#N/A</v>
          </cell>
          <cell r="U406">
            <v>45205</v>
          </cell>
          <cell r="X406" t="str">
            <v>なし</v>
          </cell>
          <cell r="Y406" t="str">
            <v/>
          </cell>
          <cell r="Z406" t="str">
            <v>該当</v>
          </cell>
          <cell r="AA406" t="str">
            <v>Ｒ４</v>
          </cell>
          <cell r="AB406" t="str">
            <v>〇</v>
          </cell>
          <cell r="AC406" t="str">
            <v>Ｒ４</v>
          </cell>
        </row>
        <row r="407">
          <cell r="A407">
            <v>1410052004405</v>
          </cell>
          <cell r="B407">
            <v>8</v>
          </cell>
          <cell r="C407" t="str">
            <v>小規模保育事業（A型）</v>
          </cell>
          <cell r="D407" t="str">
            <v>クオリスキッズ上大岡西保育園</v>
          </cell>
          <cell r="E407">
            <v>41</v>
          </cell>
          <cell r="F407" t="str">
            <v>港南区</v>
          </cell>
          <cell r="G407" t="str">
            <v>該当</v>
          </cell>
          <cell r="H407">
            <v>6</v>
          </cell>
          <cell r="I407">
            <v>2</v>
          </cell>
          <cell r="J407">
            <v>1</v>
          </cell>
          <cell r="K407" t="str">
            <v>該当</v>
          </cell>
          <cell r="L407">
            <v>5</v>
          </cell>
          <cell r="M407">
            <v>2</v>
          </cell>
          <cell r="N407">
            <v>3</v>
          </cell>
          <cell r="O407">
            <v>2330002</v>
          </cell>
          <cell r="P407" t="str">
            <v>横浜市港南区上大岡西２－３－６　ＢＬＤアルダ２０１号室</v>
          </cell>
          <cell r="Q407" t="str">
            <v>クオリスキッズ上大岡西保育園</v>
          </cell>
          <cell r="R407" t="str">
            <v/>
          </cell>
          <cell r="S407" t="str">
            <v/>
          </cell>
          <cell r="T407" t="e">
            <v>#N/A</v>
          </cell>
          <cell r="U407">
            <v>45182</v>
          </cell>
          <cell r="X407" t="str">
            <v>なし</v>
          </cell>
          <cell r="Y407" t="str">
            <v/>
          </cell>
          <cell r="Z407" t="str">
            <v>該当</v>
          </cell>
          <cell r="AA407" t="str">
            <v>Ｒ４</v>
          </cell>
          <cell r="AB407" t="str">
            <v>〇</v>
          </cell>
          <cell r="AC407" t="str">
            <v>Ｒ４</v>
          </cell>
        </row>
        <row r="408">
          <cell r="A408">
            <v>1410052003555</v>
          </cell>
          <cell r="B408">
            <v>8</v>
          </cell>
          <cell r="C408" t="str">
            <v>小規模保育事業（A型）</v>
          </cell>
          <cell r="D408" t="str">
            <v>ちゅーりっぷキッズ</v>
          </cell>
          <cell r="E408">
            <v>41</v>
          </cell>
          <cell r="F408" t="str">
            <v>港南区</v>
          </cell>
          <cell r="G408" t="str">
            <v>該当</v>
          </cell>
          <cell r="H408">
            <v>4</v>
          </cell>
          <cell r="I408">
            <v>1</v>
          </cell>
          <cell r="J408">
            <v>1</v>
          </cell>
          <cell r="K408" t="str">
            <v>該当</v>
          </cell>
          <cell r="L408">
            <v>0</v>
          </cell>
          <cell r="M408">
            <v>1</v>
          </cell>
          <cell r="N408">
            <v>0</v>
          </cell>
          <cell r="O408">
            <v>2330003</v>
          </cell>
          <cell r="P408" t="str">
            <v>横浜市港南区港南一丁目３－３７リバーサイド福長１０３</v>
          </cell>
          <cell r="Q408" t="str">
            <v>ちゅーりっぷキッズ</v>
          </cell>
          <cell r="R408" t="str">
            <v>適</v>
          </cell>
          <cell r="S408" t="str">
            <v/>
          </cell>
          <cell r="T408" t="str">
            <v/>
          </cell>
          <cell r="U408">
            <v>45163</v>
          </cell>
          <cell r="X408" t="str">
            <v>なし</v>
          </cell>
          <cell r="Y408" t="str">
            <v/>
          </cell>
          <cell r="Z408" t="str">
            <v>該当</v>
          </cell>
          <cell r="AA408" t="str">
            <v>Ｒ４</v>
          </cell>
          <cell r="AB408" t="str">
            <v>〇</v>
          </cell>
          <cell r="AC408" t="str">
            <v>Ｒ４</v>
          </cell>
        </row>
        <row r="409">
          <cell r="A409">
            <v>1410052003530</v>
          </cell>
          <cell r="B409">
            <v>8</v>
          </cell>
          <cell r="C409" t="str">
            <v>小規模保育事業（A型）</v>
          </cell>
          <cell r="D409" t="str">
            <v>ちゅーりっぷハウス</v>
          </cell>
          <cell r="E409">
            <v>41</v>
          </cell>
          <cell r="F409" t="str">
            <v>港南区</v>
          </cell>
          <cell r="G409" t="str">
            <v>該当</v>
          </cell>
          <cell r="H409">
            <v>5</v>
          </cell>
          <cell r="I409">
            <v>2</v>
          </cell>
          <cell r="J409">
            <v>1</v>
          </cell>
          <cell r="K409" t="str">
            <v>該当</v>
          </cell>
          <cell r="L409">
            <v>2</v>
          </cell>
          <cell r="M409">
            <v>2</v>
          </cell>
          <cell r="N409">
            <v>0</v>
          </cell>
          <cell r="O409">
            <v>2330007</v>
          </cell>
          <cell r="P409" t="str">
            <v>横浜市港南区大久保一丁目１６－６　サニーハイツ上大岡１Ｆ</v>
          </cell>
          <cell r="Q409" t="str">
            <v>ちゅーりっぷハウス</v>
          </cell>
          <cell r="R409" t="str">
            <v>適</v>
          </cell>
          <cell r="S409" t="str">
            <v/>
          </cell>
          <cell r="T409" t="str">
            <v/>
          </cell>
          <cell r="U409">
            <v>45163</v>
          </cell>
          <cell r="X409" t="str">
            <v>なし</v>
          </cell>
          <cell r="Y409" t="str">
            <v/>
          </cell>
          <cell r="Z409" t="str">
            <v>該当</v>
          </cell>
          <cell r="AA409" t="str">
            <v>Ｒ４</v>
          </cell>
          <cell r="AB409" t="str">
            <v>〇</v>
          </cell>
          <cell r="AC409" t="str">
            <v>Ｒ４</v>
          </cell>
        </row>
        <row r="410">
          <cell r="A410">
            <v>1410052003480</v>
          </cell>
          <cell r="B410">
            <v>8</v>
          </cell>
          <cell r="C410" t="str">
            <v>小規模保育事業（A型）</v>
          </cell>
          <cell r="D410" t="str">
            <v>上大岡ラビット保育園ＴＷＩＮＳ</v>
          </cell>
          <cell r="E410">
            <v>41</v>
          </cell>
          <cell r="F410" t="str">
            <v>港南区</v>
          </cell>
          <cell r="G410" t="str">
            <v>該当</v>
          </cell>
          <cell r="H410">
            <v>5</v>
          </cell>
          <cell r="I410">
            <v>2</v>
          </cell>
          <cell r="J410">
            <v>1</v>
          </cell>
          <cell r="K410" t="str">
            <v>該当</v>
          </cell>
          <cell r="L410">
            <v>2</v>
          </cell>
          <cell r="M410">
            <v>2</v>
          </cell>
          <cell r="N410">
            <v>0</v>
          </cell>
          <cell r="O410">
            <v>2320064</v>
          </cell>
          <cell r="P410" t="str">
            <v>横浜市南区別所二丁目８－１　Ｂｅｅメルビル２Ｆ</v>
          </cell>
          <cell r="Q410" t="str">
            <v>特定非営利活動法人　上大岡ラビット保育園</v>
          </cell>
          <cell r="R410" t="str">
            <v>適</v>
          </cell>
          <cell r="S410" t="str">
            <v/>
          </cell>
          <cell r="T410" t="str">
            <v/>
          </cell>
          <cell r="U410">
            <v>45163</v>
          </cell>
          <cell r="X410" t="str">
            <v>なし</v>
          </cell>
          <cell r="Y410" t="str">
            <v/>
          </cell>
          <cell r="Z410" t="str">
            <v>該当</v>
          </cell>
          <cell r="AA410" t="str">
            <v>Ｒ４</v>
          </cell>
          <cell r="AB410" t="str">
            <v>〇</v>
          </cell>
          <cell r="AC410" t="str">
            <v>Ｒ４</v>
          </cell>
        </row>
        <row r="411">
          <cell r="A411">
            <v>1410052003035</v>
          </cell>
          <cell r="B411">
            <v>8</v>
          </cell>
          <cell r="C411" t="str">
            <v>小規模保育事業（A型）</v>
          </cell>
          <cell r="D411" t="str">
            <v>めぐみ保育園</v>
          </cell>
          <cell r="E411">
            <v>41</v>
          </cell>
          <cell r="F411" t="str">
            <v>港南区</v>
          </cell>
          <cell r="G411" t="str">
            <v>該当</v>
          </cell>
          <cell r="H411">
            <v>6</v>
          </cell>
          <cell r="I411">
            <v>2</v>
          </cell>
          <cell r="J411">
            <v>1</v>
          </cell>
          <cell r="K411" t="str">
            <v>該当</v>
          </cell>
          <cell r="L411">
            <v>5</v>
          </cell>
          <cell r="M411">
            <v>2</v>
          </cell>
          <cell r="N411">
            <v>3</v>
          </cell>
          <cell r="O411">
            <v>2330007</v>
          </cell>
          <cell r="P411" t="str">
            <v>横浜市港南区大久保一丁目９－１３</v>
          </cell>
          <cell r="Q411" t="str">
            <v>めぐみ保育園</v>
          </cell>
          <cell r="R411" t="str">
            <v/>
          </cell>
          <cell r="S411" t="str">
            <v/>
          </cell>
          <cell r="T411" t="e">
            <v>#N/A</v>
          </cell>
          <cell r="U411">
            <v>45182</v>
          </cell>
          <cell r="X411" t="str">
            <v>なし</v>
          </cell>
          <cell r="Y411" t="str">
            <v/>
          </cell>
          <cell r="Z411" t="str">
            <v>該当</v>
          </cell>
          <cell r="AA411" t="str">
            <v>Ｒ４</v>
          </cell>
          <cell r="AB411" t="str">
            <v>〇</v>
          </cell>
          <cell r="AC411" t="str">
            <v>Ｒ４</v>
          </cell>
        </row>
        <row r="412">
          <cell r="A412">
            <v>1410052003282</v>
          </cell>
          <cell r="B412">
            <v>11</v>
          </cell>
          <cell r="C412" t="str">
            <v>小規模保育事業（B型）</v>
          </cell>
          <cell r="D412" t="str">
            <v>ニコニコ保育園</v>
          </cell>
          <cell r="E412">
            <v>41</v>
          </cell>
          <cell r="F412" t="str">
            <v>港南区</v>
          </cell>
          <cell r="G412" t="str">
            <v>該当</v>
          </cell>
          <cell r="H412">
            <v>5</v>
          </cell>
          <cell r="I412">
            <v>2</v>
          </cell>
          <cell r="J412">
            <v>1</v>
          </cell>
          <cell r="K412" t="str">
            <v>該当</v>
          </cell>
          <cell r="L412">
            <v>1</v>
          </cell>
          <cell r="M412">
            <v>2</v>
          </cell>
          <cell r="N412">
            <v>0</v>
          </cell>
          <cell r="O412">
            <v>2330013</v>
          </cell>
          <cell r="P412" t="str">
            <v>横浜市港南区丸山台三丁目１１－１　平井ビル１－Ｃ</v>
          </cell>
          <cell r="Q412" t="str">
            <v>ニコニコ保育園</v>
          </cell>
          <cell r="R412" t="str">
            <v>適</v>
          </cell>
          <cell r="S412" t="str">
            <v/>
          </cell>
          <cell r="T412" t="str">
            <v/>
          </cell>
          <cell r="U412">
            <v>45175</v>
          </cell>
          <cell r="X412" t="str">
            <v>なし</v>
          </cell>
          <cell r="Y412" t="str">
            <v/>
          </cell>
          <cell r="Z412" t="str">
            <v>該当</v>
          </cell>
          <cell r="AA412" t="str">
            <v>Ｒ４</v>
          </cell>
          <cell r="AB412" t="str">
            <v>〇</v>
          </cell>
          <cell r="AC412" t="str">
            <v>Ｒ４</v>
          </cell>
        </row>
        <row r="413">
          <cell r="A413">
            <v>1410051021376</v>
          </cell>
          <cell r="B413">
            <v>1</v>
          </cell>
          <cell r="C413" t="str">
            <v>認定こども園（幼保連携型）</v>
          </cell>
          <cell r="D413" t="str">
            <v>認定こども園峯岡幼稚園</v>
          </cell>
          <cell r="E413">
            <v>50</v>
          </cell>
          <cell r="F413" t="str">
            <v>保土ケ谷区</v>
          </cell>
          <cell r="G413" t="str">
            <v>該当</v>
          </cell>
          <cell r="H413">
            <v>26</v>
          </cell>
          <cell r="I413">
            <v>9</v>
          </cell>
          <cell r="J413">
            <v>5</v>
          </cell>
          <cell r="K413" t="str">
            <v>該当</v>
          </cell>
          <cell r="L413">
            <v>12</v>
          </cell>
          <cell r="M413">
            <v>9</v>
          </cell>
          <cell r="N413">
            <v>3</v>
          </cell>
          <cell r="O413">
            <v>2400064</v>
          </cell>
          <cell r="P413" t="str">
            <v>横浜市保土ケ谷区峰岡町２丁目１９５</v>
          </cell>
          <cell r="Q413" t="str">
            <v>認定こども園　峯岡幼稚園</v>
          </cell>
          <cell r="R413" t="str">
            <v>適</v>
          </cell>
          <cell r="S413" t="str">
            <v/>
          </cell>
          <cell r="T413" t="str">
            <v/>
          </cell>
          <cell r="U413">
            <v>45163</v>
          </cell>
          <cell r="X413" t="str">
            <v>なし</v>
          </cell>
          <cell r="Y413" t="str">
            <v/>
          </cell>
          <cell r="Z413" t="str">
            <v>該当</v>
          </cell>
          <cell r="AA413" t="str">
            <v>Ｒ４</v>
          </cell>
          <cell r="AB413" t="str">
            <v>〇</v>
          </cell>
          <cell r="AC413" t="str">
            <v>Ｒ４</v>
          </cell>
        </row>
        <row r="414">
          <cell r="A414">
            <v>1410051027720</v>
          </cell>
          <cell r="B414">
            <v>5</v>
          </cell>
          <cell r="C414" t="str">
            <v>幼稚園</v>
          </cell>
          <cell r="D414" t="str">
            <v>セント・メリー幼稚園</v>
          </cell>
          <cell r="E414">
            <v>50</v>
          </cell>
          <cell r="F414" t="str">
            <v>保土ケ谷区</v>
          </cell>
          <cell r="G414" t="str">
            <v>該当</v>
          </cell>
          <cell r="H414">
            <v>11</v>
          </cell>
          <cell r="I414">
            <v>4</v>
          </cell>
          <cell r="J414">
            <v>2</v>
          </cell>
          <cell r="K414" t="str">
            <v>該当</v>
          </cell>
          <cell r="L414">
            <v>10</v>
          </cell>
          <cell r="M414">
            <v>4</v>
          </cell>
          <cell r="N414">
            <v>6</v>
          </cell>
          <cell r="O414">
            <v>2400012</v>
          </cell>
          <cell r="P414" t="str">
            <v>横浜市保土ケ谷区月見台３４－６</v>
          </cell>
          <cell r="Q414" t="str">
            <v>セント・メリー幼稚園</v>
          </cell>
          <cell r="R414" t="str">
            <v/>
          </cell>
          <cell r="S414" t="str">
            <v/>
          </cell>
          <cell r="T414" t="e">
            <v>#N/A</v>
          </cell>
          <cell r="U414">
            <v>45191</v>
          </cell>
          <cell r="X414" t="str">
            <v>あり</v>
          </cell>
          <cell r="Y414" t="str">
            <v>○</v>
          </cell>
          <cell r="Z414" t="str">
            <v>Ｒ５新規園</v>
          </cell>
          <cell r="AA414" t="e">
            <v>#N/A</v>
          </cell>
          <cell r="AB414" t="str">
            <v>Ｒ５新規園</v>
          </cell>
          <cell r="AC414" t="str">
            <v>Ｒ４</v>
          </cell>
        </row>
        <row r="415">
          <cell r="A415">
            <v>1410051021368</v>
          </cell>
          <cell r="B415">
            <v>5</v>
          </cell>
          <cell r="C415" t="str">
            <v>幼稚園</v>
          </cell>
          <cell r="D415" t="str">
            <v>三恵幼稚園</v>
          </cell>
          <cell r="E415">
            <v>50</v>
          </cell>
          <cell r="F415" t="str">
            <v>保土ケ谷区</v>
          </cell>
          <cell r="G415" t="str">
            <v>該当</v>
          </cell>
          <cell r="H415">
            <v>2</v>
          </cell>
          <cell r="I415">
            <v>1</v>
          </cell>
          <cell r="J415">
            <v>1</v>
          </cell>
          <cell r="K415" t="str">
            <v>該当</v>
          </cell>
          <cell r="L415">
            <v>2</v>
          </cell>
          <cell r="M415">
            <v>1</v>
          </cell>
          <cell r="N415">
            <v>1</v>
          </cell>
          <cell r="O415">
            <v>2400005</v>
          </cell>
          <cell r="P415" t="str">
            <v>横浜市保土ケ谷区神戸町１０８</v>
          </cell>
          <cell r="Q415" t="str">
            <v>三恵幼稚園</v>
          </cell>
          <cell r="R415" t="str">
            <v>適</v>
          </cell>
          <cell r="S415" t="str">
            <v/>
          </cell>
          <cell r="T415" t="str">
            <v/>
          </cell>
          <cell r="U415">
            <v>45182</v>
          </cell>
          <cell r="X415" t="str">
            <v>なし</v>
          </cell>
          <cell r="Y415" t="str">
            <v/>
          </cell>
          <cell r="Z415" t="str">
            <v>該当</v>
          </cell>
          <cell r="AA415" t="str">
            <v>Ｒ４</v>
          </cell>
          <cell r="AB415" t="str">
            <v>〇</v>
          </cell>
          <cell r="AC415" t="str">
            <v>Ｒ４</v>
          </cell>
        </row>
        <row r="416">
          <cell r="A416">
            <v>1410051021343</v>
          </cell>
          <cell r="B416">
            <v>5</v>
          </cell>
          <cell r="C416" t="str">
            <v>幼稚園</v>
          </cell>
          <cell r="D416" t="str">
            <v>育和幼稚園</v>
          </cell>
          <cell r="E416">
            <v>50</v>
          </cell>
          <cell r="F416" t="str">
            <v>保土ケ谷区</v>
          </cell>
          <cell r="G416" t="str">
            <v>該当</v>
          </cell>
          <cell r="H416">
            <v>17</v>
          </cell>
          <cell r="I416">
            <v>6</v>
          </cell>
          <cell r="J416">
            <v>3</v>
          </cell>
          <cell r="K416" t="str">
            <v>非該当</v>
          </cell>
          <cell r="M416" t="str">
            <v/>
          </cell>
          <cell r="N416" t="str">
            <v>―</v>
          </cell>
          <cell r="O416">
            <v>2400067</v>
          </cell>
          <cell r="P416" t="str">
            <v>横浜市保土ヶ谷区常盤台６６－１８</v>
          </cell>
          <cell r="Q416" t="str">
            <v>学校法人　聖ヶ丘学園</v>
          </cell>
          <cell r="R416" t="str">
            <v>適</v>
          </cell>
          <cell r="S416" t="str">
            <v/>
          </cell>
          <cell r="T416" t="str">
            <v/>
          </cell>
          <cell r="U416">
            <v>45175</v>
          </cell>
          <cell r="X416" t="str">
            <v>なし</v>
          </cell>
          <cell r="Y416" t="str">
            <v/>
          </cell>
          <cell r="Z416" t="str">
            <v>該当</v>
          </cell>
          <cell r="AA416" t="str">
            <v>Ｒ４</v>
          </cell>
          <cell r="AB416" t="str">
            <v>〇</v>
          </cell>
          <cell r="AC416" t="str">
            <v>Ｒ４</v>
          </cell>
        </row>
        <row r="417">
          <cell r="A417">
            <v>1410051027761</v>
          </cell>
          <cell r="B417">
            <v>6</v>
          </cell>
          <cell r="C417" t="str">
            <v>保育所</v>
          </cell>
          <cell r="D417" t="str">
            <v>向台保育園</v>
          </cell>
          <cell r="E417">
            <v>50</v>
          </cell>
          <cell r="F417" t="str">
            <v>保土ケ谷区</v>
          </cell>
          <cell r="G417" t="str">
            <v>該当</v>
          </cell>
          <cell r="H417">
            <v>11</v>
          </cell>
          <cell r="I417">
            <v>4</v>
          </cell>
          <cell r="J417">
            <v>2</v>
          </cell>
          <cell r="K417" t="str">
            <v>該当</v>
          </cell>
          <cell r="L417">
            <v>11</v>
          </cell>
          <cell r="M417">
            <v>4</v>
          </cell>
          <cell r="N417">
            <v>7</v>
          </cell>
          <cell r="O417">
            <v>2400045</v>
          </cell>
          <cell r="P417" t="str">
            <v>横浜市保土ケ谷区川島町７３４</v>
          </cell>
          <cell r="Q417" t="str">
            <v>向台保育園</v>
          </cell>
          <cell r="R417" t="str">
            <v>適</v>
          </cell>
          <cell r="S417" t="str">
            <v/>
          </cell>
          <cell r="T417" t="str">
            <v/>
          </cell>
          <cell r="U417">
            <v>45175</v>
          </cell>
          <cell r="X417" t="str">
            <v>あり</v>
          </cell>
          <cell r="Y417" t="str">
            <v>○</v>
          </cell>
          <cell r="Z417" t="str">
            <v>Ｒ５新規園</v>
          </cell>
          <cell r="AA417" t="e">
            <v>#N/A</v>
          </cell>
          <cell r="AB417" t="str">
            <v>Ｒ５新規園</v>
          </cell>
          <cell r="AC417" t="str">
            <v>Ｒ４</v>
          </cell>
        </row>
        <row r="418">
          <cell r="A418">
            <v>1410051027555</v>
          </cell>
          <cell r="B418">
            <v>6</v>
          </cell>
          <cell r="C418" t="str">
            <v>保育所</v>
          </cell>
          <cell r="D418" t="str">
            <v>キッズハーモニー・ほどがや</v>
          </cell>
          <cell r="E418">
            <v>50</v>
          </cell>
          <cell r="F418" t="str">
            <v>保土ケ谷区</v>
          </cell>
          <cell r="G418" t="str">
            <v>非該当</v>
          </cell>
          <cell r="I418" t="str">
            <v/>
          </cell>
          <cell r="J418" t="str">
            <v/>
          </cell>
          <cell r="K418" t="str">
            <v>非該当</v>
          </cell>
          <cell r="M418" t="str">
            <v/>
          </cell>
          <cell r="N418" t="str">
            <v>―</v>
          </cell>
          <cell r="O418">
            <v>1070062</v>
          </cell>
          <cell r="P418" t="str">
            <v>東京都港区南青山３丁目１－３０　株式会社パソナフォスター　</v>
          </cell>
          <cell r="Q418" t="str">
            <v>子育てソリューション部エデュケアグループ</v>
          </cell>
          <cell r="R418" t="str">
            <v>適</v>
          </cell>
          <cell r="S418" t="str">
            <v/>
          </cell>
          <cell r="T418" t="str">
            <v/>
          </cell>
          <cell r="U418">
            <v>45205</v>
          </cell>
          <cell r="X418" t="str">
            <v>―</v>
          </cell>
          <cell r="Y418" t="str">
            <v/>
          </cell>
          <cell r="Z418" t="str">
            <v>Ｒ５新規園</v>
          </cell>
          <cell r="AA418" t="e">
            <v>#N/A</v>
          </cell>
          <cell r="AB418" t="str">
            <v>Ｒ５新規園</v>
          </cell>
          <cell r="AC418" t="str">
            <v/>
          </cell>
        </row>
        <row r="419">
          <cell r="A419">
            <v>1410051027423</v>
          </cell>
          <cell r="B419">
            <v>6</v>
          </cell>
          <cell r="C419" t="str">
            <v>保育所</v>
          </cell>
          <cell r="D419" t="str">
            <v>GENKIDS星川保育園</v>
          </cell>
          <cell r="E419">
            <v>50</v>
          </cell>
          <cell r="F419" t="str">
            <v>保土ケ谷区</v>
          </cell>
          <cell r="G419" t="str">
            <v>該当</v>
          </cell>
          <cell r="H419">
            <v>12</v>
          </cell>
          <cell r="I419">
            <v>4</v>
          </cell>
          <cell r="J419">
            <v>2</v>
          </cell>
          <cell r="K419" t="str">
            <v>該当</v>
          </cell>
          <cell r="L419">
            <v>8</v>
          </cell>
          <cell r="M419">
            <v>4</v>
          </cell>
          <cell r="N419">
            <v>4</v>
          </cell>
          <cell r="O419">
            <v>1080075</v>
          </cell>
          <cell r="P419" t="str">
            <v>東京都港区港南１丁目２番７０号　品川シーズンテラス５Ｆ</v>
          </cell>
          <cell r="Q419" t="str">
            <v>ＧＥＮＫＩＤＳ　星川保育園</v>
          </cell>
          <cell r="R419" t="str">
            <v>適</v>
          </cell>
          <cell r="S419" t="str">
            <v/>
          </cell>
          <cell r="T419" t="str">
            <v/>
          </cell>
          <cell r="U419">
            <v>45175</v>
          </cell>
          <cell r="X419" t="str">
            <v>なし</v>
          </cell>
          <cell r="Y419" t="str">
            <v/>
          </cell>
          <cell r="Z419" t="str">
            <v>該当</v>
          </cell>
          <cell r="AA419" t="str">
            <v>Ｒ４</v>
          </cell>
          <cell r="AB419" t="str">
            <v>〇</v>
          </cell>
          <cell r="AC419" t="str">
            <v>Ｒ４</v>
          </cell>
        </row>
        <row r="420">
          <cell r="A420">
            <v>1410051026672</v>
          </cell>
          <cell r="B420">
            <v>6</v>
          </cell>
          <cell r="C420" t="str">
            <v>保育所</v>
          </cell>
          <cell r="D420" t="str">
            <v>スターチャイルド≪和田町ナーサリー≫</v>
          </cell>
          <cell r="E420">
            <v>50</v>
          </cell>
          <cell r="F420" t="str">
            <v>保土ケ谷区</v>
          </cell>
          <cell r="G420" t="str">
            <v>該当</v>
          </cell>
          <cell r="H420">
            <v>11</v>
          </cell>
          <cell r="I420">
            <v>4</v>
          </cell>
          <cell r="J420">
            <v>2</v>
          </cell>
          <cell r="K420" t="str">
            <v>該当</v>
          </cell>
          <cell r="L420">
            <v>8</v>
          </cell>
          <cell r="M420">
            <v>4</v>
          </cell>
          <cell r="N420">
            <v>4</v>
          </cell>
          <cell r="O420">
            <v>2210835</v>
          </cell>
          <cell r="P420" t="str">
            <v>横浜市神奈川区鶴屋町３丁目２９－１　第６安田ビル５階</v>
          </cell>
          <cell r="Q420" t="str">
            <v>ヒューマンスターチャイルド株式会社</v>
          </cell>
          <cell r="R420" t="str">
            <v>適</v>
          </cell>
          <cell r="S420" t="str">
            <v/>
          </cell>
          <cell r="T420" t="str">
            <v/>
          </cell>
          <cell r="U420">
            <v>45175</v>
          </cell>
          <cell r="X420" t="str">
            <v>なし</v>
          </cell>
          <cell r="Y420" t="str">
            <v/>
          </cell>
          <cell r="Z420" t="str">
            <v>該当</v>
          </cell>
          <cell r="AA420" t="str">
            <v>Ｒ４</v>
          </cell>
          <cell r="AB420" t="str">
            <v>〇</v>
          </cell>
          <cell r="AC420" t="str">
            <v>Ｒ４</v>
          </cell>
        </row>
        <row r="421">
          <cell r="A421">
            <v>1410051026086</v>
          </cell>
          <cell r="B421">
            <v>6</v>
          </cell>
          <cell r="C421" t="str">
            <v>保育所</v>
          </cell>
          <cell r="D421" t="str">
            <v>若葉保育園　本園</v>
          </cell>
          <cell r="E421">
            <v>50</v>
          </cell>
          <cell r="F421" t="str">
            <v>保土ケ谷区</v>
          </cell>
          <cell r="G421" t="str">
            <v>該当</v>
          </cell>
          <cell r="H421">
            <v>16</v>
          </cell>
          <cell r="I421">
            <v>5</v>
          </cell>
          <cell r="J421">
            <v>3</v>
          </cell>
          <cell r="K421" t="str">
            <v>該当</v>
          </cell>
          <cell r="L421">
            <v>9</v>
          </cell>
          <cell r="M421">
            <v>5</v>
          </cell>
          <cell r="N421">
            <v>4</v>
          </cell>
          <cell r="O421">
            <v>2400021</v>
          </cell>
          <cell r="P421" t="str">
            <v>横浜市保土ケ谷区保土ケ谷町３丁目２０５</v>
          </cell>
          <cell r="Q421" t="str">
            <v>若葉保育園</v>
          </cell>
          <cell r="R421" t="str">
            <v>適</v>
          </cell>
          <cell r="S421" t="str">
            <v/>
          </cell>
          <cell r="T421" t="str">
            <v/>
          </cell>
          <cell r="U421">
            <v>45163</v>
          </cell>
          <cell r="X421" t="str">
            <v>なし</v>
          </cell>
          <cell r="Y421" t="str">
            <v/>
          </cell>
          <cell r="Z421" t="str">
            <v>該当</v>
          </cell>
          <cell r="AA421" t="str">
            <v>Ｒ４</v>
          </cell>
          <cell r="AB421" t="str">
            <v>〇</v>
          </cell>
          <cell r="AC421" t="str">
            <v>Ｒ４</v>
          </cell>
        </row>
        <row r="422">
          <cell r="A422">
            <v>1410051025955</v>
          </cell>
          <cell r="B422">
            <v>6</v>
          </cell>
          <cell r="C422" t="str">
            <v>保育所</v>
          </cell>
          <cell r="D422" t="str">
            <v>にじいろ保育園天王町</v>
          </cell>
          <cell r="E422">
            <v>50</v>
          </cell>
          <cell r="F422" t="str">
            <v>保土ケ谷区</v>
          </cell>
          <cell r="G422" t="str">
            <v>該当</v>
          </cell>
          <cell r="H422">
            <v>8</v>
          </cell>
          <cell r="I422">
            <v>3</v>
          </cell>
          <cell r="J422">
            <v>2</v>
          </cell>
          <cell r="K422" t="str">
            <v>該当</v>
          </cell>
          <cell r="L422">
            <v>9</v>
          </cell>
          <cell r="M422">
            <v>3</v>
          </cell>
          <cell r="N422">
            <v>6</v>
          </cell>
          <cell r="O422">
            <v>1500043</v>
          </cell>
          <cell r="P422" t="str">
            <v>東京都渋谷区道玄坂１丁目１２－１　渋谷マークシティ　ウェスト１７階</v>
          </cell>
          <cell r="Q422" t="str">
            <v>ライクキッズ株式会社</v>
          </cell>
          <cell r="R422" t="str">
            <v/>
          </cell>
          <cell r="S422" t="str">
            <v/>
          </cell>
          <cell r="T422" t="e">
            <v>#N/A</v>
          </cell>
          <cell r="U422">
            <v>45175</v>
          </cell>
          <cell r="X422" t="str">
            <v>なし</v>
          </cell>
          <cell r="Y422" t="str">
            <v/>
          </cell>
          <cell r="Z422" t="str">
            <v>該当</v>
          </cell>
          <cell r="AA422" t="str">
            <v>Ｒ４</v>
          </cell>
          <cell r="AB422" t="str">
            <v>〇</v>
          </cell>
          <cell r="AC422" t="str">
            <v>Ｒ４</v>
          </cell>
        </row>
        <row r="423">
          <cell r="A423">
            <v>1410051025948</v>
          </cell>
          <cell r="B423">
            <v>6</v>
          </cell>
          <cell r="C423" t="str">
            <v>保育所</v>
          </cell>
          <cell r="D423" t="str">
            <v>あーす保育園保土ケ谷</v>
          </cell>
          <cell r="E423">
            <v>50</v>
          </cell>
          <cell r="F423" t="str">
            <v>保土ケ谷区</v>
          </cell>
          <cell r="G423" t="str">
            <v>該当</v>
          </cell>
          <cell r="H423">
            <v>9</v>
          </cell>
          <cell r="I423">
            <v>3</v>
          </cell>
          <cell r="J423">
            <v>2</v>
          </cell>
          <cell r="K423" t="str">
            <v>非該当</v>
          </cell>
          <cell r="M423" t="str">
            <v/>
          </cell>
          <cell r="N423" t="str">
            <v>―</v>
          </cell>
          <cell r="O423">
            <v>2400023</v>
          </cell>
          <cell r="P423" t="str">
            <v>横浜市保土ケ谷区岩井町１３５－６</v>
          </cell>
          <cell r="Q423" t="str">
            <v>あーす保育園保土ケ谷</v>
          </cell>
          <cell r="R423" t="str">
            <v>適</v>
          </cell>
          <cell r="S423" t="str">
            <v/>
          </cell>
          <cell r="T423" t="str">
            <v/>
          </cell>
          <cell r="U423">
            <v>45182</v>
          </cell>
          <cell r="X423" t="str">
            <v>なし</v>
          </cell>
          <cell r="Y423" t="str">
            <v/>
          </cell>
          <cell r="Z423" t="str">
            <v>該当</v>
          </cell>
          <cell r="AA423" t="str">
            <v>Ｒ４</v>
          </cell>
          <cell r="AB423" t="str">
            <v>〇</v>
          </cell>
          <cell r="AC423" t="str">
            <v>Ｒ４</v>
          </cell>
        </row>
        <row r="424">
          <cell r="A424">
            <v>1410051025799</v>
          </cell>
          <cell r="B424">
            <v>6</v>
          </cell>
          <cell r="C424" t="str">
            <v>保育所</v>
          </cell>
          <cell r="D424" t="str">
            <v>川島保育園</v>
          </cell>
          <cell r="E424">
            <v>50</v>
          </cell>
          <cell r="F424" t="str">
            <v>保土ケ谷区</v>
          </cell>
          <cell r="G424" t="str">
            <v>該当</v>
          </cell>
          <cell r="H424">
            <v>11</v>
          </cell>
          <cell r="I424">
            <v>4</v>
          </cell>
          <cell r="J424">
            <v>2</v>
          </cell>
          <cell r="K424" t="str">
            <v>該当</v>
          </cell>
          <cell r="L424">
            <v>7</v>
          </cell>
          <cell r="M424">
            <v>4</v>
          </cell>
          <cell r="N424">
            <v>3</v>
          </cell>
          <cell r="O424">
            <v>2400045</v>
          </cell>
          <cell r="P424" t="str">
            <v>横浜市保土ヶ谷区川島町８７０</v>
          </cell>
          <cell r="Q424" t="str">
            <v>川島保育園</v>
          </cell>
          <cell r="R424" t="str">
            <v>適</v>
          </cell>
          <cell r="S424" t="str">
            <v/>
          </cell>
          <cell r="T424" t="str">
            <v/>
          </cell>
          <cell r="U424">
            <v>45175</v>
          </cell>
          <cell r="X424" t="str">
            <v>なし</v>
          </cell>
          <cell r="Y424" t="str">
            <v/>
          </cell>
          <cell r="Z424" t="str">
            <v>該当</v>
          </cell>
          <cell r="AA424" t="str">
            <v>Ｒ４</v>
          </cell>
          <cell r="AB424" t="str">
            <v>〇</v>
          </cell>
          <cell r="AC424" t="str">
            <v>Ｒ４</v>
          </cell>
        </row>
        <row r="425">
          <cell r="A425">
            <v>1410051025716</v>
          </cell>
          <cell r="B425">
            <v>6</v>
          </cell>
          <cell r="C425" t="str">
            <v>保育所</v>
          </cell>
          <cell r="D425" t="str">
            <v>三丁目こども園</v>
          </cell>
          <cell r="E425">
            <v>50</v>
          </cell>
          <cell r="F425" t="str">
            <v>保土ケ谷区</v>
          </cell>
          <cell r="G425" t="str">
            <v>該当</v>
          </cell>
          <cell r="H425">
            <v>7</v>
          </cell>
          <cell r="I425">
            <v>2</v>
          </cell>
          <cell r="J425">
            <v>1</v>
          </cell>
          <cell r="K425" t="str">
            <v>該当</v>
          </cell>
          <cell r="L425">
            <v>5</v>
          </cell>
          <cell r="M425">
            <v>2</v>
          </cell>
          <cell r="N425">
            <v>3</v>
          </cell>
          <cell r="O425">
            <v>2400006</v>
          </cell>
          <cell r="P425" t="str">
            <v>横浜市保土ケ谷区星川三丁目５番１９号</v>
          </cell>
          <cell r="Q425" t="str">
            <v>三丁目こども園</v>
          </cell>
          <cell r="R425" t="str">
            <v>適</v>
          </cell>
          <cell r="S425" t="str">
            <v/>
          </cell>
          <cell r="T425" t="str">
            <v/>
          </cell>
          <cell r="U425">
            <v>45175</v>
          </cell>
          <cell r="X425" t="str">
            <v>なし</v>
          </cell>
          <cell r="Y425" t="str">
            <v/>
          </cell>
          <cell r="Z425" t="str">
            <v>該当</v>
          </cell>
          <cell r="AA425" t="str">
            <v>Ｒ４</v>
          </cell>
          <cell r="AB425" t="str">
            <v>〇</v>
          </cell>
          <cell r="AC425" t="str">
            <v>Ｒ４</v>
          </cell>
        </row>
        <row r="426">
          <cell r="A426">
            <v>1410051025336</v>
          </cell>
          <cell r="B426">
            <v>6</v>
          </cell>
          <cell r="C426" t="str">
            <v>保育所</v>
          </cell>
          <cell r="D426" t="str">
            <v>ポポラー横浜和田町園</v>
          </cell>
          <cell r="E426">
            <v>50</v>
          </cell>
          <cell r="F426" t="str">
            <v>保土ケ谷区</v>
          </cell>
          <cell r="G426" t="str">
            <v>非該当</v>
          </cell>
          <cell r="I426" t="str">
            <v/>
          </cell>
          <cell r="J426" t="str">
            <v/>
          </cell>
          <cell r="K426" t="str">
            <v>非該当</v>
          </cell>
          <cell r="M426" t="str">
            <v/>
          </cell>
          <cell r="N426" t="str">
            <v>―</v>
          </cell>
          <cell r="O426">
            <v>5300003</v>
          </cell>
          <cell r="P426" t="str">
            <v>大阪府大阪市北区堂島１－５－３０　堂島プラザビル９階</v>
          </cell>
          <cell r="Q426" t="str">
            <v>株式会社タスク・フォース</v>
          </cell>
          <cell r="R426" t="str">
            <v/>
          </cell>
          <cell r="S426" t="str">
            <v/>
          </cell>
          <cell r="T426" t="e">
            <v>#N/A</v>
          </cell>
          <cell r="U426">
            <v>45205</v>
          </cell>
          <cell r="X426" t="str">
            <v>―</v>
          </cell>
          <cell r="Y426" t="str">
            <v/>
          </cell>
          <cell r="Z426" t="str">
            <v>非該当</v>
          </cell>
          <cell r="AA426" t="str">
            <v>履歴なし</v>
          </cell>
          <cell r="AB426" t="str">
            <v>〇</v>
          </cell>
          <cell r="AC426" t="str">
            <v/>
          </cell>
        </row>
        <row r="427">
          <cell r="A427">
            <v>1410051025237</v>
          </cell>
          <cell r="B427">
            <v>6</v>
          </cell>
          <cell r="C427" t="str">
            <v>保育所</v>
          </cell>
          <cell r="D427" t="str">
            <v>笹山保育園</v>
          </cell>
          <cell r="E427">
            <v>50</v>
          </cell>
          <cell r="F427" t="str">
            <v>保土ケ谷区</v>
          </cell>
          <cell r="G427" t="str">
            <v>該当</v>
          </cell>
          <cell r="H427">
            <v>14</v>
          </cell>
          <cell r="I427">
            <v>5</v>
          </cell>
          <cell r="J427">
            <v>3</v>
          </cell>
          <cell r="K427" t="str">
            <v>該当</v>
          </cell>
          <cell r="L427">
            <v>9</v>
          </cell>
          <cell r="M427">
            <v>5</v>
          </cell>
          <cell r="N427">
            <v>4</v>
          </cell>
          <cell r="O427">
            <v>2400051</v>
          </cell>
          <cell r="P427" t="str">
            <v>横浜市保土ヶ谷区上菅田町９５１－１５</v>
          </cell>
          <cell r="Q427" t="str">
            <v>笹山保育園</v>
          </cell>
          <cell r="R427" t="str">
            <v/>
          </cell>
          <cell r="S427" t="str">
            <v/>
          </cell>
          <cell r="T427" t="e">
            <v>#N/A</v>
          </cell>
          <cell r="U427">
            <v>45175</v>
          </cell>
          <cell r="X427" t="str">
            <v>なし</v>
          </cell>
          <cell r="Y427" t="str">
            <v/>
          </cell>
          <cell r="Z427" t="str">
            <v>該当</v>
          </cell>
          <cell r="AA427" t="str">
            <v>Ｒ４</v>
          </cell>
          <cell r="AB427" t="str">
            <v>〇</v>
          </cell>
          <cell r="AC427" t="str">
            <v>Ｒ４</v>
          </cell>
        </row>
        <row r="428">
          <cell r="A428">
            <v>1410051024362</v>
          </cell>
          <cell r="B428">
            <v>6</v>
          </cell>
          <cell r="C428" t="str">
            <v>保育所</v>
          </cell>
          <cell r="D428" t="str">
            <v>星川こども園</v>
          </cell>
          <cell r="E428">
            <v>50</v>
          </cell>
          <cell r="F428" t="str">
            <v>保土ケ谷区</v>
          </cell>
          <cell r="G428" t="str">
            <v>非該当</v>
          </cell>
          <cell r="I428" t="str">
            <v/>
          </cell>
          <cell r="J428" t="str">
            <v/>
          </cell>
          <cell r="K428" t="str">
            <v>非該当</v>
          </cell>
          <cell r="M428" t="str">
            <v/>
          </cell>
          <cell r="N428" t="str">
            <v>―</v>
          </cell>
          <cell r="O428">
            <v>1850034</v>
          </cell>
          <cell r="P428" t="str">
            <v>東京都国分寺市光町２－５－１</v>
          </cell>
          <cell r="Q428" t="str">
            <v>株式会社こどもの森</v>
          </cell>
          <cell r="R428" t="str">
            <v/>
          </cell>
          <cell r="S428" t="str">
            <v/>
          </cell>
          <cell r="T428" t="e">
            <v>#N/A</v>
          </cell>
          <cell r="U428">
            <v>45175</v>
          </cell>
          <cell r="X428" t="str">
            <v>―</v>
          </cell>
          <cell r="Y428" t="str">
            <v/>
          </cell>
          <cell r="Z428" t="str">
            <v>非該当</v>
          </cell>
          <cell r="AA428" t="str">
            <v>履歴なし</v>
          </cell>
          <cell r="AB428" t="str">
            <v>〇</v>
          </cell>
          <cell r="AC428" t="str">
            <v/>
          </cell>
        </row>
        <row r="429">
          <cell r="A429">
            <v>1410051024206</v>
          </cell>
          <cell r="B429">
            <v>6</v>
          </cell>
          <cell r="C429" t="str">
            <v>保育所</v>
          </cell>
          <cell r="D429" t="str">
            <v>星川もえぎ保育園</v>
          </cell>
          <cell r="E429">
            <v>50</v>
          </cell>
          <cell r="F429" t="str">
            <v>保土ケ谷区</v>
          </cell>
          <cell r="G429" t="str">
            <v>該当</v>
          </cell>
          <cell r="H429">
            <v>11</v>
          </cell>
          <cell r="I429">
            <v>4</v>
          </cell>
          <cell r="J429">
            <v>2</v>
          </cell>
          <cell r="K429" t="str">
            <v>該当</v>
          </cell>
          <cell r="L429">
            <v>7</v>
          </cell>
          <cell r="M429">
            <v>4</v>
          </cell>
          <cell r="N429">
            <v>3</v>
          </cell>
          <cell r="O429">
            <v>2400001</v>
          </cell>
          <cell r="P429" t="str">
            <v>横浜市保土ケ谷区川辺町６－３　西方ビル新館４１</v>
          </cell>
          <cell r="Q429" t="str">
            <v>特定非営利活動法人　育援会</v>
          </cell>
          <cell r="R429" t="str">
            <v/>
          </cell>
          <cell r="S429" t="str">
            <v/>
          </cell>
          <cell r="T429" t="e">
            <v>#N/A</v>
          </cell>
          <cell r="U429">
            <v>45182</v>
          </cell>
          <cell r="X429" t="str">
            <v>なし</v>
          </cell>
          <cell r="Y429" t="str">
            <v/>
          </cell>
          <cell r="Z429" t="str">
            <v>該当</v>
          </cell>
          <cell r="AA429" t="str">
            <v>Ｒ４</v>
          </cell>
          <cell r="AB429" t="str">
            <v>〇</v>
          </cell>
          <cell r="AC429" t="str">
            <v>Ｒ４</v>
          </cell>
        </row>
        <row r="430">
          <cell r="A430">
            <v>1410051023950</v>
          </cell>
          <cell r="B430">
            <v>6</v>
          </cell>
          <cell r="C430" t="str">
            <v>保育所</v>
          </cell>
          <cell r="D430" t="str">
            <v>ベネッセ　保土ケ谷保育園</v>
          </cell>
          <cell r="E430">
            <v>50</v>
          </cell>
          <cell r="F430" t="str">
            <v>保土ケ谷区</v>
          </cell>
          <cell r="G430" t="str">
            <v>該当</v>
          </cell>
          <cell r="H430">
            <v>13</v>
          </cell>
          <cell r="I430">
            <v>4</v>
          </cell>
          <cell r="J430">
            <v>3</v>
          </cell>
          <cell r="K430" t="str">
            <v>該当</v>
          </cell>
          <cell r="L430">
            <v>11</v>
          </cell>
          <cell r="M430">
            <v>4</v>
          </cell>
          <cell r="N430">
            <v>7</v>
          </cell>
          <cell r="O430">
            <v>1630905</v>
          </cell>
          <cell r="P430" t="str">
            <v>東京都新宿区西新宿２－３－１新宿モノリスビル５階</v>
          </cell>
          <cell r="Q430" t="str">
            <v>株式会社ベネッセスタイルケア</v>
          </cell>
          <cell r="R430" t="str">
            <v/>
          </cell>
          <cell r="S430" t="str">
            <v/>
          </cell>
          <cell r="T430" t="e">
            <v>#N/A</v>
          </cell>
          <cell r="U430">
            <v>45182</v>
          </cell>
          <cell r="X430" t="str">
            <v>なし</v>
          </cell>
          <cell r="Y430" t="str">
            <v/>
          </cell>
          <cell r="Z430" t="str">
            <v>該当</v>
          </cell>
          <cell r="AA430" t="str">
            <v>Ｒ４</v>
          </cell>
          <cell r="AB430" t="str">
            <v>〇</v>
          </cell>
          <cell r="AC430" t="str">
            <v>Ｒ４</v>
          </cell>
        </row>
        <row r="431">
          <cell r="A431">
            <v>1410051023885</v>
          </cell>
          <cell r="B431">
            <v>6</v>
          </cell>
          <cell r="C431" t="str">
            <v>保育所</v>
          </cell>
          <cell r="D431" t="str">
            <v>保土ケ谷保育園</v>
          </cell>
          <cell r="E431">
            <v>50</v>
          </cell>
          <cell r="F431" t="str">
            <v>保土ケ谷区</v>
          </cell>
          <cell r="G431" t="str">
            <v>該当</v>
          </cell>
          <cell r="H431">
            <v>19</v>
          </cell>
          <cell r="I431">
            <v>6</v>
          </cell>
          <cell r="J431">
            <v>4</v>
          </cell>
          <cell r="K431" t="str">
            <v>該当</v>
          </cell>
          <cell r="L431">
            <v>13</v>
          </cell>
          <cell r="M431">
            <v>6</v>
          </cell>
          <cell r="N431">
            <v>7</v>
          </cell>
          <cell r="O431">
            <v>2400003</v>
          </cell>
          <cell r="P431" t="str">
            <v>横浜市保土ヶ谷区天王町１－３－３</v>
          </cell>
          <cell r="Q431" t="str">
            <v>保土ヶ谷保育園</v>
          </cell>
          <cell r="R431" t="str">
            <v/>
          </cell>
          <cell r="S431" t="str">
            <v/>
          </cell>
          <cell r="T431" t="e">
            <v>#N/A</v>
          </cell>
          <cell r="U431">
            <v>45175</v>
          </cell>
          <cell r="X431" t="str">
            <v>なし</v>
          </cell>
          <cell r="Y431" t="str">
            <v/>
          </cell>
          <cell r="Z431" t="str">
            <v>該当</v>
          </cell>
          <cell r="AA431" t="str">
            <v>Ｒ４</v>
          </cell>
          <cell r="AB431" t="str">
            <v>〇</v>
          </cell>
          <cell r="AC431" t="str">
            <v>Ｒ４</v>
          </cell>
        </row>
        <row r="432">
          <cell r="A432">
            <v>1410051023620</v>
          </cell>
          <cell r="B432">
            <v>6</v>
          </cell>
          <cell r="C432" t="str">
            <v>保育所</v>
          </cell>
          <cell r="D432" t="str">
            <v>ゆめの樹保育園ほどがや</v>
          </cell>
          <cell r="E432">
            <v>50</v>
          </cell>
          <cell r="F432" t="str">
            <v>保土ケ谷区</v>
          </cell>
          <cell r="G432" t="str">
            <v>該当</v>
          </cell>
          <cell r="H432">
            <v>13</v>
          </cell>
          <cell r="I432">
            <v>4</v>
          </cell>
          <cell r="J432">
            <v>3</v>
          </cell>
          <cell r="K432" t="str">
            <v>該当</v>
          </cell>
          <cell r="L432">
            <v>9</v>
          </cell>
          <cell r="M432">
            <v>4</v>
          </cell>
          <cell r="N432">
            <v>5</v>
          </cell>
          <cell r="O432">
            <v>2400012</v>
          </cell>
          <cell r="P432" t="str">
            <v>横浜市保土ヶ谷区月見台　４１－２２</v>
          </cell>
          <cell r="Q432" t="str">
            <v>ゆめの樹保育園ほどがや</v>
          </cell>
          <cell r="R432" t="str">
            <v/>
          </cell>
          <cell r="S432" t="str">
            <v/>
          </cell>
          <cell r="T432" t="e">
            <v>#N/A</v>
          </cell>
          <cell r="U432">
            <v>45191</v>
          </cell>
          <cell r="X432" t="str">
            <v>なし</v>
          </cell>
          <cell r="Y432" t="str">
            <v/>
          </cell>
          <cell r="Z432" t="str">
            <v>該当</v>
          </cell>
          <cell r="AA432" t="str">
            <v>Ｒ４</v>
          </cell>
          <cell r="AB432" t="str">
            <v>〇</v>
          </cell>
          <cell r="AC432" t="str">
            <v>Ｒ４</v>
          </cell>
        </row>
        <row r="433">
          <cell r="A433">
            <v>1410051019800</v>
          </cell>
          <cell r="B433">
            <v>6</v>
          </cell>
          <cell r="C433" t="str">
            <v>保育所</v>
          </cell>
          <cell r="D433" t="str">
            <v>霞台保育園</v>
          </cell>
          <cell r="E433">
            <v>50</v>
          </cell>
          <cell r="F433" t="str">
            <v>保土ケ谷区</v>
          </cell>
          <cell r="G433" t="str">
            <v>該当</v>
          </cell>
          <cell r="H433">
            <v>17</v>
          </cell>
          <cell r="I433">
            <v>6</v>
          </cell>
          <cell r="J433">
            <v>3</v>
          </cell>
          <cell r="K433" t="str">
            <v>該当</v>
          </cell>
          <cell r="L433">
            <v>10</v>
          </cell>
          <cell r="M433">
            <v>6</v>
          </cell>
          <cell r="N433">
            <v>4</v>
          </cell>
          <cell r="O433">
            <v>2400014</v>
          </cell>
          <cell r="P433" t="str">
            <v>横浜市保土ケ谷区霞台２－３</v>
          </cell>
          <cell r="Q433" t="str">
            <v>みどりのこみち会　霞台保育園さくらんぼ</v>
          </cell>
          <cell r="R433" t="str">
            <v>適</v>
          </cell>
          <cell r="S433" t="str">
            <v/>
          </cell>
          <cell r="T433" t="str">
            <v/>
          </cell>
          <cell r="U433">
            <v>45163</v>
          </cell>
          <cell r="X433" t="str">
            <v>なし</v>
          </cell>
          <cell r="Y433" t="str">
            <v/>
          </cell>
          <cell r="Z433" t="str">
            <v>該当</v>
          </cell>
          <cell r="AA433" t="str">
            <v>Ｒ４</v>
          </cell>
          <cell r="AB433" t="str">
            <v>〇</v>
          </cell>
          <cell r="AC433" t="str">
            <v>Ｒ４</v>
          </cell>
        </row>
        <row r="434">
          <cell r="A434">
            <v>1410051019594</v>
          </cell>
          <cell r="B434">
            <v>6</v>
          </cell>
          <cell r="C434" t="str">
            <v>保育所</v>
          </cell>
          <cell r="D434" t="str">
            <v>梅の木保育園</v>
          </cell>
          <cell r="E434">
            <v>50</v>
          </cell>
          <cell r="F434" t="str">
            <v>保土ケ谷区</v>
          </cell>
          <cell r="G434" t="str">
            <v>該当</v>
          </cell>
          <cell r="H434">
            <v>12</v>
          </cell>
          <cell r="I434">
            <v>4</v>
          </cell>
          <cell r="J434">
            <v>2</v>
          </cell>
          <cell r="K434" t="str">
            <v>該当</v>
          </cell>
          <cell r="L434">
            <v>9</v>
          </cell>
          <cell r="M434">
            <v>4</v>
          </cell>
          <cell r="N434">
            <v>5</v>
          </cell>
          <cell r="O434">
            <v>2400052</v>
          </cell>
          <cell r="P434" t="str">
            <v>横浜市保土ケ谷区西谷町７４０</v>
          </cell>
          <cell r="Q434" t="str">
            <v>梅の木保育園</v>
          </cell>
          <cell r="R434" t="str">
            <v>適</v>
          </cell>
          <cell r="S434" t="str">
            <v/>
          </cell>
          <cell r="T434" t="str">
            <v/>
          </cell>
          <cell r="U434">
            <v>45205</v>
          </cell>
          <cell r="X434" t="str">
            <v>なし</v>
          </cell>
          <cell r="Y434" t="str">
            <v/>
          </cell>
          <cell r="Z434" t="str">
            <v>該当</v>
          </cell>
          <cell r="AA434" t="str">
            <v>Ｒ４</v>
          </cell>
          <cell r="AB434" t="str">
            <v>〇</v>
          </cell>
          <cell r="AC434" t="str">
            <v>Ｒ４</v>
          </cell>
        </row>
        <row r="435">
          <cell r="A435">
            <v>1410051019586</v>
          </cell>
          <cell r="B435">
            <v>6</v>
          </cell>
          <cell r="C435" t="str">
            <v>保育所</v>
          </cell>
          <cell r="D435" t="str">
            <v>りとる・ルーナ保育園</v>
          </cell>
          <cell r="E435">
            <v>50</v>
          </cell>
          <cell r="F435" t="str">
            <v>保土ケ谷区</v>
          </cell>
          <cell r="G435" t="str">
            <v>該当</v>
          </cell>
          <cell r="H435">
            <v>11</v>
          </cell>
          <cell r="I435">
            <v>4</v>
          </cell>
          <cell r="J435">
            <v>2</v>
          </cell>
          <cell r="K435" t="str">
            <v>該当</v>
          </cell>
          <cell r="L435">
            <v>10</v>
          </cell>
          <cell r="M435">
            <v>4</v>
          </cell>
          <cell r="N435">
            <v>6</v>
          </cell>
          <cell r="O435">
            <v>2400006</v>
          </cell>
          <cell r="P435" t="str">
            <v>横浜市保土ケ谷区星川二丁目１８－２</v>
          </cell>
          <cell r="Q435" t="str">
            <v>りとる・ルーナ保育園</v>
          </cell>
          <cell r="R435" t="str">
            <v>適</v>
          </cell>
          <cell r="S435" t="str">
            <v/>
          </cell>
          <cell r="T435" t="str">
            <v/>
          </cell>
          <cell r="U435">
            <v>45175</v>
          </cell>
          <cell r="X435" t="str">
            <v>なし</v>
          </cell>
          <cell r="Y435" t="str">
            <v/>
          </cell>
          <cell r="Z435" t="str">
            <v>該当</v>
          </cell>
          <cell r="AA435" t="str">
            <v>Ｒ４</v>
          </cell>
          <cell r="AB435" t="str">
            <v>〇</v>
          </cell>
          <cell r="AC435" t="str">
            <v>Ｒ４</v>
          </cell>
        </row>
        <row r="436">
          <cell r="A436">
            <v>1410051019578</v>
          </cell>
          <cell r="B436">
            <v>6</v>
          </cell>
          <cell r="C436" t="str">
            <v>保育所</v>
          </cell>
          <cell r="D436" t="str">
            <v>ひかりの風保育園</v>
          </cell>
          <cell r="E436">
            <v>50</v>
          </cell>
          <cell r="F436" t="str">
            <v>保土ケ谷区</v>
          </cell>
          <cell r="G436" t="str">
            <v>該当</v>
          </cell>
          <cell r="H436">
            <v>12</v>
          </cell>
          <cell r="I436">
            <v>4</v>
          </cell>
          <cell r="J436">
            <v>2</v>
          </cell>
          <cell r="K436" t="str">
            <v>非該当</v>
          </cell>
          <cell r="M436" t="str">
            <v/>
          </cell>
          <cell r="N436" t="str">
            <v>―</v>
          </cell>
          <cell r="O436">
            <v>2400067</v>
          </cell>
          <cell r="P436" t="str">
            <v>横浜市保土ヶ谷区常盤台６６番１８号</v>
          </cell>
          <cell r="Q436" t="str">
            <v>学校法人聖ヶ丘学園</v>
          </cell>
          <cell r="R436" t="str">
            <v>適</v>
          </cell>
          <cell r="S436" t="str">
            <v/>
          </cell>
          <cell r="T436" t="str">
            <v/>
          </cell>
          <cell r="U436">
            <v>45175</v>
          </cell>
          <cell r="X436" t="str">
            <v>なし</v>
          </cell>
          <cell r="Y436" t="str">
            <v/>
          </cell>
          <cell r="Z436" t="str">
            <v>該当</v>
          </cell>
          <cell r="AA436" t="str">
            <v>Ｒ４</v>
          </cell>
          <cell r="AB436" t="str">
            <v>〇</v>
          </cell>
          <cell r="AC436" t="str">
            <v>Ｒ４</v>
          </cell>
        </row>
        <row r="437">
          <cell r="A437">
            <v>1410051019560</v>
          </cell>
          <cell r="B437">
            <v>6</v>
          </cell>
          <cell r="C437" t="str">
            <v>保育所</v>
          </cell>
          <cell r="D437" t="str">
            <v>エルアンジュ保育園</v>
          </cell>
          <cell r="E437">
            <v>50</v>
          </cell>
          <cell r="F437" t="str">
            <v>保土ケ谷区</v>
          </cell>
          <cell r="G437" t="str">
            <v>該当</v>
          </cell>
          <cell r="H437">
            <v>18</v>
          </cell>
          <cell r="I437">
            <v>6</v>
          </cell>
          <cell r="J437">
            <v>4</v>
          </cell>
          <cell r="K437" t="str">
            <v>該当</v>
          </cell>
          <cell r="L437">
            <v>16</v>
          </cell>
          <cell r="M437">
            <v>6</v>
          </cell>
          <cell r="N437">
            <v>10</v>
          </cell>
          <cell r="O437">
            <v>2400043</v>
          </cell>
          <cell r="P437" t="str">
            <v>横浜市保土ケ谷区坂本町１６７－５</v>
          </cell>
          <cell r="Q437" t="str">
            <v>社会福祉法人なつめの会エルアンジュ保育園</v>
          </cell>
          <cell r="R437" t="str">
            <v>適</v>
          </cell>
          <cell r="S437" t="str">
            <v/>
          </cell>
          <cell r="T437" t="str">
            <v/>
          </cell>
          <cell r="U437">
            <v>45175</v>
          </cell>
          <cell r="X437" t="str">
            <v>なし</v>
          </cell>
          <cell r="Y437" t="str">
            <v/>
          </cell>
          <cell r="Z437" t="str">
            <v>該当</v>
          </cell>
          <cell r="AA437" t="str">
            <v>Ｒ４</v>
          </cell>
          <cell r="AB437" t="str">
            <v>〇</v>
          </cell>
          <cell r="AC437" t="str">
            <v>Ｒ４</v>
          </cell>
        </row>
        <row r="438">
          <cell r="A438">
            <v>1410051018125</v>
          </cell>
          <cell r="B438">
            <v>6</v>
          </cell>
          <cell r="C438" t="str">
            <v>保育所</v>
          </cell>
          <cell r="D438" t="str">
            <v>アミー保育園　三ツ沢園</v>
          </cell>
          <cell r="E438">
            <v>50</v>
          </cell>
          <cell r="F438" t="str">
            <v>保土ケ谷区</v>
          </cell>
          <cell r="G438" t="str">
            <v>該当</v>
          </cell>
          <cell r="H438">
            <v>13</v>
          </cell>
          <cell r="I438">
            <v>4</v>
          </cell>
          <cell r="J438">
            <v>3</v>
          </cell>
          <cell r="K438" t="str">
            <v>該当</v>
          </cell>
          <cell r="L438">
            <v>10</v>
          </cell>
          <cell r="M438">
            <v>4</v>
          </cell>
          <cell r="N438">
            <v>6</v>
          </cell>
          <cell r="O438">
            <v>2200042</v>
          </cell>
          <cell r="P438" t="str">
            <v>横浜市西区戸部町７－２４５－１　フェリース横濱１階</v>
          </cell>
          <cell r="Q438" t="str">
            <v>アミー保育園　ＹＯＫＯＨＡＭＡ内</v>
          </cell>
          <cell r="R438" t="str">
            <v/>
          </cell>
          <cell r="S438" t="str">
            <v/>
          </cell>
          <cell r="T438" t="e">
            <v>#N/A</v>
          </cell>
          <cell r="U438">
            <v>45175</v>
          </cell>
          <cell r="X438" t="str">
            <v>なし</v>
          </cell>
          <cell r="Y438" t="str">
            <v/>
          </cell>
          <cell r="Z438" t="str">
            <v>該当</v>
          </cell>
          <cell r="AA438" t="str">
            <v>Ｒ４</v>
          </cell>
          <cell r="AB438" t="str">
            <v>〇</v>
          </cell>
          <cell r="AC438" t="str">
            <v>Ｒ４</v>
          </cell>
        </row>
        <row r="439">
          <cell r="A439">
            <v>1410051018117</v>
          </cell>
          <cell r="B439">
            <v>6</v>
          </cell>
          <cell r="C439" t="str">
            <v>保育所</v>
          </cell>
          <cell r="D439" t="str">
            <v>プチアンジュ保育園</v>
          </cell>
          <cell r="E439">
            <v>50</v>
          </cell>
          <cell r="F439" t="str">
            <v>保土ケ谷区</v>
          </cell>
          <cell r="G439" t="str">
            <v>該当</v>
          </cell>
          <cell r="H439">
            <v>15</v>
          </cell>
          <cell r="I439">
            <v>5</v>
          </cell>
          <cell r="J439">
            <v>3</v>
          </cell>
          <cell r="K439" t="str">
            <v>該当</v>
          </cell>
          <cell r="L439">
            <v>13</v>
          </cell>
          <cell r="M439">
            <v>5</v>
          </cell>
          <cell r="N439">
            <v>8</v>
          </cell>
          <cell r="O439">
            <v>2400035</v>
          </cell>
          <cell r="P439" t="str">
            <v>横浜市保土ケ谷区今井町５０２－５</v>
          </cell>
          <cell r="Q439" t="str">
            <v>プチアンジュ保育園</v>
          </cell>
          <cell r="R439" t="str">
            <v>適</v>
          </cell>
          <cell r="S439" t="str">
            <v/>
          </cell>
          <cell r="T439" t="str">
            <v/>
          </cell>
          <cell r="U439">
            <v>45163</v>
          </cell>
          <cell r="X439" t="str">
            <v>なし</v>
          </cell>
          <cell r="Y439" t="str">
            <v/>
          </cell>
          <cell r="Z439" t="str">
            <v>該当</v>
          </cell>
          <cell r="AA439" t="str">
            <v>Ｒ４</v>
          </cell>
          <cell r="AB439" t="str">
            <v>〇</v>
          </cell>
          <cell r="AC439" t="str">
            <v>Ｒ４</v>
          </cell>
        </row>
        <row r="440">
          <cell r="A440">
            <v>1410051018109</v>
          </cell>
          <cell r="B440">
            <v>6</v>
          </cell>
          <cell r="C440" t="str">
            <v>保育所</v>
          </cell>
          <cell r="D440" t="str">
            <v>アスク和田町保育園</v>
          </cell>
          <cell r="E440">
            <v>50</v>
          </cell>
          <cell r="F440" t="str">
            <v>保土ケ谷区</v>
          </cell>
          <cell r="G440" t="str">
            <v>該当</v>
          </cell>
          <cell r="H440">
            <v>12</v>
          </cell>
          <cell r="I440">
            <v>4</v>
          </cell>
          <cell r="J440">
            <v>2</v>
          </cell>
          <cell r="K440" t="str">
            <v>該当</v>
          </cell>
          <cell r="L440">
            <v>10</v>
          </cell>
          <cell r="M440">
            <v>4</v>
          </cell>
          <cell r="N440">
            <v>6</v>
          </cell>
          <cell r="O440">
            <v>1080075</v>
          </cell>
          <cell r="P440" t="str">
            <v>東京都港区港南１－２－７０　品川シーズンテラス５Ｆ</v>
          </cell>
          <cell r="Q440" t="str">
            <v>株式会社　日本保育総合研究所</v>
          </cell>
          <cell r="R440" t="str">
            <v/>
          </cell>
          <cell r="S440" t="str">
            <v/>
          </cell>
          <cell r="T440" t="e">
            <v>#N/A</v>
          </cell>
          <cell r="U440">
            <v>45175</v>
          </cell>
          <cell r="X440" t="str">
            <v>なし</v>
          </cell>
          <cell r="Y440" t="str">
            <v/>
          </cell>
          <cell r="Z440" t="str">
            <v>該当</v>
          </cell>
          <cell r="AA440" t="str">
            <v>Ｒ４</v>
          </cell>
          <cell r="AB440" t="str">
            <v>〇</v>
          </cell>
          <cell r="AC440" t="str">
            <v>Ｒ４</v>
          </cell>
        </row>
        <row r="441">
          <cell r="A441">
            <v>1410051016780</v>
          </cell>
          <cell r="B441">
            <v>6</v>
          </cell>
          <cell r="C441" t="str">
            <v>保育所</v>
          </cell>
          <cell r="D441" t="str">
            <v>学校法人初音丘学園ＰＩＣＣＯＬＩＮＯ</v>
          </cell>
          <cell r="E441">
            <v>50</v>
          </cell>
          <cell r="F441" t="str">
            <v>保土ケ谷区</v>
          </cell>
          <cell r="G441" t="str">
            <v>非該当</v>
          </cell>
          <cell r="I441" t="str">
            <v/>
          </cell>
          <cell r="J441" t="str">
            <v/>
          </cell>
          <cell r="K441" t="str">
            <v>非該当</v>
          </cell>
          <cell r="M441" t="str">
            <v/>
          </cell>
          <cell r="N441" t="str">
            <v>―</v>
          </cell>
          <cell r="O441">
            <v>2400016</v>
          </cell>
          <cell r="P441" t="str">
            <v>横浜市保土ケ谷区初音ケ丘４３番地３２号</v>
          </cell>
          <cell r="Q441" t="str">
            <v>学校法人初音丘学園ＰＩＣＣＯＬＩＮＯ</v>
          </cell>
          <cell r="R441" t="str">
            <v>否</v>
          </cell>
          <cell r="S441" t="str">
            <v/>
          </cell>
          <cell r="T441" t="str">
            <v/>
          </cell>
          <cell r="U441">
            <v>45205</v>
          </cell>
          <cell r="X441" t="str">
            <v>―</v>
          </cell>
          <cell r="Y441" t="str">
            <v/>
          </cell>
          <cell r="Z441" t="str">
            <v>非該当</v>
          </cell>
          <cell r="AA441" t="str">
            <v>履歴なし</v>
          </cell>
          <cell r="AB441" t="str">
            <v>〇</v>
          </cell>
          <cell r="AC441" t="str">
            <v/>
          </cell>
        </row>
        <row r="442">
          <cell r="A442">
            <v>1410051016772</v>
          </cell>
          <cell r="B442">
            <v>6</v>
          </cell>
          <cell r="C442" t="str">
            <v>保育所</v>
          </cell>
          <cell r="D442" t="str">
            <v>ラフ・クルー星川保育園</v>
          </cell>
          <cell r="E442">
            <v>50</v>
          </cell>
          <cell r="F442" t="str">
            <v>保土ケ谷区</v>
          </cell>
          <cell r="G442" t="str">
            <v>該当</v>
          </cell>
          <cell r="H442">
            <v>15</v>
          </cell>
          <cell r="I442">
            <v>5</v>
          </cell>
          <cell r="J442">
            <v>3</v>
          </cell>
          <cell r="K442" t="str">
            <v>該当</v>
          </cell>
          <cell r="L442">
            <v>17</v>
          </cell>
          <cell r="M442">
            <v>5</v>
          </cell>
          <cell r="N442">
            <v>12</v>
          </cell>
          <cell r="O442">
            <v>1510051</v>
          </cell>
          <cell r="P442" t="str">
            <v>東京都渋谷区千駄ヶ谷３丁目６０－５</v>
          </cell>
          <cell r="Q442" t="str">
            <v>株式会社コミニティハウス</v>
          </cell>
          <cell r="R442" t="str">
            <v>適</v>
          </cell>
          <cell r="S442" t="str">
            <v/>
          </cell>
          <cell r="T442" t="str">
            <v/>
          </cell>
          <cell r="U442">
            <v>45182</v>
          </cell>
          <cell r="X442" t="str">
            <v>なし</v>
          </cell>
          <cell r="Y442" t="str">
            <v/>
          </cell>
          <cell r="Z442" t="str">
            <v>該当</v>
          </cell>
          <cell r="AA442" t="str">
            <v>Ｒ４</v>
          </cell>
          <cell r="AB442" t="str">
            <v>〇</v>
          </cell>
          <cell r="AC442" t="str">
            <v>Ｒ４</v>
          </cell>
        </row>
        <row r="443">
          <cell r="A443">
            <v>1410051016764</v>
          </cell>
          <cell r="B443">
            <v>6</v>
          </cell>
          <cell r="C443" t="str">
            <v>保育所</v>
          </cell>
          <cell r="D443" t="str">
            <v>森のルーナ保育園</v>
          </cell>
          <cell r="E443">
            <v>50</v>
          </cell>
          <cell r="F443" t="str">
            <v>保土ケ谷区</v>
          </cell>
          <cell r="G443" t="str">
            <v>該当</v>
          </cell>
          <cell r="H443">
            <v>13</v>
          </cell>
          <cell r="I443">
            <v>4</v>
          </cell>
          <cell r="J443">
            <v>3</v>
          </cell>
          <cell r="K443" t="str">
            <v>該当</v>
          </cell>
          <cell r="L443">
            <v>6</v>
          </cell>
          <cell r="M443">
            <v>4</v>
          </cell>
          <cell r="N443">
            <v>2</v>
          </cell>
          <cell r="O443">
            <v>2400006</v>
          </cell>
          <cell r="P443" t="str">
            <v>横浜市保土ケ谷区星川２－１８－１</v>
          </cell>
          <cell r="Q443" t="str">
            <v>社会福祉法人　あおい会</v>
          </cell>
          <cell r="R443" t="str">
            <v/>
          </cell>
          <cell r="S443" t="str">
            <v/>
          </cell>
          <cell r="T443" t="e">
            <v>#N/A</v>
          </cell>
          <cell r="U443">
            <v>45182</v>
          </cell>
          <cell r="X443" t="str">
            <v>なし</v>
          </cell>
          <cell r="Y443" t="str">
            <v/>
          </cell>
          <cell r="Z443" t="str">
            <v>該当</v>
          </cell>
          <cell r="AA443" t="str">
            <v>Ｒ４</v>
          </cell>
          <cell r="AB443" t="str">
            <v>〇</v>
          </cell>
          <cell r="AC443" t="str">
            <v>Ｒ４</v>
          </cell>
        </row>
        <row r="444">
          <cell r="A444">
            <v>1410051016756</v>
          </cell>
          <cell r="B444">
            <v>6</v>
          </cell>
          <cell r="C444" t="str">
            <v>保育所</v>
          </cell>
          <cell r="D444" t="str">
            <v>明神台保育園</v>
          </cell>
          <cell r="E444">
            <v>50</v>
          </cell>
          <cell r="F444" t="str">
            <v>保土ケ谷区</v>
          </cell>
          <cell r="G444" t="str">
            <v>該当</v>
          </cell>
          <cell r="H444">
            <v>19</v>
          </cell>
          <cell r="I444">
            <v>6</v>
          </cell>
          <cell r="J444">
            <v>4</v>
          </cell>
          <cell r="K444" t="str">
            <v>該当</v>
          </cell>
          <cell r="L444">
            <v>15</v>
          </cell>
          <cell r="M444">
            <v>6</v>
          </cell>
          <cell r="N444">
            <v>9</v>
          </cell>
          <cell r="O444">
            <v>2400007</v>
          </cell>
          <cell r="P444" t="str">
            <v>横浜市保土ケ谷区明神台５－１</v>
          </cell>
          <cell r="Q444" t="str">
            <v>神奈川厚生福祉会　明神台保育園</v>
          </cell>
          <cell r="R444" t="str">
            <v/>
          </cell>
          <cell r="S444" t="str">
            <v/>
          </cell>
          <cell r="T444" t="e">
            <v>#N/A</v>
          </cell>
          <cell r="U444">
            <v>45191</v>
          </cell>
          <cell r="X444" t="str">
            <v>なし</v>
          </cell>
          <cell r="Y444" t="str">
            <v/>
          </cell>
          <cell r="Z444" t="str">
            <v>該当</v>
          </cell>
          <cell r="AA444" t="str">
            <v>Ｒ４</v>
          </cell>
          <cell r="AB444" t="str">
            <v>〇</v>
          </cell>
          <cell r="AC444" t="str">
            <v>Ｒ４</v>
          </cell>
        </row>
        <row r="445">
          <cell r="A445">
            <v>1410051016749</v>
          </cell>
          <cell r="B445">
            <v>6</v>
          </cell>
          <cell r="C445" t="str">
            <v>保育所</v>
          </cell>
          <cell r="D445" t="str">
            <v>星川ルーナ保育園</v>
          </cell>
          <cell r="E445">
            <v>50</v>
          </cell>
          <cell r="F445" t="str">
            <v>保土ケ谷区</v>
          </cell>
          <cell r="G445" t="str">
            <v>該当</v>
          </cell>
          <cell r="H445">
            <v>21</v>
          </cell>
          <cell r="I445">
            <v>7</v>
          </cell>
          <cell r="J445">
            <v>4</v>
          </cell>
          <cell r="K445" t="str">
            <v>該当</v>
          </cell>
          <cell r="L445">
            <v>16</v>
          </cell>
          <cell r="M445">
            <v>7</v>
          </cell>
          <cell r="N445">
            <v>9</v>
          </cell>
          <cell r="O445">
            <v>2400006</v>
          </cell>
          <cell r="P445" t="str">
            <v>横浜市保土ケ谷区星川二丁目１８－１</v>
          </cell>
          <cell r="Q445" t="str">
            <v>社会福祉法人あおい会　星川ルーナ保育園</v>
          </cell>
          <cell r="R445" t="str">
            <v/>
          </cell>
          <cell r="S445" t="str">
            <v/>
          </cell>
          <cell r="T445" t="e">
            <v>#N/A</v>
          </cell>
          <cell r="U445">
            <v>45182</v>
          </cell>
          <cell r="X445" t="str">
            <v>なし</v>
          </cell>
          <cell r="Y445" t="str">
            <v/>
          </cell>
          <cell r="Z445" t="str">
            <v>該当</v>
          </cell>
          <cell r="AA445" t="str">
            <v>Ｒ４</v>
          </cell>
          <cell r="AB445" t="str">
            <v>〇</v>
          </cell>
          <cell r="AC445" t="str">
            <v>Ｒ４</v>
          </cell>
        </row>
        <row r="446">
          <cell r="A446">
            <v>1410051016731</v>
          </cell>
          <cell r="B446">
            <v>6</v>
          </cell>
          <cell r="C446" t="str">
            <v>保育所</v>
          </cell>
          <cell r="D446" t="str">
            <v>ダイアナ保育園</v>
          </cell>
          <cell r="E446">
            <v>50</v>
          </cell>
          <cell r="F446" t="str">
            <v>保土ケ谷区</v>
          </cell>
          <cell r="G446" t="str">
            <v>該当</v>
          </cell>
          <cell r="H446">
            <v>13</v>
          </cell>
          <cell r="I446">
            <v>4</v>
          </cell>
          <cell r="J446">
            <v>3</v>
          </cell>
          <cell r="K446" t="str">
            <v>該当</v>
          </cell>
          <cell r="L446">
            <v>9</v>
          </cell>
          <cell r="M446">
            <v>4</v>
          </cell>
          <cell r="N446">
            <v>5</v>
          </cell>
          <cell r="O446">
            <v>2400021</v>
          </cell>
          <cell r="P446" t="str">
            <v>横浜市保土ケ谷区保土ケ谷町１丁目１６－１</v>
          </cell>
          <cell r="Q446" t="str">
            <v>ダイアナ保育園</v>
          </cell>
          <cell r="R446" t="str">
            <v/>
          </cell>
          <cell r="S446" t="str">
            <v/>
          </cell>
          <cell r="T446" t="e">
            <v>#N/A</v>
          </cell>
          <cell r="U446">
            <v>45175</v>
          </cell>
          <cell r="X446" t="str">
            <v>なし</v>
          </cell>
          <cell r="Y446" t="str">
            <v/>
          </cell>
          <cell r="Z446" t="str">
            <v>該当</v>
          </cell>
          <cell r="AA446" t="str">
            <v>Ｒ４</v>
          </cell>
          <cell r="AB446" t="str">
            <v>〇</v>
          </cell>
          <cell r="AC446" t="str">
            <v>Ｒ４</v>
          </cell>
        </row>
        <row r="447">
          <cell r="A447">
            <v>1410051016723</v>
          </cell>
          <cell r="B447">
            <v>6</v>
          </cell>
          <cell r="C447" t="str">
            <v>保育所</v>
          </cell>
          <cell r="D447" t="str">
            <v>千丸台保育園</v>
          </cell>
          <cell r="E447">
            <v>50</v>
          </cell>
          <cell r="F447" t="str">
            <v>保土ケ谷区</v>
          </cell>
          <cell r="G447" t="str">
            <v>該当</v>
          </cell>
          <cell r="H447">
            <v>18</v>
          </cell>
          <cell r="I447">
            <v>6</v>
          </cell>
          <cell r="J447">
            <v>4</v>
          </cell>
          <cell r="K447" t="str">
            <v>該当</v>
          </cell>
          <cell r="L447">
            <v>19</v>
          </cell>
          <cell r="M447">
            <v>6</v>
          </cell>
          <cell r="N447">
            <v>13</v>
          </cell>
          <cell r="O447">
            <v>2400053</v>
          </cell>
          <cell r="P447" t="str">
            <v>横浜市保土ケ谷区新井町３５６－３</v>
          </cell>
          <cell r="Q447" t="str">
            <v>社会福祉法人長幼会千丸台保育園</v>
          </cell>
          <cell r="R447" t="str">
            <v>適</v>
          </cell>
          <cell r="S447" t="str">
            <v/>
          </cell>
          <cell r="T447" t="str">
            <v/>
          </cell>
          <cell r="U447">
            <v>45182</v>
          </cell>
          <cell r="X447" t="str">
            <v>なし</v>
          </cell>
          <cell r="Y447" t="str">
            <v/>
          </cell>
          <cell r="Z447" t="str">
            <v>該当</v>
          </cell>
          <cell r="AA447" t="str">
            <v>Ｒ４</v>
          </cell>
          <cell r="AB447" t="str">
            <v>〇</v>
          </cell>
          <cell r="AC447" t="str">
            <v>Ｒ４</v>
          </cell>
        </row>
        <row r="448">
          <cell r="A448">
            <v>1410051016715</v>
          </cell>
          <cell r="B448">
            <v>6</v>
          </cell>
          <cell r="C448" t="str">
            <v>保育所</v>
          </cell>
          <cell r="D448" t="str">
            <v>昴保育園</v>
          </cell>
          <cell r="E448">
            <v>50</v>
          </cell>
          <cell r="F448" t="str">
            <v>保土ケ谷区</v>
          </cell>
          <cell r="G448" t="str">
            <v>該当</v>
          </cell>
          <cell r="H448">
            <v>23</v>
          </cell>
          <cell r="I448">
            <v>8</v>
          </cell>
          <cell r="J448">
            <v>5</v>
          </cell>
          <cell r="K448" t="str">
            <v>該当</v>
          </cell>
          <cell r="L448">
            <v>19</v>
          </cell>
          <cell r="M448">
            <v>8</v>
          </cell>
          <cell r="N448">
            <v>11</v>
          </cell>
          <cell r="O448">
            <v>2400022</v>
          </cell>
          <cell r="P448" t="str">
            <v>横浜市保土ケ谷区西久保町１１４－２５０</v>
          </cell>
          <cell r="Q448" t="str">
            <v>社会福祉法人横浜悠久会　昴保育園</v>
          </cell>
          <cell r="R448" t="str">
            <v>適</v>
          </cell>
          <cell r="S448" t="str">
            <v/>
          </cell>
          <cell r="T448" t="str">
            <v/>
          </cell>
          <cell r="U448">
            <v>45175</v>
          </cell>
          <cell r="X448" t="str">
            <v>なし</v>
          </cell>
          <cell r="Y448" t="str">
            <v/>
          </cell>
          <cell r="Z448" t="str">
            <v>該当</v>
          </cell>
          <cell r="AA448" t="str">
            <v>Ｒ４</v>
          </cell>
          <cell r="AB448" t="str">
            <v>〇</v>
          </cell>
          <cell r="AC448" t="str">
            <v>Ｒ４</v>
          </cell>
        </row>
        <row r="449">
          <cell r="A449">
            <v>1410051016699</v>
          </cell>
          <cell r="B449">
            <v>6</v>
          </cell>
          <cell r="C449" t="str">
            <v>保育所</v>
          </cell>
          <cell r="D449" t="str">
            <v>境木保育園</v>
          </cell>
          <cell r="E449">
            <v>50</v>
          </cell>
          <cell r="F449" t="str">
            <v>保土ケ谷区</v>
          </cell>
          <cell r="G449" t="str">
            <v>該当</v>
          </cell>
          <cell r="H449">
            <v>15</v>
          </cell>
          <cell r="I449">
            <v>5</v>
          </cell>
          <cell r="J449">
            <v>3</v>
          </cell>
          <cell r="K449" t="str">
            <v>該当</v>
          </cell>
          <cell r="L449">
            <v>17</v>
          </cell>
          <cell r="M449">
            <v>5</v>
          </cell>
          <cell r="N449">
            <v>12</v>
          </cell>
          <cell r="O449">
            <v>2400034</v>
          </cell>
          <cell r="P449" t="str">
            <v>横浜市保土ケ谷区境木町７５－８２</v>
          </cell>
          <cell r="Q449" t="str">
            <v>社会福祉法人尚徳福祉会　境木保育園</v>
          </cell>
          <cell r="R449" t="str">
            <v>適</v>
          </cell>
          <cell r="S449" t="str">
            <v/>
          </cell>
          <cell r="T449" t="str">
            <v/>
          </cell>
          <cell r="U449">
            <v>45163</v>
          </cell>
          <cell r="X449" t="str">
            <v>なし</v>
          </cell>
          <cell r="Y449" t="str">
            <v/>
          </cell>
          <cell r="Z449" t="str">
            <v>該当</v>
          </cell>
          <cell r="AA449" t="str">
            <v>Ｒ４</v>
          </cell>
          <cell r="AB449" t="str">
            <v>〇</v>
          </cell>
          <cell r="AC449" t="str">
            <v>Ｒ４</v>
          </cell>
        </row>
        <row r="450">
          <cell r="A450">
            <v>1410051016681</v>
          </cell>
          <cell r="B450">
            <v>6</v>
          </cell>
          <cell r="C450" t="str">
            <v>保育所</v>
          </cell>
          <cell r="D450" t="str">
            <v>あかいとり保育園</v>
          </cell>
          <cell r="E450">
            <v>50</v>
          </cell>
          <cell r="F450" t="str">
            <v>保土ケ谷区</v>
          </cell>
          <cell r="G450" t="str">
            <v>該当</v>
          </cell>
          <cell r="H450">
            <v>16</v>
          </cell>
          <cell r="I450">
            <v>5</v>
          </cell>
          <cell r="J450">
            <v>3</v>
          </cell>
          <cell r="K450" t="str">
            <v>該当</v>
          </cell>
          <cell r="L450">
            <v>9</v>
          </cell>
          <cell r="M450">
            <v>5</v>
          </cell>
          <cell r="N450">
            <v>4</v>
          </cell>
          <cell r="O450">
            <v>2400026</v>
          </cell>
          <cell r="P450" t="str">
            <v>横浜市保土ケ谷区権太坂三丁目１－３４</v>
          </cell>
          <cell r="Q450" t="str">
            <v>赤い鳥保育会　あかいとり保育園</v>
          </cell>
          <cell r="R450" t="str">
            <v>適</v>
          </cell>
          <cell r="S450" t="str">
            <v/>
          </cell>
          <cell r="T450" t="str">
            <v/>
          </cell>
          <cell r="U450">
            <v>45175</v>
          </cell>
          <cell r="X450" t="str">
            <v>なし</v>
          </cell>
          <cell r="Y450" t="str">
            <v/>
          </cell>
          <cell r="Z450" t="str">
            <v>該当</v>
          </cell>
          <cell r="AA450" t="str">
            <v>Ｒ４</v>
          </cell>
          <cell r="AB450" t="str">
            <v>〇</v>
          </cell>
          <cell r="AC450" t="str">
            <v>Ｒ４</v>
          </cell>
        </row>
        <row r="451">
          <cell r="A451">
            <v>1410051015410</v>
          </cell>
          <cell r="B451">
            <v>6</v>
          </cell>
          <cell r="C451" t="str">
            <v>保育所</v>
          </cell>
          <cell r="D451" t="str">
            <v>和田愛児園</v>
          </cell>
          <cell r="E451">
            <v>50</v>
          </cell>
          <cell r="F451" t="str">
            <v>保土ケ谷区</v>
          </cell>
          <cell r="G451" t="str">
            <v>該当</v>
          </cell>
          <cell r="H451">
            <v>22</v>
          </cell>
          <cell r="I451">
            <v>7</v>
          </cell>
          <cell r="J451">
            <v>4</v>
          </cell>
          <cell r="K451" t="str">
            <v>該当</v>
          </cell>
          <cell r="L451">
            <v>21</v>
          </cell>
          <cell r="M451">
            <v>7</v>
          </cell>
          <cell r="N451">
            <v>14</v>
          </cell>
          <cell r="O451">
            <v>2400065</v>
          </cell>
          <cell r="P451" t="str">
            <v>横浜市保土ケ谷区和田二丁目１６－１３　</v>
          </cell>
          <cell r="Q451" t="str">
            <v>和田愛児園</v>
          </cell>
          <cell r="R451" t="str">
            <v>適</v>
          </cell>
          <cell r="S451" t="str">
            <v/>
          </cell>
          <cell r="T451" t="str">
            <v/>
          </cell>
          <cell r="U451">
            <v>45175</v>
          </cell>
          <cell r="X451" t="str">
            <v>なし</v>
          </cell>
          <cell r="Y451" t="str">
            <v/>
          </cell>
          <cell r="Z451" t="str">
            <v>該当</v>
          </cell>
          <cell r="AA451" t="str">
            <v>Ｒ４</v>
          </cell>
          <cell r="AB451" t="str">
            <v>〇</v>
          </cell>
          <cell r="AC451" t="str">
            <v>Ｒ４</v>
          </cell>
        </row>
        <row r="452">
          <cell r="A452">
            <v>1410051015402</v>
          </cell>
          <cell r="B452">
            <v>6</v>
          </cell>
          <cell r="C452" t="str">
            <v>保育所</v>
          </cell>
          <cell r="D452" t="str">
            <v>西谷保育園</v>
          </cell>
          <cell r="E452">
            <v>50</v>
          </cell>
          <cell r="F452" t="str">
            <v>保土ケ谷区</v>
          </cell>
          <cell r="G452" t="str">
            <v>該当</v>
          </cell>
          <cell r="H452">
            <v>31</v>
          </cell>
          <cell r="I452">
            <v>10</v>
          </cell>
          <cell r="J452">
            <v>6</v>
          </cell>
          <cell r="K452" t="str">
            <v>該当</v>
          </cell>
          <cell r="L452">
            <v>20</v>
          </cell>
          <cell r="M452">
            <v>10</v>
          </cell>
          <cell r="N452">
            <v>10</v>
          </cell>
          <cell r="O452">
            <v>2400052</v>
          </cell>
          <cell r="P452" t="str">
            <v>横浜市保土ケ谷区西谷町８０４</v>
          </cell>
          <cell r="Q452" t="str">
            <v>社会福祉法人西谷梅の木福祉会　西谷保育園</v>
          </cell>
          <cell r="R452" t="str">
            <v>適</v>
          </cell>
          <cell r="S452" t="str">
            <v/>
          </cell>
          <cell r="T452" t="str">
            <v/>
          </cell>
          <cell r="U452">
            <v>45182</v>
          </cell>
          <cell r="X452" t="str">
            <v>なし</v>
          </cell>
          <cell r="Y452" t="str">
            <v/>
          </cell>
          <cell r="Z452" t="str">
            <v>該当</v>
          </cell>
          <cell r="AA452" t="str">
            <v>Ｒ４</v>
          </cell>
          <cell r="AB452" t="str">
            <v>〇</v>
          </cell>
          <cell r="AC452" t="str">
            <v>Ｒ４</v>
          </cell>
        </row>
        <row r="453">
          <cell r="A453">
            <v>1410051015394</v>
          </cell>
          <cell r="B453">
            <v>6</v>
          </cell>
          <cell r="C453" t="str">
            <v>保育所</v>
          </cell>
          <cell r="D453" t="str">
            <v>にじいろ保育園和田町</v>
          </cell>
          <cell r="E453">
            <v>50</v>
          </cell>
          <cell r="F453" t="str">
            <v>保土ケ谷区</v>
          </cell>
          <cell r="G453" t="str">
            <v>該当</v>
          </cell>
          <cell r="H453">
            <v>7</v>
          </cell>
          <cell r="I453">
            <v>2</v>
          </cell>
          <cell r="J453">
            <v>1</v>
          </cell>
          <cell r="K453" t="str">
            <v>該当</v>
          </cell>
          <cell r="L453">
            <v>4</v>
          </cell>
          <cell r="M453">
            <v>2</v>
          </cell>
          <cell r="N453">
            <v>2</v>
          </cell>
          <cell r="O453">
            <v>1500043</v>
          </cell>
          <cell r="P453" t="str">
            <v>東京都渋谷区道玄坂１丁目１２－１　渋谷マークシティ　ウェスト１７階</v>
          </cell>
          <cell r="Q453" t="str">
            <v>ライクキッズ株式会社</v>
          </cell>
          <cell r="R453" t="str">
            <v>適</v>
          </cell>
          <cell r="S453" t="str">
            <v/>
          </cell>
          <cell r="T453" t="str">
            <v/>
          </cell>
          <cell r="U453">
            <v>45182</v>
          </cell>
          <cell r="X453" t="str">
            <v>なし</v>
          </cell>
          <cell r="Y453" t="str">
            <v/>
          </cell>
          <cell r="Z453" t="str">
            <v>該当</v>
          </cell>
          <cell r="AA453" t="str">
            <v>Ｒ４</v>
          </cell>
          <cell r="AB453" t="str">
            <v>〇</v>
          </cell>
          <cell r="AC453" t="str">
            <v>Ｒ４</v>
          </cell>
        </row>
        <row r="454">
          <cell r="A454">
            <v>1410051015386</v>
          </cell>
          <cell r="B454">
            <v>6</v>
          </cell>
          <cell r="C454" t="str">
            <v>保育所</v>
          </cell>
          <cell r="D454" t="str">
            <v>にじいろ保育園上星川</v>
          </cell>
          <cell r="E454">
            <v>50</v>
          </cell>
          <cell r="F454" t="str">
            <v>保土ケ谷区</v>
          </cell>
          <cell r="G454" t="str">
            <v>該当</v>
          </cell>
          <cell r="H454">
            <v>12</v>
          </cell>
          <cell r="I454">
            <v>4</v>
          </cell>
          <cell r="J454">
            <v>2</v>
          </cell>
          <cell r="K454" t="str">
            <v>該当</v>
          </cell>
          <cell r="L454">
            <v>13</v>
          </cell>
          <cell r="M454">
            <v>4</v>
          </cell>
          <cell r="N454">
            <v>9</v>
          </cell>
          <cell r="O454">
            <v>1500043</v>
          </cell>
          <cell r="P454" t="str">
            <v>東京都渋谷区道玄坂１丁目１２－１　渋谷マークシティ　ウェスト１７階</v>
          </cell>
          <cell r="Q454" t="str">
            <v>ライクキッズ株式会社</v>
          </cell>
          <cell r="R454" t="str">
            <v/>
          </cell>
          <cell r="S454" t="str">
            <v/>
          </cell>
          <cell r="T454" t="e">
            <v>#N/A</v>
          </cell>
          <cell r="U454">
            <v>45182</v>
          </cell>
          <cell r="X454" t="str">
            <v>なし</v>
          </cell>
          <cell r="Y454" t="str">
            <v/>
          </cell>
          <cell r="Z454" t="str">
            <v>該当</v>
          </cell>
          <cell r="AA454" t="str">
            <v>Ｒ４</v>
          </cell>
          <cell r="AB454" t="str">
            <v>〇</v>
          </cell>
          <cell r="AC454" t="str">
            <v>Ｒ４</v>
          </cell>
        </row>
        <row r="455">
          <cell r="A455">
            <v>1410051015170</v>
          </cell>
          <cell r="B455">
            <v>6</v>
          </cell>
          <cell r="C455" t="str">
            <v>保育所</v>
          </cell>
          <cell r="D455" t="str">
            <v>桜ケ丘保育園</v>
          </cell>
          <cell r="E455">
            <v>50</v>
          </cell>
          <cell r="F455" t="str">
            <v>保土ケ谷区</v>
          </cell>
          <cell r="G455" t="str">
            <v>該当</v>
          </cell>
          <cell r="H455">
            <v>14</v>
          </cell>
          <cell r="I455">
            <v>5</v>
          </cell>
          <cell r="J455">
            <v>3</v>
          </cell>
          <cell r="K455" t="str">
            <v>該当</v>
          </cell>
          <cell r="L455">
            <v>13</v>
          </cell>
          <cell r="M455">
            <v>5</v>
          </cell>
          <cell r="N455">
            <v>8</v>
          </cell>
          <cell r="O455">
            <v>2400036</v>
          </cell>
          <cell r="P455" t="str">
            <v>横浜市保土ケ谷区新桜ケ丘一丁目３４－１９</v>
          </cell>
          <cell r="Q455" t="str">
            <v>桜ヶ丘保育園</v>
          </cell>
          <cell r="R455" t="str">
            <v>適</v>
          </cell>
          <cell r="S455" t="str">
            <v/>
          </cell>
          <cell r="T455" t="str">
            <v/>
          </cell>
          <cell r="U455">
            <v>45175</v>
          </cell>
          <cell r="X455" t="str">
            <v>なし</v>
          </cell>
          <cell r="Y455" t="str">
            <v/>
          </cell>
          <cell r="Z455" t="str">
            <v>該当</v>
          </cell>
          <cell r="AA455" t="str">
            <v>Ｒ４</v>
          </cell>
          <cell r="AB455" t="str">
            <v>〇</v>
          </cell>
          <cell r="AC455" t="str">
            <v>Ｒ４</v>
          </cell>
        </row>
        <row r="456">
          <cell r="A456">
            <v>1410051014116</v>
          </cell>
          <cell r="B456">
            <v>6</v>
          </cell>
          <cell r="C456" t="str">
            <v>保育所</v>
          </cell>
          <cell r="D456" t="str">
            <v>合歓の木保育園</v>
          </cell>
          <cell r="E456">
            <v>50</v>
          </cell>
          <cell r="F456" t="str">
            <v>保土ケ谷区</v>
          </cell>
          <cell r="G456" t="str">
            <v>該当</v>
          </cell>
          <cell r="H456">
            <v>17</v>
          </cell>
          <cell r="I456">
            <v>6</v>
          </cell>
          <cell r="J456">
            <v>3</v>
          </cell>
          <cell r="K456" t="str">
            <v>該当</v>
          </cell>
          <cell r="L456">
            <v>20</v>
          </cell>
          <cell r="M456">
            <v>6</v>
          </cell>
          <cell r="N456">
            <v>14</v>
          </cell>
          <cell r="O456">
            <v>2400005</v>
          </cell>
          <cell r="P456" t="str">
            <v>横浜市保土ケ谷区神戸町１４０－６</v>
          </cell>
          <cell r="Q456" t="str">
            <v>合歓の木保育園</v>
          </cell>
          <cell r="R456" t="str">
            <v>適</v>
          </cell>
          <cell r="S456" t="str">
            <v/>
          </cell>
          <cell r="T456" t="str">
            <v/>
          </cell>
          <cell r="U456">
            <v>45163</v>
          </cell>
          <cell r="X456" t="str">
            <v>なし</v>
          </cell>
          <cell r="Y456" t="str">
            <v/>
          </cell>
          <cell r="Z456" t="str">
            <v>該当</v>
          </cell>
          <cell r="AA456" t="str">
            <v>Ｒ４</v>
          </cell>
          <cell r="AB456" t="str">
            <v>〇</v>
          </cell>
          <cell r="AC456" t="str">
            <v>Ｒ４</v>
          </cell>
        </row>
        <row r="457">
          <cell r="A457">
            <v>1410051014108</v>
          </cell>
          <cell r="B457">
            <v>6</v>
          </cell>
          <cell r="C457" t="str">
            <v>保育所</v>
          </cell>
          <cell r="D457" t="str">
            <v>新桜ケ丘保育園</v>
          </cell>
          <cell r="E457">
            <v>50</v>
          </cell>
          <cell r="F457" t="str">
            <v>保土ケ谷区</v>
          </cell>
          <cell r="G457" t="str">
            <v>該当</v>
          </cell>
          <cell r="H457">
            <v>11</v>
          </cell>
          <cell r="I457">
            <v>4</v>
          </cell>
          <cell r="J457">
            <v>2</v>
          </cell>
          <cell r="K457" t="str">
            <v>該当</v>
          </cell>
          <cell r="L457">
            <v>11</v>
          </cell>
          <cell r="M457">
            <v>4</v>
          </cell>
          <cell r="N457">
            <v>7</v>
          </cell>
          <cell r="O457">
            <v>2400036</v>
          </cell>
          <cell r="P457" t="str">
            <v>横浜市保土ケ谷区新桜ケ丘二丁目４１－９</v>
          </cell>
          <cell r="Q457" t="str">
            <v>新桜ヶ丘保育園</v>
          </cell>
          <cell r="R457" t="str">
            <v>適</v>
          </cell>
          <cell r="S457" t="str">
            <v/>
          </cell>
          <cell r="T457" t="str">
            <v/>
          </cell>
          <cell r="U457">
            <v>45182</v>
          </cell>
          <cell r="X457" t="str">
            <v>なし</v>
          </cell>
          <cell r="Y457" t="str">
            <v/>
          </cell>
          <cell r="Z457" t="str">
            <v>該当</v>
          </cell>
          <cell r="AA457" t="str">
            <v>Ｒ４</v>
          </cell>
          <cell r="AB457" t="str">
            <v>〇</v>
          </cell>
          <cell r="AC457" t="str">
            <v>Ｒ４</v>
          </cell>
        </row>
        <row r="458">
          <cell r="A458">
            <v>1410051014082</v>
          </cell>
          <cell r="B458">
            <v>6</v>
          </cell>
          <cell r="C458" t="str">
            <v>保育所</v>
          </cell>
          <cell r="D458" t="str">
            <v>えぶち保育園</v>
          </cell>
          <cell r="E458">
            <v>50</v>
          </cell>
          <cell r="F458" t="str">
            <v>保土ケ谷区</v>
          </cell>
          <cell r="G458" t="str">
            <v>該当</v>
          </cell>
          <cell r="H458">
            <v>15</v>
          </cell>
          <cell r="I458">
            <v>5</v>
          </cell>
          <cell r="J458">
            <v>3</v>
          </cell>
          <cell r="K458" t="str">
            <v>該当</v>
          </cell>
          <cell r="L458">
            <v>18</v>
          </cell>
          <cell r="M458">
            <v>5</v>
          </cell>
          <cell r="N458">
            <v>13</v>
          </cell>
          <cell r="O458">
            <v>2400052</v>
          </cell>
          <cell r="P458" t="str">
            <v>横浜市保土ケ谷区西谷町１０００－１</v>
          </cell>
          <cell r="Q458" t="str">
            <v>社会福祉法人　パピーランド</v>
          </cell>
          <cell r="R458" t="str">
            <v/>
          </cell>
          <cell r="S458" t="str">
            <v/>
          </cell>
          <cell r="T458" t="e">
            <v>#N/A</v>
          </cell>
          <cell r="U458">
            <v>45191</v>
          </cell>
          <cell r="X458" t="str">
            <v>なし</v>
          </cell>
          <cell r="Y458" t="str">
            <v/>
          </cell>
          <cell r="Z458" t="str">
            <v>該当</v>
          </cell>
          <cell r="AA458" t="str">
            <v>Ｒ４</v>
          </cell>
          <cell r="AB458" t="str">
            <v>〇</v>
          </cell>
          <cell r="AC458" t="str">
            <v>Ｒ４</v>
          </cell>
        </row>
        <row r="459">
          <cell r="A459">
            <v>1410051014074</v>
          </cell>
          <cell r="B459">
            <v>6</v>
          </cell>
          <cell r="C459" t="str">
            <v>保育所</v>
          </cell>
          <cell r="D459" t="str">
            <v>えぶちにしや園</v>
          </cell>
          <cell r="E459">
            <v>50</v>
          </cell>
          <cell r="F459" t="str">
            <v>保土ケ谷区</v>
          </cell>
          <cell r="G459" t="str">
            <v>該当</v>
          </cell>
          <cell r="H459">
            <v>22</v>
          </cell>
          <cell r="I459">
            <v>7</v>
          </cell>
          <cell r="J459">
            <v>4</v>
          </cell>
          <cell r="K459" t="str">
            <v>該当</v>
          </cell>
          <cell r="L459">
            <v>26</v>
          </cell>
          <cell r="M459">
            <v>7</v>
          </cell>
          <cell r="N459">
            <v>19</v>
          </cell>
          <cell r="O459">
            <v>2400052</v>
          </cell>
          <cell r="P459" t="str">
            <v>横浜市保土ケ谷区西谷町１０００－１</v>
          </cell>
          <cell r="Q459" t="str">
            <v>社会福祉法人パピーランド</v>
          </cell>
          <cell r="R459" t="str">
            <v/>
          </cell>
          <cell r="S459" t="str">
            <v/>
          </cell>
          <cell r="T459" t="e">
            <v>#N/A</v>
          </cell>
          <cell r="U459">
            <v>45191</v>
          </cell>
          <cell r="X459" t="str">
            <v>なし</v>
          </cell>
          <cell r="Y459" t="str">
            <v/>
          </cell>
          <cell r="Z459" t="str">
            <v>該当</v>
          </cell>
          <cell r="AA459" t="str">
            <v>Ｒ４</v>
          </cell>
          <cell r="AB459" t="str">
            <v>〇</v>
          </cell>
          <cell r="AC459" t="str">
            <v>Ｒ４</v>
          </cell>
        </row>
        <row r="460">
          <cell r="A460">
            <v>1410051014066</v>
          </cell>
          <cell r="B460">
            <v>6</v>
          </cell>
          <cell r="C460" t="str">
            <v>保育所</v>
          </cell>
          <cell r="D460" t="str">
            <v>岩間保育園</v>
          </cell>
          <cell r="E460">
            <v>50</v>
          </cell>
          <cell r="F460" t="str">
            <v>保土ケ谷区</v>
          </cell>
          <cell r="G460" t="str">
            <v>該当</v>
          </cell>
          <cell r="H460">
            <v>12</v>
          </cell>
          <cell r="I460">
            <v>4</v>
          </cell>
          <cell r="J460">
            <v>2</v>
          </cell>
          <cell r="K460" t="str">
            <v>該当</v>
          </cell>
          <cell r="L460">
            <v>12</v>
          </cell>
          <cell r="M460">
            <v>4</v>
          </cell>
          <cell r="N460">
            <v>8</v>
          </cell>
          <cell r="O460">
            <v>2400004</v>
          </cell>
          <cell r="P460" t="str">
            <v>横浜市保土ケ谷区岩間町１丁目７－１４</v>
          </cell>
          <cell r="Q460" t="str">
            <v>岩間保育園</v>
          </cell>
          <cell r="R460" t="str">
            <v>適</v>
          </cell>
          <cell r="S460" t="str">
            <v/>
          </cell>
          <cell r="T460" t="str">
            <v/>
          </cell>
          <cell r="U460">
            <v>45163</v>
          </cell>
          <cell r="X460" t="str">
            <v>なし</v>
          </cell>
          <cell r="Y460" t="str">
            <v/>
          </cell>
          <cell r="Z460" t="str">
            <v>該当</v>
          </cell>
          <cell r="AA460" t="str">
            <v>Ｒ４</v>
          </cell>
          <cell r="AB460" t="str">
            <v>〇</v>
          </cell>
          <cell r="AC460" t="str">
            <v>Ｒ４</v>
          </cell>
        </row>
        <row r="461">
          <cell r="A461">
            <v>1410052003787</v>
          </cell>
          <cell r="B461">
            <v>7</v>
          </cell>
          <cell r="C461" t="str">
            <v>家庭的保育事業</v>
          </cell>
          <cell r="D461" t="str">
            <v>たしろ保育室</v>
          </cell>
          <cell r="E461">
            <v>50</v>
          </cell>
          <cell r="F461" t="str">
            <v>保土ケ谷区</v>
          </cell>
          <cell r="G461" t="str">
            <v>該当</v>
          </cell>
          <cell r="H461" t="str">
            <v>-</v>
          </cell>
          <cell r="I461">
            <v>1</v>
          </cell>
          <cell r="J461">
            <v>0</v>
          </cell>
          <cell r="K461" t="str">
            <v>該当</v>
          </cell>
          <cell r="L461">
            <v>1</v>
          </cell>
          <cell r="M461">
            <v>1</v>
          </cell>
          <cell r="N461">
            <v>0</v>
          </cell>
          <cell r="O461">
            <v>2400012</v>
          </cell>
          <cell r="P461" t="str">
            <v>横浜市保土ケ谷区月見台６－３</v>
          </cell>
          <cell r="Q461" t="str">
            <v>田代悦子</v>
          </cell>
          <cell r="R461" t="str">
            <v>適</v>
          </cell>
          <cell r="S461" t="str">
            <v/>
          </cell>
          <cell r="T461" t="str">
            <v/>
          </cell>
          <cell r="U461">
            <v>45205</v>
          </cell>
          <cell r="X461" t="str">
            <v>なし</v>
          </cell>
          <cell r="Y461" t="str">
            <v/>
          </cell>
          <cell r="Z461" t="str">
            <v>該当</v>
          </cell>
          <cell r="AA461" t="str">
            <v>Ｒ４</v>
          </cell>
          <cell r="AB461" t="str">
            <v>〇</v>
          </cell>
          <cell r="AC461" t="str">
            <v>Ｒ４</v>
          </cell>
        </row>
        <row r="462">
          <cell r="A462">
            <v>1410052005055</v>
          </cell>
          <cell r="B462">
            <v>8</v>
          </cell>
          <cell r="C462" t="str">
            <v>小規模保育事業（A型）</v>
          </cell>
          <cell r="D462" t="str">
            <v>おおきくなぁ～れ　プチべべ保育室</v>
          </cell>
          <cell r="E462">
            <v>50</v>
          </cell>
          <cell r="F462" t="str">
            <v>保土ケ谷区</v>
          </cell>
          <cell r="G462" t="str">
            <v>該当</v>
          </cell>
          <cell r="H462">
            <v>6</v>
          </cell>
          <cell r="I462">
            <v>2</v>
          </cell>
          <cell r="J462">
            <v>1</v>
          </cell>
          <cell r="K462" t="str">
            <v>該当</v>
          </cell>
          <cell r="L462">
            <v>6</v>
          </cell>
          <cell r="M462">
            <v>2</v>
          </cell>
          <cell r="N462">
            <v>4</v>
          </cell>
          <cell r="O462">
            <v>2400022</v>
          </cell>
          <cell r="P462" t="str">
            <v>横浜市保土ヶ谷区西久保町１５－１０　グランディシンヤ１Ｆ</v>
          </cell>
          <cell r="Q462" t="str">
            <v>おおきくなぁ～れ　プチベベ保育室</v>
          </cell>
          <cell r="R462" t="str">
            <v>適</v>
          </cell>
          <cell r="S462" t="str">
            <v/>
          </cell>
          <cell r="T462" t="str">
            <v/>
          </cell>
          <cell r="U462">
            <v>45175</v>
          </cell>
          <cell r="X462" t="str">
            <v>なし</v>
          </cell>
          <cell r="Y462" t="str">
            <v/>
          </cell>
          <cell r="Z462" t="str">
            <v>該当</v>
          </cell>
          <cell r="AA462" t="str">
            <v>Ｒ４</v>
          </cell>
          <cell r="AB462" t="str">
            <v>〇</v>
          </cell>
          <cell r="AC462" t="str">
            <v>Ｒ４</v>
          </cell>
        </row>
        <row r="463">
          <cell r="A463">
            <v>1410052004983</v>
          </cell>
          <cell r="B463">
            <v>8</v>
          </cell>
          <cell r="C463" t="str">
            <v>小規模保育事業（A型）</v>
          </cell>
          <cell r="D463" t="str">
            <v>ベイキッズ　おりーぶ保育園</v>
          </cell>
          <cell r="E463">
            <v>50</v>
          </cell>
          <cell r="F463" t="str">
            <v>保土ケ谷区</v>
          </cell>
          <cell r="G463" t="str">
            <v>該当</v>
          </cell>
          <cell r="H463">
            <v>4</v>
          </cell>
          <cell r="I463">
            <v>1</v>
          </cell>
          <cell r="J463">
            <v>1</v>
          </cell>
          <cell r="K463" t="str">
            <v>該当</v>
          </cell>
          <cell r="L463">
            <v>2</v>
          </cell>
          <cell r="M463">
            <v>1</v>
          </cell>
          <cell r="N463">
            <v>1</v>
          </cell>
          <cell r="O463">
            <v>2310012</v>
          </cell>
          <cell r="P463" t="str">
            <v>横浜市中区相生町１－１７－１　パークビュー横浜８０１号</v>
          </cell>
          <cell r="Q463" t="str">
            <v>特定非営利活動法人ベイキッズ</v>
          </cell>
          <cell r="R463" t="str">
            <v>適</v>
          </cell>
          <cell r="S463" t="str">
            <v/>
          </cell>
          <cell r="T463" t="str">
            <v/>
          </cell>
          <cell r="U463">
            <v>45191</v>
          </cell>
          <cell r="X463" t="str">
            <v>なし</v>
          </cell>
          <cell r="Y463" t="str">
            <v/>
          </cell>
          <cell r="Z463" t="str">
            <v>該当</v>
          </cell>
          <cell r="AA463" t="str">
            <v>Ｒ４</v>
          </cell>
          <cell r="AB463" t="str">
            <v>〇</v>
          </cell>
          <cell r="AC463" t="str">
            <v>Ｒ４</v>
          </cell>
        </row>
        <row r="464">
          <cell r="A464">
            <v>1410052004561</v>
          </cell>
          <cell r="B464">
            <v>8</v>
          </cell>
          <cell r="C464" t="str">
            <v>小規模保育事業（A型）</v>
          </cell>
          <cell r="D464" t="str">
            <v>馬場保育室</v>
          </cell>
          <cell r="E464">
            <v>50</v>
          </cell>
          <cell r="F464" t="str">
            <v>保土ケ谷区</v>
          </cell>
          <cell r="G464" t="str">
            <v>該当</v>
          </cell>
          <cell r="H464">
            <v>5</v>
          </cell>
          <cell r="I464">
            <v>2</v>
          </cell>
          <cell r="J464">
            <v>1</v>
          </cell>
          <cell r="K464" t="str">
            <v>該当</v>
          </cell>
          <cell r="L464">
            <v>3</v>
          </cell>
          <cell r="M464">
            <v>2</v>
          </cell>
          <cell r="N464">
            <v>1</v>
          </cell>
          <cell r="O464">
            <v>2400011</v>
          </cell>
          <cell r="P464" t="str">
            <v>横浜市保土ケ谷区桜ケ丘２－４５－２</v>
          </cell>
          <cell r="Q464" t="str">
            <v>馬場　健太</v>
          </cell>
          <cell r="R464" t="str">
            <v>適</v>
          </cell>
          <cell r="S464" t="str">
            <v/>
          </cell>
          <cell r="T464" t="str">
            <v/>
          </cell>
          <cell r="U464">
            <v>45182</v>
          </cell>
          <cell r="X464" t="str">
            <v>なし</v>
          </cell>
          <cell r="Y464" t="str">
            <v/>
          </cell>
          <cell r="Z464" t="str">
            <v>該当</v>
          </cell>
          <cell r="AA464" t="str">
            <v>Ｒ４</v>
          </cell>
          <cell r="AB464" t="str">
            <v>〇</v>
          </cell>
          <cell r="AC464" t="str">
            <v>Ｒ４</v>
          </cell>
        </row>
        <row r="465">
          <cell r="A465">
            <v>1410052004165</v>
          </cell>
          <cell r="B465">
            <v>8</v>
          </cell>
          <cell r="C465" t="str">
            <v>小規模保育事業（A型）</v>
          </cell>
          <cell r="D465" t="str">
            <v>おれんじハウス星川保育園</v>
          </cell>
          <cell r="E465">
            <v>50</v>
          </cell>
          <cell r="F465" t="str">
            <v>保土ケ谷区</v>
          </cell>
          <cell r="G465" t="str">
            <v>該当</v>
          </cell>
          <cell r="H465">
            <v>6</v>
          </cell>
          <cell r="I465">
            <v>2</v>
          </cell>
          <cell r="J465">
            <v>1</v>
          </cell>
          <cell r="K465" t="str">
            <v>該当</v>
          </cell>
          <cell r="L465">
            <v>1</v>
          </cell>
          <cell r="M465">
            <v>2</v>
          </cell>
          <cell r="N465">
            <v>0</v>
          </cell>
          <cell r="O465">
            <v>2400006</v>
          </cell>
          <cell r="P465" t="str">
            <v>横浜市保土ケ谷区星川一丁目４－１　クレスト星川</v>
          </cell>
          <cell r="Q465" t="str">
            <v>おれんじハウス　星川保育園</v>
          </cell>
          <cell r="R465" t="str">
            <v/>
          </cell>
          <cell r="S465" t="str">
            <v/>
          </cell>
          <cell r="T465" t="e">
            <v>#N/A</v>
          </cell>
          <cell r="U465">
            <v>45175</v>
          </cell>
          <cell r="X465" t="str">
            <v>なし</v>
          </cell>
          <cell r="Y465" t="str">
            <v/>
          </cell>
          <cell r="Z465" t="str">
            <v>該当</v>
          </cell>
          <cell r="AA465" t="str">
            <v>Ｒ４</v>
          </cell>
          <cell r="AB465" t="str">
            <v>〇</v>
          </cell>
          <cell r="AC465" t="str">
            <v>Ｒ４</v>
          </cell>
        </row>
        <row r="466">
          <cell r="A466">
            <v>1410052003290</v>
          </cell>
          <cell r="B466">
            <v>8</v>
          </cell>
          <cell r="C466" t="str">
            <v>小規模保育事業（A型）</v>
          </cell>
          <cell r="D466" t="str">
            <v>保育室ピア・ピア</v>
          </cell>
          <cell r="E466">
            <v>50</v>
          </cell>
          <cell r="F466" t="str">
            <v>保土ケ谷区</v>
          </cell>
          <cell r="G466" t="str">
            <v>該当</v>
          </cell>
          <cell r="H466">
            <v>5</v>
          </cell>
          <cell r="I466">
            <v>2</v>
          </cell>
          <cell r="J466">
            <v>1</v>
          </cell>
          <cell r="K466" t="str">
            <v>該当</v>
          </cell>
          <cell r="L466">
            <v>1</v>
          </cell>
          <cell r="M466">
            <v>2</v>
          </cell>
          <cell r="N466">
            <v>0</v>
          </cell>
          <cell r="O466">
            <v>2400003</v>
          </cell>
          <cell r="P466" t="str">
            <v>横浜市保土ケ谷区天王町１丁目７－２－２ＧＲＡＣＥＦＵＴＡＢＡ　１Ｆ</v>
          </cell>
          <cell r="Q466" t="str">
            <v>保育室ピア・ピア</v>
          </cell>
          <cell r="R466" t="str">
            <v>適</v>
          </cell>
          <cell r="S466" t="str">
            <v/>
          </cell>
          <cell r="T466" t="str">
            <v/>
          </cell>
          <cell r="U466">
            <v>45175</v>
          </cell>
          <cell r="X466" t="str">
            <v>なし</v>
          </cell>
          <cell r="Y466" t="str">
            <v/>
          </cell>
          <cell r="Z466" t="str">
            <v>該当</v>
          </cell>
          <cell r="AA466" t="str">
            <v>Ｒ４</v>
          </cell>
          <cell r="AB466" t="str">
            <v>〇</v>
          </cell>
          <cell r="AC466" t="str">
            <v>Ｒ４</v>
          </cell>
        </row>
        <row r="467">
          <cell r="A467">
            <v>1410052004884</v>
          </cell>
          <cell r="B467">
            <v>11</v>
          </cell>
          <cell r="C467" t="str">
            <v>小規模保育事業（B型）</v>
          </cell>
          <cell r="D467" t="str">
            <v>天王町駅前もえぎ保育園</v>
          </cell>
          <cell r="E467">
            <v>50</v>
          </cell>
          <cell r="F467" t="str">
            <v>保土ケ谷区</v>
          </cell>
          <cell r="G467" t="str">
            <v>該当</v>
          </cell>
          <cell r="H467">
            <v>6</v>
          </cell>
          <cell r="I467">
            <v>2</v>
          </cell>
          <cell r="J467">
            <v>1</v>
          </cell>
          <cell r="K467" t="str">
            <v>該当</v>
          </cell>
          <cell r="L467">
            <v>4</v>
          </cell>
          <cell r="M467">
            <v>2</v>
          </cell>
          <cell r="N467">
            <v>2</v>
          </cell>
          <cell r="O467">
            <v>2400001</v>
          </cell>
          <cell r="P467" t="str">
            <v>横浜市保土ケ谷区川辺町６－３　西方ビル新館４１</v>
          </cell>
          <cell r="Q467" t="str">
            <v>特定非営利活動法人　育援会</v>
          </cell>
          <cell r="R467" t="str">
            <v>適</v>
          </cell>
          <cell r="S467" t="str">
            <v/>
          </cell>
          <cell r="T467" t="str">
            <v/>
          </cell>
          <cell r="U467">
            <v>45163</v>
          </cell>
          <cell r="X467" t="str">
            <v>なし</v>
          </cell>
          <cell r="Y467" t="str">
            <v/>
          </cell>
          <cell r="Z467" t="str">
            <v>該当</v>
          </cell>
          <cell r="AA467" t="str">
            <v>Ｒ４</v>
          </cell>
          <cell r="AB467" t="str">
            <v>〇</v>
          </cell>
          <cell r="AC467" t="str">
            <v>Ｒ４</v>
          </cell>
        </row>
        <row r="468">
          <cell r="A468">
            <v>1410052003381</v>
          </cell>
          <cell r="B468">
            <v>11</v>
          </cell>
          <cell r="C468" t="str">
            <v>小規模保育事業（B型）</v>
          </cell>
          <cell r="D468" t="str">
            <v>東戸塚もえぎ保育室</v>
          </cell>
          <cell r="E468">
            <v>50</v>
          </cell>
          <cell r="F468" t="str">
            <v>保土ケ谷区</v>
          </cell>
          <cell r="G468" t="str">
            <v>該当</v>
          </cell>
          <cell r="H468">
            <v>5</v>
          </cell>
          <cell r="I468">
            <v>2</v>
          </cell>
          <cell r="J468">
            <v>1</v>
          </cell>
          <cell r="K468" t="str">
            <v>該当</v>
          </cell>
          <cell r="L468">
            <v>2</v>
          </cell>
          <cell r="M468">
            <v>2</v>
          </cell>
          <cell r="N468">
            <v>0</v>
          </cell>
          <cell r="O468">
            <v>2400001</v>
          </cell>
          <cell r="P468" t="str">
            <v>横浜市保土ケ谷区川辺町６－３　西方ビル新館４１</v>
          </cell>
          <cell r="Q468" t="str">
            <v>特定非営利活動法人　育援会</v>
          </cell>
          <cell r="R468" t="str">
            <v>適</v>
          </cell>
          <cell r="S468" t="str">
            <v/>
          </cell>
          <cell r="T468" t="str">
            <v/>
          </cell>
          <cell r="U468">
            <v>45163</v>
          </cell>
          <cell r="X468" t="str">
            <v>なし</v>
          </cell>
          <cell r="Y468" t="str">
            <v/>
          </cell>
          <cell r="Z468" t="str">
            <v>該当</v>
          </cell>
          <cell r="AA468" t="str">
            <v>Ｒ４</v>
          </cell>
          <cell r="AB468" t="str">
            <v>〇</v>
          </cell>
          <cell r="AC468" t="str">
            <v>Ｒ４</v>
          </cell>
        </row>
        <row r="469">
          <cell r="A469">
            <v>1410051027639</v>
          </cell>
          <cell r="B469">
            <v>1</v>
          </cell>
          <cell r="C469" t="str">
            <v>認定こども園（幼保連携型）</v>
          </cell>
          <cell r="D469" t="str">
            <v>認定こども園　上の原幼稚園</v>
          </cell>
          <cell r="E469">
            <v>51</v>
          </cell>
          <cell r="F469" t="str">
            <v>旭区</v>
          </cell>
          <cell r="G469" t="str">
            <v>該当</v>
          </cell>
          <cell r="H469">
            <v>30</v>
          </cell>
          <cell r="I469">
            <v>10</v>
          </cell>
          <cell r="J469">
            <v>6</v>
          </cell>
          <cell r="K469" t="str">
            <v>該当</v>
          </cell>
          <cell r="L469">
            <v>14</v>
          </cell>
          <cell r="M469">
            <v>10</v>
          </cell>
          <cell r="N469">
            <v>4</v>
          </cell>
          <cell r="O469">
            <v>2410015</v>
          </cell>
          <cell r="P469" t="str">
            <v>横浜市旭区小高町５６－２</v>
          </cell>
          <cell r="Q469" t="str">
            <v>認定こども園上の原幼稚園</v>
          </cell>
          <cell r="R469" t="str">
            <v/>
          </cell>
          <cell r="S469" t="str">
            <v/>
          </cell>
          <cell r="T469" t="e">
            <v>#N/A</v>
          </cell>
          <cell r="U469">
            <v>45219</v>
          </cell>
          <cell r="W469">
            <v>45278</v>
          </cell>
          <cell r="X469" t="str">
            <v>あり</v>
          </cell>
          <cell r="Y469" t="str">
            <v>○</v>
          </cell>
          <cell r="Z469" t="str">
            <v>Ｒ５新規園</v>
          </cell>
          <cell r="AA469" t="e">
            <v>#N/A</v>
          </cell>
          <cell r="AB469" t="str">
            <v>Ｒ５新規園</v>
          </cell>
          <cell r="AC469" t="str">
            <v>Ｒ４</v>
          </cell>
        </row>
        <row r="470">
          <cell r="A470">
            <v>1410051027308</v>
          </cell>
          <cell r="B470">
            <v>1</v>
          </cell>
          <cell r="C470" t="str">
            <v>認定こども園（幼保連携型）</v>
          </cell>
          <cell r="D470" t="str">
            <v>川井宿幼保連携型認定こども園</v>
          </cell>
          <cell r="E470">
            <v>51</v>
          </cell>
          <cell r="F470" t="str">
            <v>旭区</v>
          </cell>
          <cell r="G470" t="str">
            <v>該当</v>
          </cell>
          <cell r="H470">
            <v>18</v>
          </cell>
          <cell r="I470">
            <v>6</v>
          </cell>
          <cell r="J470">
            <v>4</v>
          </cell>
          <cell r="K470" t="str">
            <v>該当</v>
          </cell>
          <cell r="L470">
            <v>10</v>
          </cell>
          <cell r="M470">
            <v>6</v>
          </cell>
          <cell r="N470">
            <v>4</v>
          </cell>
          <cell r="O470">
            <v>2410805</v>
          </cell>
          <cell r="P470" t="str">
            <v>横浜市旭区都岡町９８－１</v>
          </cell>
          <cell r="Q470" t="str">
            <v>川井宿幼保連携型認定こども園</v>
          </cell>
          <cell r="R470" t="str">
            <v/>
          </cell>
          <cell r="S470" t="str">
            <v/>
          </cell>
          <cell r="T470" t="e">
            <v>#N/A</v>
          </cell>
          <cell r="U470">
            <v>45175</v>
          </cell>
          <cell r="X470" t="str">
            <v>なし</v>
          </cell>
          <cell r="Y470" t="str">
            <v/>
          </cell>
          <cell r="Z470" t="str">
            <v>該当</v>
          </cell>
          <cell r="AA470" t="str">
            <v>Ｒ４</v>
          </cell>
          <cell r="AB470" t="str">
            <v>〇</v>
          </cell>
          <cell r="AC470" t="str">
            <v>Ｒ４</v>
          </cell>
        </row>
        <row r="471">
          <cell r="A471">
            <v>1410051027290</v>
          </cell>
          <cell r="B471">
            <v>1</v>
          </cell>
          <cell r="C471" t="str">
            <v>認定こども園（幼保連携型）</v>
          </cell>
          <cell r="D471" t="str">
            <v>幼保連携型認定こども園若葉台こども園</v>
          </cell>
          <cell r="E471">
            <v>51</v>
          </cell>
          <cell r="F471" t="str">
            <v>旭区</v>
          </cell>
          <cell r="G471" t="str">
            <v>該当</v>
          </cell>
          <cell r="H471">
            <v>24</v>
          </cell>
          <cell r="I471">
            <v>8</v>
          </cell>
          <cell r="J471">
            <v>5</v>
          </cell>
          <cell r="K471" t="str">
            <v>該当</v>
          </cell>
          <cell r="L471">
            <v>12</v>
          </cell>
          <cell r="M471">
            <v>8</v>
          </cell>
          <cell r="N471">
            <v>4</v>
          </cell>
          <cell r="O471">
            <v>2260019</v>
          </cell>
          <cell r="P471" t="str">
            <v>横浜市緑区中山一丁目２１－５</v>
          </cell>
          <cell r="Q471" t="str">
            <v>社会福祉法人　山百合会　法人事務局</v>
          </cell>
          <cell r="R471" t="str">
            <v>適</v>
          </cell>
          <cell r="S471" t="str">
            <v/>
          </cell>
          <cell r="T471" t="str">
            <v/>
          </cell>
          <cell r="U471">
            <v>45163</v>
          </cell>
          <cell r="X471" t="str">
            <v>なし</v>
          </cell>
          <cell r="Y471" t="str">
            <v/>
          </cell>
          <cell r="Z471" t="str">
            <v>該当</v>
          </cell>
          <cell r="AA471" t="str">
            <v>Ｒ４</v>
          </cell>
          <cell r="AB471" t="str">
            <v>〇</v>
          </cell>
          <cell r="AC471" t="str">
            <v>Ｒ４</v>
          </cell>
        </row>
        <row r="472">
          <cell r="A472">
            <v>1410051025211</v>
          </cell>
          <cell r="B472">
            <v>1</v>
          </cell>
          <cell r="C472" t="str">
            <v>認定こども園（幼保連携型）</v>
          </cell>
          <cell r="D472" t="str">
            <v>認定こども園　オーセルわかば幼稚園</v>
          </cell>
          <cell r="E472">
            <v>51</v>
          </cell>
          <cell r="F472" t="str">
            <v>旭区</v>
          </cell>
          <cell r="G472" t="str">
            <v>該当</v>
          </cell>
          <cell r="H472">
            <v>15</v>
          </cell>
          <cell r="I472">
            <v>5</v>
          </cell>
          <cell r="J472">
            <v>3</v>
          </cell>
          <cell r="K472" t="str">
            <v>該当</v>
          </cell>
          <cell r="L472">
            <v>5</v>
          </cell>
          <cell r="M472">
            <v>5</v>
          </cell>
          <cell r="N472">
            <v>0</v>
          </cell>
          <cell r="O472">
            <v>2410801</v>
          </cell>
          <cell r="P472" t="str">
            <v>神奈川県横浜市旭区若葉台一丁目７番１号</v>
          </cell>
          <cell r="Q472" t="str">
            <v>学校法人中野学院</v>
          </cell>
          <cell r="R472" t="str">
            <v>適</v>
          </cell>
          <cell r="S472" t="str">
            <v/>
          </cell>
          <cell r="T472" t="str">
            <v/>
          </cell>
          <cell r="U472">
            <v>45175</v>
          </cell>
          <cell r="X472" t="str">
            <v>なし</v>
          </cell>
          <cell r="Y472" t="str">
            <v/>
          </cell>
          <cell r="Z472" t="str">
            <v>該当</v>
          </cell>
          <cell r="AA472" t="str">
            <v>Ｒ４</v>
          </cell>
          <cell r="AB472" t="str">
            <v>〇</v>
          </cell>
          <cell r="AC472" t="str">
            <v>Ｒ４</v>
          </cell>
        </row>
        <row r="473">
          <cell r="A473">
            <v>1410051025070</v>
          </cell>
          <cell r="B473">
            <v>1</v>
          </cell>
          <cell r="C473" t="str">
            <v>認定こども園（幼保連携型）</v>
          </cell>
          <cell r="D473" t="str">
            <v>認定こども園　希望ヶ丘幼稚（略</v>
          </cell>
          <cell r="E473">
            <v>51</v>
          </cell>
          <cell r="F473" t="str">
            <v>旭区</v>
          </cell>
          <cell r="G473" t="str">
            <v>該当</v>
          </cell>
          <cell r="H473">
            <v>26</v>
          </cell>
          <cell r="I473">
            <v>9</v>
          </cell>
          <cell r="J473">
            <v>5</v>
          </cell>
          <cell r="K473" t="str">
            <v>該当</v>
          </cell>
          <cell r="L473">
            <v>12</v>
          </cell>
          <cell r="M473">
            <v>9</v>
          </cell>
          <cell r="N473">
            <v>3</v>
          </cell>
          <cell r="O473">
            <v>2410826</v>
          </cell>
          <cell r="P473" t="str">
            <v>横浜市旭区東希望が丘１７</v>
          </cell>
          <cell r="Q473" t="str">
            <v>認定こども園希望ヶ丘幼稚園希望ヶ丘保育園</v>
          </cell>
          <cell r="R473" t="str">
            <v>適</v>
          </cell>
          <cell r="S473" t="str">
            <v/>
          </cell>
          <cell r="T473" t="str">
            <v/>
          </cell>
          <cell r="U473">
            <v>45191</v>
          </cell>
          <cell r="X473" t="str">
            <v>なし</v>
          </cell>
          <cell r="Y473" t="str">
            <v/>
          </cell>
          <cell r="Z473" t="str">
            <v>該当</v>
          </cell>
          <cell r="AA473" t="str">
            <v>Ｒ４</v>
          </cell>
          <cell r="AB473" t="str">
            <v>〇</v>
          </cell>
          <cell r="AC473" t="str">
            <v>Ｒ４</v>
          </cell>
        </row>
        <row r="474">
          <cell r="A474">
            <v>1410051022473</v>
          </cell>
          <cell r="B474">
            <v>1</v>
          </cell>
          <cell r="C474" t="str">
            <v>認定こども園（幼保連携型）</v>
          </cell>
          <cell r="D474" t="str">
            <v>認定こども園二俣川幼稚園</v>
          </cell>
          <cell r="E474">
            <v>51</v>
          </cell>
          <cell r="F474" t="str">
            <v>旭区</v>
          </cell>
          <cell r="G474" t="str">
            <v>該当</v>
          </cell>
          <cell r="H474">
            <v>34</v>
          </cell>
          <cell r="I474">
            <v>11</v>
          </cell>
          <cell r="J474">
            <v>7</v>
          </cell>
          <cell r="K474" t="str">
            <v>該当</v>
          </cell>
          <cell r="L474">
            <v>16</v>
          </cell>
          <cell r="M474">
            <v>11</v>
          </cell>
          <cell r="N474">
            <v>5</v>
          </cell>
          <cell r="O474">
            <v>2410033</v>
          </cell>
          <cell r="P474" t="str">
            <v>横浜市旭区今川町１６－１</v>
          </cell>
          <cell r="Q474" t="str">
            <v>認定こども園二俣川幼稚園</v>
          </cell>
          <cell r="R474" t="str">
            <v>適</v>
          </cell>
          <cell r="S474" t="str">
            <v/>
          </cell>
          <cell r="T474" t="str">
            <v/>
          </cell>
          <cell r="U474">
            <v>45163</v>
          </cell>
          <cell r="X474" t="str">
            <v>なし</v>
          </cell>
          <cell r="Y474" t="str">
            <v/>
          </cell>
          <cell r="Z474" t="str">
            <v>該当</v>
          </cell>
          <cell r="AA474" t="str">
            <v>Ｒ４</v>
          </cell>
          <cell r="AB474" t="str">
            <v>〇</v>
          </cell>
          <cell r="AC474" t="str">
            <v>Ｒ４</v>
          </cell>
        </row>
        <row r="475">
          <cell r="A475">
            <v>1410051020543</v>
          </cell>
          <cell r="B475">
            <v>1</v>
          </cell>
          <cell r="C475" t="str">
            <v>認定こども園（幼保連携型）</v>
          </cell>
          <cell r="D475" t="str">
            <v>認定こども園やつはしキッズ　八ッ橋幼（略</v>
          </cell>
          <cell r="E475">
            <v>51</v>
          </cell>
          <cell r="F475" t="str">
            <v>旭区</v>
          </cell>
          <cell r="G475" t="str">
            <v>該当</v>
          </cell>
          <cell r="H475">
            <v>43</v>
          </cell>
          <cell r="I475">
            <v>14</v>
          </cell>
          <cell r="J475">
            <v>9</v>
          </cell>
          <cell r="K475" t="str">
            <v>該当</v>
          </cell>
          <cell r="L475">
            <v>22</v>
          </cell>
          <cell r="M475">
            <v>14</v>
          </cell>
          <cell r="N475">
            <v>8</v>
          </cell>
          <cell r="O475">
            <v>2410825</v>
          </cell>
          <cell r="P475" t="str">
            <v>横浜市旭区中希望が丘１９６</v>
          </cell>
          <cell r="Q475" t="str">
            <v>学校法人八ッ橋学園</v>
          </cell>
          <cell r="R475" t="str">
            <v>適</v>
          </cell>
          <cell r="S475" t="str">
            <v/>
          </cell>
          <cell r="T475" t="str">
            <v/>
          </cell>
          <cell r="U475">
            <v>45191</v>
          </cell>
          <cell r="X475" t="str">
            <v>なし</v>
          </cell>
          <cell r="Y475" t="str">
            <v/>
          </cell>
          <cell r="Z475" t="str">
            <v>該当</v>
          </cell>
          <cell r="AA475" t="str">
            <v>Ｒ４</v>
          </cell>
          <cell r="AB475" t="str">
            <v>〇</v>
          </cell>
          <cell r="AC475" t="str">
            <v>Ｒ４</v>
          </cell>
        </row>
        <row r="476">
          <cell r="A476">
            <v>1410051027399</v>
          </cell>
          <cell r="B476">
            <v>5</v>
          </cell>
          <cell r="C476" t="str">
            <v>幼稚園</v>
          </cell>
          <cell r="D476" t="str">
            <v>上川井幼稚園</v>
          </cell>
          <cell r="E476">
            <v>51</v>
          </cell>
          <cell r="F476" t="str">
            <v>旭区</v>
          </cell>
          <cell r="G476" t="str">
            <v>該当</v>
          </cell>
          <cell r="H476">
            <v>8</v>
          </cell>
          <cell r="I476">
            <v>3</v>
          </cell>
          <cell r="J476">
            <v>2</v>
          </cell>
          <cell r="K476" t="str">
            <v>該当</v>
          </cell>
          <cell r="L476">
            <v>4</v>
          </cell>
          <cell r="M476">
            <v>3</v>
          </cell>
          <cell r="N476">
            <v>1</v>
          </cell>
          <cell r="O476">
            <v>2410802</v>
          </cell>
          <cell r="P476" t="str">
            <v>横浜市旭区上川井町１２１２－６</v>
          </cell>
          <cell r="Q476" t="str">
            <v>上川井幼稚園</v>
          </cell>
          <cell r="R476" t="str">
            <v/>
          </cell>
          <cell r="S476" t="str">
            <v/>
          </cell>
          <cell r="T476" t="e">
            <v>#N/A</v>
          </cell>
          <cell r="U476">
            <v>45252</v>
          </cell>
          <cell r="X476" t="str">
            <v>あり</v>
          </cell>
          <cell r="Y476" t="str">
            <v>○</v>
          </cell>
          <cell r="Z476" t="str">
            <v>非該当</v>
          </cell>
          <cell r="AA476" t="str">
            <v>履歴なし</v>
          </cell>
          <cell r="AB476" t="str">
            <v>〇</v>
          </cell>
          <cell r="AC476" t="str">
            <v>Ｒ４</v>
          </cell>
        </row>
        <row r="477">
          <cell r="A477">
            <v>1410051026888</v>
          </cell>
          <cell r="B477">
            <v>5</v>
          </cell>
          <cell r="C477" t="str">
            <v>幼稚園</v>
          </cell>
          <cell r="D477" t="str">
            <v>鶴ケ峯幼稚園</v>
          </cell>
          <cell r="E477">
            <v>51</v>
          </cell>
          <cell r="F477" t="str">
            <v>旭区</v>
          </cell>
          <cell r="G477" t="str">
            <v>該当</v>
          </cell>
          <cell r="H477">
            <v>5</v>
          </cell>
          <cell r="I477">
            <v>2</v>
          </cell>
          <cell r="J477">
            <v>1</v>
          </cell>
          <cell r="K477" t="str">
            <v>該当</v>
          </cell>
          <cell r="L477">
            <v>4</v>
          </cell>
          <cell r="M477">
            <v>2</v>
          </cell>
          <cell r="N477">
            <v>2</v>
          </cell>
          <cell r="O477">
            <v>2410022</v>
          </cell>
          <cell r="P477" t="str">
            <v>横浜市旭区鶴ケ峰一丁目１７</v>
          </cell>
          <cell r="Q477" t="str">
            <v>学校法人　横浜久保田学園</v>
          </cell>
          <cell r="R477" t="str">
            <v>適</v>
          </cell>
          <cell r="S477" t="str">
            <v/>
          </cell>
          <cell r="T477" t="str">
            <v/>
          </cell>
          <cell r="U477">
            <v>45175</v>
          </cell>
          <cell r="X477" t="str">
            <v>なし</v>
          </cell>
          <cell r="Y477" t="str">
            <v/>
          </cell>
          <cell r="Z477" t="str">
            <v>該当</v>
          </cell>
          <cell r="AA477" t="str">
            <v>Ｒ４</v>
          </cell>
          <cell r="AB477" t="str">
            <v>〇</v>
          </cell>
          <cell r="AC477" t="str">
            <v>Ｒ４</v>
          </cell>
        </row>
        <row r="478">
          <cell r="A478">
            <v>1410051026870</v>
          </cell>
          <cell r="B478">
            <v>5</v>
          </cell>
          <cell r="C478" t="str">
            <v>幼稚園</v>
          </cell>
          <cell r="D478" t="str">
            <v>あたご幼稚園</v>
          </cell>
          <cell r="E478">
            <v>51</v>
          </cell>
          <cell r="F478" t="str">
            <v>旭区</v>
          </cell>
          <cell r="G478" t="str">
            <v>該当</v>
          </cell>
          <cell r="H478">
            <v>7</v>
          </cell>
          <cell r="I478">
            <v>2</v>
          </cell>
          <cell r="J478">
            <v>1</v>
          </cell>
          <cell r="K478" t="str">
            <v>該当</v>
          </cell>
          <cell r="L478">
            <v>10</v>
          </cell>
          <cell r="M478">
            <v>2</v>
          </cell>
          <cell r="N478">
            <v>8</v>
          </cell>
          <cell r="O478">
            <v>2410005</v>
          </cell>
          <cell r="P478" t="str">
            <v>横浜市旭区白根二丁目３４－７</v>
          </cell>
          <cell r="Q478" t="str">
            <v>学校法人　愛宕学園　あたご幼稚園</v>
          </cell>
          <cell r="R478" t="str">
            <v>適</v>
          </cell>
          <cell r="S478" t="str">
            <v/>
          </cell>
          <cell r="T478" t="str">
            <v/>
          </cell>
          <cell r="U478">
            <v>45191</v>
          </cell>
          <cell r="X478" t="str">
            <v>なし</v>
          </cell>
          <cell r="Y478" t="str">
            <v/>
          </cell>
          <cell r="Z478" t="str">
            <v>該当</v>
          </cell>
          <cell r="AA478" t="str">
            <v>Ｒ４</v>
          </cell>
          <cell r="AB478" t="str">
            <v>〇</v>
          </cell>
          <cell r="AC478" t="str">
            <v>Ｒ４</v>
          </cell>
        </row>
        <row r="479">
          <cell r="A479">
            <v>1410051022549</v>
          </cell>
          <cell r="B479">
            <v>5</v>
          </cell>
          <cell r="C479" t="str">
            <v>幼稚園</v>
          </cell>
          <cell r="D479" t="str">
            <v>横浜三輪幼稚園</v>
          </cell>
          <cell r="E479">
            <v>51</v>
          </cell>
          <cell r="F479" t="str">
            <v>旭区</v>
          </cell>
          <cell r="G479" t="str">
            <v>該当</v>
          </cell>
          <cell r="H479">
            <v>7</v>
          </cell>
          <cell r="I479">
            <v>2</v>
          </cell>
          <cell r="J479">
            <v>1</v>
          </cell>
          <cell r="K479" t="str">
            <v>該当</v>
          </cell>
          <cell r="L479">
            <v>5</v>
          </cell>
          <cell r="M479">
            <v>2</v>
          </cell>
          <cell r="N479">
            <v>3</v>
          </cell>
          <cell r="O479">
            <v>2410823</v>
          </cell>
          <cell r="P479" t="str">
            <v>神奈川県横浜市旭区善部町１０１</v>
          </cell>
          <cell r="Q479" t="str">
            <v>横浜三輪幼稚園</v>
          </cell>
          <cell r="R479" t="str">
            <v>適</v>
          </cell>
          <cell r="S479" t="str">
            <v/>
          </cell>
          <cell r="T479" t="str">
            <v/>
          </cell>
          <cell r="U479">
            <v>45182</v>
          </cell>
          <cell r="X479" t="str">
            <v>なし</v>
          </cell>
          <cell r="Y479" t="str">
            <v/>
          </cell>
          <cell r="Z479" t="str">
            <v>該当</v>
          </cell>
          <cell r="AA479" t="str">
            <v>Ｒ４</v>
          </cell>
          <cell r="AB479" t="str">
            <v>〇</v>
          </cell>
          <cell r="AC479" t="str">
            <v>Ｒ４</v>
          </cell>
        </row>
        <row r="480">
          <cell r="A480">
            <v>1410051022531</v>
          </cell>
          <cell r="B480">
            <v>5</v>
          </cell>
          <cell r="C480" t="str">
            <v>幼稚園</v>
          </cell>
          <cell r="D480" t="str">
            <v>横浜昭和幼稚園</v>
          </cell>
          <cell r="E480">
            <v>51</v>
          </cell>
          <cell r="F480" t="str">
            <v>旭区</v>
          </cell>
          <cell r="G480" t="str">
            <v>該当</v>
          </cell>
          <cell r="H480">
            <v>7</v>
          </cell>
          <cell r="I480">
            <v>2</v>
          </cell>
          <cell r="J480">
            <v>1</v>
          </cell>
          <cell r="K480" t="str">
            <v>該当</v>
          </cell>
          <cell r="L480">
            <v>2</v>
          </cell>
          <cell r="M480">
            <v>2</v>
          </cell>
          <cell r="N480">
            <v>0</v>
          </cell>
          <cell r="O480">
            <v>2410821</v>
          </cell>
          <cell r="P480" t="str">
            <v>神奈川県横浜市旭区二俣川２丁目７番地</v>
          </cell>
          <cell r="Q480" t="str">
            <v>学校法人矢田学園　横浜昭和幼稚園</v>
          </cell>
          <cell r="R480" t="str">
            <v>適</v>
          </cell>
          <cell r="S480" t="str">
            <v/>
          </cell>
          <cell r="T480" t="str">
            <v/>
          </cell>
          <cell r="U480">
            <v>45182</v>
          </cell>
          <cell r="X480" t="str">
            <v>なし</v>
          </cell>
          <cell r="Y480" t="str">
            <v/>
          </cell>
          <cell r="Z480" t="str">
            <v>該当</v>
          </cell>
          <cell r="AA480" t="str">
            <v>Ｒ４</v>
          </cell>
          <cell r="AB480" t="str">
            <v>〇</v>
          </cell>
          <cell r="AC480" t="str">
            <v>Ｒ４</v>
          </cell>
        </row>
        <row r="481">
          <cell r="A481">
            <v>1410051022507</v>
          </cell>
          <cell r="B481">
            <v>5</v>
          </cell>
          <cell r="C481" t="str">
            <v>幼稚園</v>
          </cell>
          <cell r="D481" t="str">
            <v>まきが原幼稚園</v>
          </cell>
          <cell r="E481">
            <v>51</v>
          </cell>
          <cell r="F481" t="str">
            <v>旭区</v>
          </cell>
          <cell r="G481" t="str">
            <v>該当</v>
          </cell>
          <cell r="H481">
            <v>14</v>
          </cell>
          <cell r="I481">
            <v>5</v>
          </cell>
          <cell r="J481">
            <v>3</v>
          </cell>
          <cell r="K481" t="str">
            <v>該当</v>
          </cell>
          <cell r="L481">
            <v>6</v>
          </cell>
          <cell r="M481">
            <v>5</v>
          </cell>
          <cell r="N481">
            <v>1</v>
          </cell>
          <cell r="O481">
            <v>2410836</v>
          </cell>
          <cell r="P481" t="str">
            <v>横浜市旭区万騎が原３</v>
          </cell>
          <cell r="Q481" t="str">
            <v>まきが原幼稚園</v>
          </cell>
          <cell r="R481" t="str">
            <v>適</v>
          </cell>
          <cell r="S481" t="str">
            <v/>
          </cell>
          <cell r="T481" t="str">
            <v/>
          </cell>
          <cell r="U481">
            <v>45191</v>
          </cell>
          <cell r="X481" t="str">
            <v>なし</v>
          </cell>
          <cell r="Y481" t="str">
            <v/>
          </cell>
          <cell r="Z481" t="str">
            <v>該当</v>
          </cell>
          <cell r="AA481" t="str">
            <v>Ｒ４</v>
          </cell>
          <cell r="AB481" t="str">
            <v>〇</v>
          </cell>
          <cell r="AC481" t="str">
            <v>Ｒ４</v>
          </cell>
        </row>
        <row r="482">
          <cell r="A482">
            <v>1410051022499</v>
          </cell>
          <cell r="B482">
            <v>5</v>
          </cell>
          <cell r="C482" t="str">
            <v>幼稚園</v>
          </cell>
          <cell r="D482" t="str">
            <v>本宿幼稚園</v>
          </cell>
          <cell r="E482">
            <v>51</v>
          </cell>
          <cell r="F482" t="str">
            <v>旭区</v>
          </cell>
          <cell r="G482" t="str">
            <v>非該当</v>
          </cell>
          <cell r="I482" t="str">
            <v/>
          </cell>
          <cell r="J482" t="str">
            <v/>
          </cell>
          <cell r="K482" t="str">
            <v>非該当</v>
          </cell>
          <cell r="M482" t="str">
            <v/>
          </cell>
          <cell r="N482" t="str">
            <v>―</v>
          </cell>
          <cell r="O482">
            <v>2410023</v>
          </cell>
          <cell r="P482" t="str">
            <v>横浜市旭区本宿町９９番地</v>
          </cell>
          <cell r="Q482" t="str">
            <v>本宿幼稚園</v>
          </cell>
          <cell r="R482" t="str">
            <v/>
          </cell>
          <cell r="S482" t="str">
            <v/>
          </cell>
          <cell r="T482" t="e">
            <v>#N/A</v>
          </cell>
          <cell r="U482">
            <v>45267</v>
          </cell>
          <cell r="X482" t="str">
            <v>―</v>
          </cell>
          <cell r="Y482" t="str">
            <v/>
          </cell>
          <cell r="Z482" t="str">
            <v>非該当</v>
          </cell>
          <cell r="AA482" t="str">
            <v>履歴なし</v>
          </cell>
          <cell r="AB482" t="str">
            <v>〇</v>
          </cell>
          <cell r="AC482" t="str">
            <v/>
          </cell>
        </row>
        <row r="483">
          <cell r="A483">
            <v>1410051022481</v>
          </cell>
          <cell r="B483">
            <v>5</v>
          </cell>
          <cell r="C483" t="str">
            <v>幼稚園</v>
          </cell>
          <cell r="D483" t="str">
            <v>プレスク－ル若葉幼稚園</v>
          </cell>
          <cell r="E483">
            <v>51</v>
          </cell>
          <cell r="F483" t="str">
            <v>旭区</v>
          </cell>
          <cell r="G483" t="str">
            <v>該当</v>
          </cell>
          <cell r="H483">
            <v>8</v>
          </cell>
          <cell r="I483">
            <v>3</v>
          </cell>
          <cell r="J483">
            <v>2</v>
          </cell>
          <cell r="K483" t="str">
            <v>該当</v>
          </cell>
          <cell r="L483">
            <v>7</v>
          </cell>
          <cell r="M483">
            <v>3</v>
          </cell>
          <cell r="N483">
            <v>4</v>
          </cell>
          <cell r="O483">
            <v>2410801</v>
          </cell>
          <cell r="P483" t="str">
            <v>横浜市旭区若葉台２丁目９－２</v>
          </cell>
          <cell r="Q483" t="str">
            <v>プレスクール若葉幼稚園</v>
          </cell>
          <cell r="R483" t="str">
            <v>適</v>
          </cell>
          <cell r="S483" t="str">
            <v/>
          </cell>
          <cell r="T483" t="str">
            <v/>
          </cell>
          <cell r="U483">
            <v>45182</v>
          </cell>
          <cell r="X483" t="str">
            <v>なし</v>
          </cell>
          <cell r="Y483" t="str">
            <v/>
          </cell>
          <cell r="Z483" t="str">
            <v>該当</v>
          </cell>
          <cell r="AA483" t="str">
            <v>Ｒ４</v>
          </cell>
          <cell r="AB483" t="str">
            <v>〇</v>
          </cell>
          <cell r="AC483" t="str">
            <v>Ｒ４</v>
          </cell>
        </row>
        <row r="484">
          <cell r="A484">
            <v>1410051022465</v>
          </cell>
          <cell r="B484">
            <v>5</v>
          </cell>
          <cell r="C484" t="str">
            <v>幼稚園</v>
          </cell>
          <cell r="D484" t="str">
            <v>四季の森幼稚園</v>
          </cell>
          <cell r="E484">
            <v>51</v>
          </cell>
          <cell r="F484" t="str">
            <v>旭区</v>
          </cell>
          <cell r="G484" t="str">
            <v>該当</v>
          </cell>
          <cell r="H484">
            <v>9</v>
          </cell>
          <cell r="I484">
            <v>3</v>
          </cell>
          <cell r="J484">
            <v>2</v>
          </cell>
          <cell r="K484" t="str">
            <v>該当</v>
          </cell>
          <cell r="L484">
            <v>6</v>
          </cell>
          <cell r="M484">
            <v>3</v>
          </cell>
          <cell r="N484">
            <v>3</v>
          </cell>
          <cell r="O484">
            <v>2410001</v>
          </cell>
          <cell r="P484" t="str">
            <v>横浜市旭区上白根町８９５番地</v>
          </cell>
          <cell r="Q484" t="str">
            <v>学校法人育愛学園　四季の森幼稚園</v>
          </cell>
          <cell r="R484" t="str">
            <v>適</v>
          </cell>
          <cell r="S484" t="str">
            <v/>
          </cell>
          <cell r="T484" t="str">
            <v/>
          </cell>
          <cell r="U484">
            <v>45191</v>
          </cell>
          <cell r="X484" t="str">
            <v>なし</v>
          </cell>
          <cell r="Y484" t="str">
            <v/>
          </cell>
          <cell r="Z484" t="str">
            <v>該当</v>
          </cell>
          <cell r="AA484" t="str">
            <v>Ｒ４</v>
          </cell>
          <cell r="AB484" t="str">
            <v>〇</v>
          </cell>
          <cell r="AC484" t="str">
            <v>Ｒ４</v>
          </cell>
        </row>
        <row r="485">
          <cell r="A485">
            <v>1410051022440</v>
          </cell>
          <cell r="B485">
            <v>5</v>
          </cell>
          <cell r="C485" t="str">
            <v>幼稚園</v>
          </cell>
          <cell r="D485" t="str">
            <v>つくの幼稚園</v>
          </cell>
          <cell r="E485">
            <v>51</v>
          </cell>
          <cell r="F485" t="str">
            <v>旭区</v>
          </cell>
          <cell r="G485" t="str">
            <v>該当</v>
          </cell>
          <cell r="H485">
            <v>13</v>
          </cell>
          <cell r="I485">
            <v>4</v>
          </cell>
          <cell r="J485">
            <v>3</v>
          </cell>
          <cell r="K485" t="str">
            <v>該当</v>
          </cell>
          <cell r="L485">
            <v>6</v>
          </cell>
          <cell r="M485">
            <v>4</v>
          </cell>
          <cell r="N485">
            <v>2</v>
          </cell>
          <cell r="O485">
            <v>2410813</v>
          </cell>
          <cell r="P485" t="str">
            <v>横浜市旭区今宿町２６７３</v>
          </cell>
          <cell r="Q485" t="str">
            <v>学校法人　本田学園　つくの幼稚園</v>
          </cell>
          <cell r="R485" t="str">
            <v>適</v>
          </cell>
          <cell r="S485" t="str">
            <v/>
          </cell>
          <cell r="T485" t="str">
            <v/>
          </cell>
          <cell r="U485">
            <v>45191</v>
          </cell>
          <cell r="X485" t="str">
            <v>なし</v>
          </cell>
          <cell r="Y485" t="str">
            <v/>
          </cell>
          <cell r="Z485" t="str">
            <v>該当</v>
          </cell>
          <cell r="AA485" t="str">
            <v>Ｒ４</v>
          </cell>
          <cell r="AB485" t="str">
            <v>〇</v>
          </cell>
          <cell r="AC485" t="str">
            <v>Ｒ４</v>
          </cell>
        </row>
        <row r="486">
          <cell r="A486">
            <v>1410051022416</v>
          </cell>
          <cell r="B486">
            <v>5</v>
          </cell>
          <cell r="C486" t="str">
            <v>幼稚園</v>
          </cell>
          <cell r="D486" t="str">
            <v>白根幼稚園</v>
          </cell>
          <cell r="E486">
            <v>51</v>
          </cell>
          <cell r="F486" t="str">
            <v>旭区</v>
          </cell>
          <cell r="G486" t="str">
            <v>該当</v>
          </cell>
          <cell r="H486">
            <v>8</v>
          </cell>
          <cell r="I486">
            <v>3</v>
          </cell>
          <cell r="J486">
            <v>2</v>
          </cell>
          <cell r="K486" t="str">
            <v>該当</v>
          </cell>
          <cell r="L486">
            <v>3</v>
          </cell>
          <cell r="M486">
            <v>3</v>
          </cell>
          <cell r="N486">
            <v>0</v>
          </cell>
          <cell r="O486">
            <v>2410004</v>
          </cell>
          <cell r="P486" t="str">
            <v>横浜市旭区中白根１－９－１９</v>
          </cell>
          <cell r="Q486" t="str">
            <v>白根幼稚園</v>
          </cell>
          <cell r="R486" t="str">
            <v>適</v>
          </cell>
          <cell r="S486" t="str">
            <v/>
          </cell>
          <cell r="T486" t="str">
            <v/>
          </cell>
          <cell r="U486">
            <v>45182</v>
          </cell>
          <cell r="X486" t="str">
            <v>なし</v>
          </cell>
          <cell r="Y486" t="str">
            <v/>
          </cell>
          <cell r="Z486" t="str">
            <v>該当</v>
          </cell>
          <cell r="AA486" t="str">
            <v>Ｒ４</v>
          </cell>
          <cell r="AB486" t="str">
            <v>〇</v>
          </cell>
          <cell r="AC486" t="str">
            <v>Ｒ４</v>
          </cell>
        </row>
        <row r="487">
          <cell r="A487">
            <v>1410051022390</v>
          </cell>
          <cell r="B487">
            <v>5</v>
          </cell>
          <cell r="C487" t="str">
            <v>幼稚園</v>
          </cell>
          <cell r="D487" t="str">
            <v>左近山幼稚園</v>
          </cell>
          <cell r="E487">
            <v>51</v>
          </cell>
          <cell r="F487" t="str">
            <v>旭区</v>
          </cell>
          <cell r="G487" t="str">
            <v>該当</v>
          </cell>
          <cell r="H487">
            <v>11</v>
          </cell>
          <cell r="I487">
            <v>4</v>
          </cell>
          <cell r="J487">
            <v>2</v>
          </cell>
          <cell r="K487" t="str">
            <v>該当</v>
          </cell>
          <cell r="L487">
            <v>4</v>
          </cell>
          <cell r="M487">
            <v>4</v>
          </cell>
          <cell r="N487">
            <v>0</v>
          </cell>
          <cell r="O487">
            <v>2410014</v>
          </cell>
          <cell r="P487" t="str">
            <v>横浜市旭区市沢町９８０</v>
          </cell>
          <cell r="Q487" t="str">
            <v>左近山幼稚園</v>
          </cell>
          <cell r="R487" t="str">
            <v>適</v>
          </cell>
          <cell r="S487" t="str">
            <v/>
          </cell>
          <cell r="T487" t="str">
            <v/>
          </cell>
          <cell r="U487">
            <v>45212</v>
          </cell>
          <cell r="X487" t="str">
            <v>なし</v>
          </cell>
          <cell r="Y487" t="str">
            <v/>
          </cell>
          <cell r="Z487" t="str">
            <v>該当</v>
          </cell>
          <cell r="AA487" t="str">
            <v>Ｒ４</v>
          </cell>
          <cell r="AB487" t="str">
            <v>〇</v>
          </cell>
          <cell r="AC487" t="str">
            <v>Ｒ４</v>
          </cell>
        </row>
        <row r="488">
          <cell r="A488">
            <v>1410051022366</v>
          </cell>
          <cell r="B488">
            <v>5</v>
          </cell>
          <cell r="C488" t="str">
            <v>幼稚園</v>
          </cell>
          <cell r="D488" t="str">
            <v>上白根幼稚園</v>
          </cell>
          <cell r="E488">
            <v>51</v>
          </cell>
          <cell r="F488" t="str">
            <v>旭区</v>
          </cell>
          <cell r="G488" t="str">
            <v>該当</v>
          </cell>
          <cell r="H488">
            <v>5</v>
          </cell>
          <cell r="I488">
            <v>2</v>
          </cell>
          <cell r="J488">
            <v>1</v>
          </cell>
          <cell r="K488" t="str">
            <v>該当</v>
          </cell>
          <cell r="L488">
            <v>4</v>
          </cell>
          <cell r="M488">
            <v>2</v>
          </cell>
          <cell r="N488">
            <v>2</v>
          </cell>
          <cell r="O488">
            <v>2410002</v>
          </cell>
          <cell r="P488" t="str">
            <v>横浜市旭区上白根２－５２－２９</v>
          </cell>
          <cell r="Q488" t="str">
            <v>上白根幼稚園</v>
          </cell>
          <cell r="R488" t="str">
            <v/>
          </cell>
          <cell r="S488" t="str">
            <v/>
          </cell>
          <cell r="T488" t="e">
            <v>#N/A</v>
          </cell>
          <cell r="U488">
            <v>45182</v>
          </cell>
          <cell r="X488" t="str">
            <v>なし</v>
          </cell>
          <cell r="Y488" t="str">
            <v/>
          </cell>
          <cell r="Z488" t="str">
            <v>該当</v>
          </cell>
          <cell r="AA488" t="str">
            <v>Ｒ４</v>
          </cell>
          <cell r="AB488" t="str">
            <v>〇</v>
          </cell>
          <cell r="AC488" t="str">
            <v>Ｒ４</v>
          </cell>
        </row>
        <row r="489">
          <cell r="A489">
            <v>1410051022341</v>
          </cell>
          <cell r="B489">
            <v>5</v>
          </cell>
          <cell r="C489" t="str">
            <v>幼稚園</v>
          </cell>
          <cell r="D489" t="str">
            <v>柏幼稚園</v>
          </cell>
          <cell r="E489">
            <v>51</v>
          </cell>
          <cell r="F489" t="str">
            <v>旭区</v>
          </cell>
          <cell r="G489" t="str">
            <v>該当</v>
          </cell>
          <cell r="H489">
            <v>9</v>
          </cell>
          <cell r="I489">
            <v>3</v>
          </cell>
          <cell r="J489">
            <v>2</v>
          </cell>
          <cell r="K489" t="str">
            <v>該当</v>
          </cell>
          <cell r="L489">
            <v>0</v>
          </cell>
          <cell r="M489">
            <v>3</v>
          </cell>
          <cell r="N489">
            <v>0</v>
          </cell>
          <cell r="O489">
            <v>2410835</v>
          </cell>
          <cell r="P489" t="str">
            <v>横浜市旭区柏町７番地</v>
          </cell>
          <cell r="Q489" t="str">
            <v>学校法人和田学園　柏幼稚園　</v>
          </cell>
          <cell r="R489" t="str">
            <v>適</v>
          </cell>
          <cell r="S489" t="str">
            <v/>
          </cell>
          <cell r="T489" t="str">
            <v/>
          </cell>
          <cell r="U489">
            <v>45182</v>
          </cell>
          <cell r="X489" t="str">
            <v>なし</v>
          </cell>
          <cell r="Y489" t="str">
            <v/>
          </cell>
          <cell r="Z489" t="str">
            <v>該当</v>
          </cell>
          <cell r="AA489" t="str">
            <v>Ｒ４</v>
          </cell>
          <cell r="AB489" t="str">
            <v>〇</v>
          </cell>
          <cell r="AC489" t="str">
            <v>Ｒ４</v>
          </cell>
        </row>
        <row r="490">
          <cell r="A490">
            <v>1410051027621</v>
          </cell>
          <cell r="B490">
            <v>6</v>
          </cell>
          <cell r="C490" t="str">
            <v>保育所</v>
          </cell>
          <cell r="D490" t="str">
            <v>希望ヶ丘プラス保育園</v>
          </cell>
          <cell r="E490">
            <v>51</v>
          </cell>
          <cell r="F490" t="str">
            <v>旭区</v>
          </cell>
          <cell r="G490" t="str">
            <v>該当</v>
          </cell>
          <cell r="H490">
            <v>10</v>
          </cell>
          <cell r="I490">
            <v>3</v>
          </cell>
          <cell r="J490">
            <v>2</v>
          </cell>
          <cell r="K490" t="str">
            <v>該当</v>
          </cell>
          <cell r="L490">
            <v>7</v>
          </cell>
          <cell r="M490">
            <v>3</v>
          </cell>
          <cell r="N490">
            <v>4</v>
          </cell>
          <cell r="O490">
            <v>2410825</v>
          </cell>
          <cell r="P490" t="str">
            <v>横浜市旭区中希望が丘１０８－２７</v>
          </cell>
          <cell r="Q490" t="str">
            <v>希望ヶ丘プラス保育園</v>
          </cell>
          <cell r="R490" t="str">
            <v>適</v>
          </cell>
          <cell r="S490" t="str">
            <v/>
          </cell>
          <cell r="T490" t="str">
            <v/>
          </cell>
          <cell r="U490">
            <v>45182</v>
          </cell>
          <cell r="X490" t="str">
            <v>あり</v>
          </cell>
          <cell r="Y490" t="str">
            <v>○</v>
          </cell>
          <cell r="Z490" t="str">
            <v>Ｒ５新規園</v>
          </cell>
          <cell r="AA490" t="e">
            <v>#N/A</v>
          </cell>
          <cell r="AB490" t="str">
            <v>Ｒ５新規園</v>
          </cell>
          <cell r="AC490" t="str">
            <v>Ｒ４</v>
          </cell>
        </row>
        <row r="491">
          <cell r="A491">
            <v>1410051027613</v>
          </cell>
          <cell r="B491">
            <v>6</v>
          </cell>
          <cell r="C491" t="str">
            <v>保育所</v>
          </cell>
          <cell r="D491" t="str">
            <v>コナミスポーツ保育園　希望が丘</v>
          </cell>
          <cell r="E491">
            <v>51</v>
          </cell>
          <cell r="F491" t="str">
            <v>旭区</v>
          </cell>
          <cell r="G491" t="str">
            <v>該当</v>
          </cell>
          <cell r="H491">
            <v>8</v>
          </cell>
          <cell r="I491">
            <v>3</v>
          </cell>
          <cell r="J491">
            <v>2</v>
          </cell>
          <cell r="K491" t="str">
            <v>非該当</v>
          </cell>
          <cell r="M491" t="str">
            <v/>
          </cell>
          <cell r="N491" t="str">
            <v>―</v>
          </cell>
          <cell r="O491">
            <v>2410826</v>
          </cell>
          <cell r="P491" t="str">
            <v>横浜市旭区東希望が丘１０７</v>
          </cell>
          <cell r="Q491" t="str">
            <v>コナミスポーツ保育園　希望が丘</v>
          </cell>
          <cell r="R491" t="str">
            <v/>
          </cell>
          <cell r="S491" t="str">
            <v/>
          </cell>
          <cell r="T491" t="e">
            <v>#N/A</v>
          </cell>
          <cell r="U491">
            <v>45205</v>
          </cell>
          <cell r="X491" t="str">
            <v>あり</v>
          </cell>
          <cell r="Y491" t="str">
            <v>○</v>
          </cell>
          <cell r="Z491" t="str">
            <v>Ｒ５新規園</v>
          </cell>
          <cell r="AA491" t="e">
            <v>#N/A</v>
          </cell>
          <cell r="AB491" t="str">
            <v>Ｒ５新規園</v>
          </cell>
          <cell r="AC491" t="str">
            <v>Ｒ４</v>
          </cell>
        </row>
        <row r="492">
          <cell r="A492">
            <v>1410051027498</v>
          </cell>
          <cell r="B492">
            <v>6</v>
          </cell>
          <cell r="C492" t="str">
            <v>保育所</v>
          </cell>
          <cell r="D492" t="str">
            <v>星の子白根保育園</v>
          </cell>
          <cell r="E492">
            <v>51</v>
          </cell>
          <cell r="F492" t="str">
            <v>旭区</v>
          </cell>
          <cell r="G492" t="str">
            <v>該当</v>
          </cell>
          <cell r="H492">
            <v>13</v>
          </cell>
          <cell r="I492">
            <v>4</v>
          </cell>
          <cell r="J492">
            <v>3</v>
          </cell>
          <cell r="K492" t="str">
            <v>該当</v>
          </cell>
          <cell r="L492">
            <v>15</v>
          </cell>
          <cell r="M492">
            <v>4</v>
          </cell>
          <cell r="N492">
            <v>11</v>
          </cell>
          <cell r="O492">
            <v>2410005</v>
          </cell>
          <cell r="P492" t="str">
            <v>横浜市旭区白根七丁目３１－３</v>
          </cell>
          <cell r="Q492" t="str">
            <v>社会福祉法人篤星会　星の子白根保育園</v>
          </cell>
          <cell r="R492" t="str">
            <v/>
          </cell>
          <cell r="S492" t="str">
            <v/>
          </cell>
          <cell r="T492" t="e">
            <v>#N/A</v>
          </cell>
          <cell r="U492">
            <v>45191</v>
          </cell>
          <cell r="X492" t="str">
            <v>なし</v>
          </cell>
          <cell r="Y492" t="str">
            <v/>
          </cell>
          <cell r="Z492" t="str">
            <v>該当</v>
          </cell>
          <cell r="AA492" t="str">
            <v>Ｒ４</v>
          </cell>
          <cell r="AB492" t="str">
            <v>〇</v>
          </cell>
          <cell r="AC492" t="str">
            <v>Ｒ４</v>
          </cell>
        </row>
        <row r="493">
          <cell r="A493">
            <v>1410051026649</v>
          </cell>
          <cell r="B493">
            <v>6</v>
          </cell>
          <cell r="C493" t="str">
            <v>保育所</v>
          </cell>
          <cell r="D493" t="str">
            <v>旭あじさい保育園</v>
          </cell>
          <cell r="E493">
            <v>51</v>
          </cell>
          <cell r="F493" t="str">
            <v>旭区</v>
          </cell>
          <cell r="G493" t="str">
            <v>該当</v>
          </cell>
          <cell r="H493">
            <v>10</v>
          </cell>
          <cell r="I493">
            <v>3</v>
          </cell>
          <cell r="J493">
            <v>2</v>
          </cell>
          <cell r="K493" t="str">
            <v>該当</v>
          </cell>
          <cell r="L493">
            <v>11</v>
          </cell>
          <cell r="M493">
            <v>3</v>
          </cell>
          <cell r="N493">
            <v>8</v>
          </cell>
          <cell r="O493">
            <v>2410821</v>
          </cell>
          <cell r="P493" t="str">
            <v>横浜市旭区二俣川１丁目７－２３</v>
          </cell>
          <cell r="Q493" t="str">
            <v>旭あじさい保育園</v>
          </cell>
          <cell r="R493" t="str">
            <v>適</v>
          </cell>
          <cell r="S493" t="str">
            <v/>
          </cell>
          <cell r="T493" t="str">
            <v/>
          </cell>
          <cell r="U493">
            <v>45163</v>
          </cell>
          <cell r="X493" t="str">
            <v>なし</v>
          </cell>
          <cell r="Y493" t="str">
            <v/>
          </cell>
          <cell r="Z493" t="str">
            <v>該当</v>
          </cell>
          <cell r="AA493" t="str">
            <v>Ｒ４</v>
          </cell>
          <cell r="AB493" t="str">
            <v>〇</v>
          </cell>
          <cell r="AC493" t="str">
            <v>Ｒ４</v>
          </cell>
        </row>
        <row r="494">
          <cell r="A494">
            <v>1410051026292</v>
          </cell>
          <cell r="B494">
            <v>6</v>
          </cell>
          <cell r="C494" t="str">
            <v>保育所</v>
          </cell>
          <cell r="D494" t="str">
            <v>あゆみ保育園第二</v>
          </cell>
          <cell r="E494">
            <v>51</v>
          </cell>
          <cell r="F494" t="str">
            <v>旭区</v>
          </cell>
          <cell r="G494" t="str">
            <v>該当</v>
          </cell>
          <cell r="H494">
            <v>17</v>
          </cell>
          <cell r="I494">
            <v>6</v>
          </cell>
          <cell r="J494">
            <v>3</v>
          </cell>
          <cell r="K494" t="str">
            <v>該当</v>
          </cell>
          <cell r="L494">
            <v>11</v>
          </cell>
          <cell r="M494">
            <v>6</v>
          </cell>
          <cell r="N494">
            <v>5</v>
          </cell>
          <cell r="O494">
            <v>2410005</v>
          </cell>
          <cell r="P494" t="str">
            <v>横浜市旭区白根一丁目１４－４　ジュネス鶴ヶ峰１０１</v>
          </cell>
          <cell r="Q494" t="str">
            <v>社会福祉法人恵泉会　法人本部事務局</v>
          </cell>
          <cell r="R494" t="str">
            <v/>
          </cell>
          <cell r="S494" t="str">
            <v/>
          </cell>
          <cell r="T494" t="e">
            <v>#N/A</v>
          </cell>
          <cell r="U494">
            <v>45175</v>
          </cell>
          <cell r="X494" t="str">
            <v>なし</v>
          </cell>
          <cell r="Y494" t="str">
            <v/>
          </cell>
          <cell r="Z494" t="str">
            <v>該当</v>
          </cell>
          <cell r="AA494" t="str">
            <v>Ｒ４</v>
          </cell>
          <cell r="AB494" t="str">
            <v>〇</v>
          </cell>
          <cell r="AC494" t="str">
            <v>Ｒ４</v>
          </cell>
        </row>
        <row r="495">
          <cell r="A495">
            <v>1410051026094</v>
          </cell>
          <cell r="B495">
            <v>6</v>
          </cell>
          <cell r="C495" t="str">
            <v>保育所</v>
          </cell>
          <cell r="D495" t="str">
            <v>保育園夢未来二俣川園</v>
          </cell>
          <cell r="E495">
            <v>51</v>
          </cell>
          <cell r="F495" t="str">
            <v>旭区</v>
          </cell>
          <cell r="G495" t="str">
            <v>該当</v>
          </cell>
          <cell r="H495">
            <v>12</v>
          </cell>
          <cell r="I495">
            <v>4</v>
          </cell>
          <cell r="J495">
            <v>2</v>
          </cell>
          <cell r="K495" t="str">
            <v>該当</v>
          </cell>
          <cell r="L495">
            <v>7</v>
          </cell>
          <cell r="M495">
            <v>4</v>
          </cell>
          <cell r="N495">
            <v>3</v>
          </cell>
          <cell r="O495">
            <v>2410822</v>
          </cell>
          <cell r="P495" t="str">
            <v>横浜市旭区さちが丘１３８－２</v>
          </cell>
          <cell r="Q495" t="str">
            <v>保育園夢未来二俣川園</v>
          </cell>
          <cell r="R495" t="str">
            <v>適</v>
          </cell>
          <cell r="S495" t="str">
            <v/>
          </cell>
          <cell r="T495" t="str">
            <v/>
          </cell>
          <cell r="U495">
            <v>45182</v>
          </cell>
          <cell r="X495" t="str">
            <v>なし</v>
          </cell>
          <cell r="Y495" t="str">
            <v/>
          </cell>
          <cell r="Z495" t="str">
            <v>該当</v>
          </cell>
          <cell r="AA495" t="str">
            <v>Ｒ４</v>
          </cell>
          <cell r="AB495" t="str">
            <v>〇</v>
          </cell>
          <cell r="AC495" t="str">
            <v>Ｒ４</v>
          </cell>
        </row>
        <row r="496">
          <cell r="A496">
            <v>1410051025963</v>
          </cell>
          <cell r="B496">
            <v>6</v>
          </cell>
          <cell r="C496" t="str">
            <v>保育所</v>
          </cell>
          <cell r="D496" t="str">
            <v>横浜あさひ中央保育園</v>
          </cell>
          <cell r="E496">
            <v>51</v>
          </cell>
          <cell r="F496" t="str">
            <v>旭区</v>
          </cell>
          <cell r="G496" t="str">
            <v>該当</v>
          </cell>
          <cell r="H496">
            <v>15</v>
          </cell>
          <cell r="I496">
            <v>5</v>
          </cell>
          <cell r="J496">
            <v>3</v>
          </cell>
          <cell r="K496" t="str">
            <v>該当</v>
          </cell>
          <cell r="L496">
            <v>14</v>
          </cell>
          <cell r="M496">
            <v>5</v>
          </cell>
          <cell r="N496">
            <v>9</v>
          </cell>
          <cell r="O496">
            <v>2410825</v>
          </cell>
          <cell r="P496" t="str">
            <v>横浜市旭区中希望が丘１４１番地６</v>
          </cell>
          <cell r="Q496" t="str">
            <v>横浜あさひ中央保育園</v>
          </cell>
          <cell r="R496" t="str">
            <v>適</v>
          </cell>
          <cell r="S496" t="str">
            <v/>
          </cell>
          <cell r="T496" t="str">
            <v/>
          </cell>
          <cell r="U496">
            <v>45175</v>
          </cell>
          <cell r="X496" t="str">
            <v>なし</v>
          </cell>
          <cell r="Y496" t="str">
            <v/>
          </cell>
          <cell r="Z496" t="str">
            <v>該当</v>
          </cell>
          <cell r="AA496" t="str">
            <v>Ｒ４</v>
          </cell>
          <cell r="AB496" t="str">
            <v>〇</v>
          </cell>
          <cell r="AC496" t="str">
            <v>Ｒ４</v>
          </cell>
        </row>
        <row r="497">
          <cell r="A497">
            <v>1410051024800</v>
          </cell>
          <cell r="B497">
            <v>6</v>
          </cell>
          <cell r="C497" t="str">
            <v>保育所</v>
          </cell>
          <cell r="D497" t="str">
            <v>太陽の子　二俣川駅保育園</v>
          </cell>
          <cell r="E497">
            <v>51</v>
          </cell>
          <cell r="F497" t="str">
            <v>旭区</v>
          </cell>
          <cell r="G497" t="str">
            <v>該当</v>
          </cell>
          <cell r="H497">
            <v>14</v>
          </cell>
          <cell r="I497">
            <v>5</v>
          </cell>
          <cell r="J497">
            <v>3</v>
          </cell>
          <cell r="K497" t="str">
            <v>該当</v>
          </cell>
          <cell r="L497">
            <v>11</v>
          </cell>
          <cell r="M497">
            <v>5</v>
          </cell>
          <cell r="N497">
            <v>6</v>
          </cell>
          <cell r="O497">
            <v>1086215</v>
          </cell>
          <cell r="P497" t="str">
            <v>東京都港区港南二丁目１５番３号　品川インターシティＣ棟１５階</v>
          </cell>
          <cell r="Q497" t="str">
            <v>ＨＩＴＯＷＡキッズライフ株式会社</v>
          </cell>
          <cell r="R497" t="str">
            <v>適</v>
          </cell>
          <cell r="S497" t="str">
            <v/>
          </cell>
          <cell r="T497" t="str">
            <v>NG</v>
          </cell>
          <cell r="U497">
            <v>45191</v>
          </cell>
          <cell r="X497" t="str">
            <v>なし</v>
          </cell>
          <cell r="Y497" t="str">
            <v/>
          </cell>
          <cell r="Z497" t="str">
            <v>該当</v>
          </cell>
          <cell r="AA497" t="str">
            <v>Ｒ４</v>
          </cell>
          <cell r="AB497" t="str">
            <v>〇</v>
          </cell>
          <cell r="AC497" t="str">
            <v>Ｒ４</v>
          </cell>
        </row>
        <row r="498">
          <cell r="A498">
            <v>1410051024636</v>
          </cell>
          <cell r="B498">
            <v>6</v>
          </cell>
          <cell r="C498" t="str">
            <v>保育所</v>
          </cell>
          <cell r="D498" t="str">
            <v>三ツ境たんぽぽ保育園</v>
          </cell>
          <cell r="E498">
            <v>51</v>
          </cell>
          <cell r="F498" t="str">
            <v>旭区</v>
          </cell>
          <cell r="G498" t="str">
            <v>該当</v>
          </cell>
          <cell r="H498">
            <v>11</v>
          </cell>
          <cell r="I498">
            <v>4</v>
          </cell>
          <cell r="J498">
            <v>2</v>
          </cell>
          <cell r="K498" t="str">
            <v>該当</v>
          </cell>
          <cell r="L498">
            <v>9</v>
          </cell>
          <cell r="M498">
            <v>4</v>
          </cell>
          <cell r="N498">
            <v>5</v>
          </cell>
          <cell r="O498">
            <v>2410816</v>
          </cell>
          <cell r="P498" t="str">
            <v>横浜市旭区笹野台２－９－２８</v>
          </cell>
          <cell r="Q498" t="str">
            <v>三ツ境たんぽぽ保育園</v>
          </cell>
          <cell r="R498" t="str">
            <v>適</v>
          </cell>
          <cell r="S498" t="str">
            <v/>
          </cell>
          <cell r="T498" t="str">
            <v/>
          </cell>
          <cell r="U498">
            <v>45163</v>
          </cell>
          <cell r="X498" t="str">
            <v>なし</v>
          </cell>
          <cell r="Y498" t="str">
            <v/>
          </cell>
          <cell r="Z498" t="str">
            <v>該当</v>
          </cell>
          <cell r="AA498" t="str">
            <v>Ｒ４</v>
          </cell>
          <cell r="AB498" t="str">
            <v>〇</v>
          </cell>
          <cell r="AC498" t="str">
            <v>Ｒ４</v>
          </cell>
        </row>
        <row r="499">
          <cell r="A499">
            <v>1410051024370</v>
          </cell>
          <cell r="B499">
            <v>6</v>
          </cell>
          <cell r="C499" t="str">
            <v>保育所</v>
          </cell>
          <cell r="D499" t="str">
            <v>キッズガーデン横浜鶴ヶ峰</v>
          </cell>
          <cell r="E499">
            <v>51</v>
          </cell>
          <cell r="F499" t="str">
            <v>旭区</v>
          </cell>
          <cell r="G499" t="str">
            <v>該当</v>
          </cell>
          <cell r="H499">
            <v>12</v>
          </cell>
          <cell r="I499">
            <v>4</v>
          </cell>
          <cell r="J499">
            <v>2</v>
          </cell>
          <cell r="K499" t="str">
            <v>該当</v>
          </cell>
          <cell r="L499">
            <v>12</v>
          </cell>
          <cell r="M499">
            <v>4</v>
          </cell>
          <cell r="N499">
            <v>8</v>
          </cell>
          <cell r="O499">
            <v>1410031</v>
          </cell>
          <cell r="P499" t="str">
            <v>東京都品川区西五反田１－３－８　五反田御幸ビル７階</v>
          </cell>
          <cell r="Q499" t="str">
            <v>株）Ｋｉｄｓ　Ｓｍｉｌｅ　Ｐｒｏｊｅｃｔ</v>
          </cell>
          <cell r="R499" t="str">
            <v>適</v>
          </cell>
          <cell r="S499" t="str">
            <v/>
          </cell>
          <cell r="T499" t="str">
            <v/>
          </cell>
          <cell r="U499">
            <v>45163</v>
          </cell>
          <cell r="X499" t="str">
            <v>なし</v>
          </cell>
          <cell r="Y499" t="str">
            <v/>
          </cell>
          <cell r="Z499" t="str">
            <v>該当</v>
          </cell>
          <cell r="AA499" t="str">
            <v>Ｒ４</v>
          </cell>
          <cell r="AB499" t="str">
            <v>〇</v>
          </cell>
          <cell r="AC499" t="str">
            <v>Ｒ４</v>
          </cell>
        </row>
        <row r="500">
          <cell r="A500">
            <v>1410051023968</v>
          </cell>
          <cell r="B500">
            <v>6</v>
          </cell>
          <cell r="C500" t="str">
            <v>保育所</v>
          </cell>
          <cell r="D500" t="str">
            <v>グローバルキッズ南万騎が原園</v>
          </cell>
          <cell r="E500">
            <v>51</v>
          </cell>
          <cell r="F500" t="str">
            <v>旭区</v>
          </cell>
          <cell r="G500" t="str">
            <v>該当</v>
          </cell>
          <cell r="H500">
            <v>13</v>
          </cell>
          <cell r="I500">
            <v>4</v>
          </cell>
          <cell r="J500">
            <v>3</v>
          </cell>
          <cell r="K500" t="str">
            <v>該当</v>
          </cell>
          <cell r="L500">
            <v>8</v>
          </cell>
          <cell r="M500">
            <v>4</v>
          </cell>
          <cell r="N500">
            <v>4</v>
          </cell>
          <cell r="O500">
            <v>1020071</v>
          </cell>
          <cell r="P500" t="str">
            <v>東京都千代田区富士見２－１４－３６</v>
          </cell>
          <cell r="Q500" t="str">
            <v>株式会社グローバルキッズ</v>
          </cell>
          <cell r="R500" t="str">
            <v>適</v>
          </cell>
          <cell r="S500" t="str">
            <v/>
          </cell>
          <cell r="T500" t="str">
            <v/>
          </cell>
          <cell r="U500">
            <v>45163</v>
          </cell>
          <cell r="X500" t="str">
            <v>なし</v>
          </cell>
          <cell r="Y500" t="str">
            <v/>
          </cell>
          <cell r="Z500" t="str">
            <v>該当</v>
          </cell>
          <cell r="AA500" t="str">
            <v>Ｒ４</v>
          </cell>
          <cell r="AB500" t="str">
            <v>〇</v>
          </cell>
          <cell r="AC500" t="str">
            <v>Ｒ４</v>
          </cell>
        </row>
        <row r="501">
          <cell r="A501">
            <v>1410051020451</v>
          </cell>
          <cell r="B501">
            <v>6</v>
          </cell>
          <cell r="C501" t="str">
            <v>保育所</v>
          </cell>
          <cell r="D501" t="str">
            <v>ポプラ第二保育園</v>
          </cell>
          <cell r="E501">
            <v>51</v>
          </cell>
          <cell r="F501" t="str">
            <v>旭区</v>
          </cell>
          <cell r="G501" t="str">
            <v>該当</v>
          </cell>
          <cell r="H501">
            <v>8</v>
          </cell>
          <cell r="I501">
            <v>3</v>
          </cell>
          <cell r="J501">
            <v>2</v>
          </cell>
          <cell r="K501" t="str">
            <v>該当</v>
          </cell>
          <cell r="L501">
            <v>5</v>
          </cell>
          <cell r="M501">
            <v>3</v>
          </cell>
          <cell r="N501">
            <v>2</v>
          </cell>
          <cell r="O501">
            <v>2410022</v>
          </cell>
          <cell r="P501" t="str">
            <v>横浜市旭区鶴ケ峰二丁目６９－２４</v>
          </cell>
          <cell r="Q501" t="str">
            <v>ＮＰＯ法人ポプラの会　ポプラ第二保育園</v>
          </cell>
          <cell r="R501" t="str">
            <v>適</v>
          </cell>
          <cell r="S501" t="str">
            <v/>
          </cell>
          <cell r="T501" t="str">
            <v/>
          </cell>
          <cell r="U501">
            <v>45163</v>
          </cell>
          <cell r="X501" t="str">
            <v>なし</v>
          </cell>
          <cell r="Y501" t="str">
            <v/>
          </cell>
          <cell r="Z501" t="str">
            <v>該当</v>
          </cell>
          <cell r="AA501" t="str">
            <v>Ｒ４</v>
          </cell>
          <cell r="AB501" t="str">
            <v>〇</v>
          </cell>
          <cell r="AC501" t="str">
            <v>Ｒ４</v>
          </cell>
        </row>
        <row r="502">
          <cell r="A502">
            <v>1410051019602</v>
          </cell>
          <cell r="B502">
            <v>6</v>
          </cell>
          <cell r="C502" t="str">
            <v>保育所</v>
          </cell>
          <cell r="D502" t="str">
            <v>中尾保育園</v>
          </cell>
          <cell r="E502">
            <v>51</v>
          </cell>
          <cell r="F502" t="str">
            <v>旭区</v>
          </cell>
          <cell r="G502" t="str">
            <v>該当</v>
          </cell>
          <cell r="H502">
            <v>17</v>
          </cell>
          <cell r="I502">
            <v>6</v>
          </cell>
          <cell r="J502">
            <v>3</v>
          </cell>
          <cell r="K502" t="str">
            <v>該当</v>
          </cell>
          <cell r="L502">
            <v>8</v>
          </cell>
          <cell r="M502">
            <v>6</v>
          </cell>
          <cell r="N502">
            <v>2</v>
          </cell>
          <cell r="O502">
            <v>2400054</v>
          </cell>
          <cell r="P502" t="str">
            <v>横浜市保土ケ谷区西谷四丁目１１－３６　カームウエスト３０４</v>
          </cell>
          <cell r="Q502" t="str">
            <v>社会福祉法人　睦福祉会</v>
          </cell>
          <cell r="R502" t="str">
            <v>適</v>
          </cell>
          <cell r="S502" t="str">
            <v/>
          </cell>
          <cell r="T502" t="str">
            <v/>
          </cell>
          <cell r="U502">
            <v>45182</v>
          </cell>
          <cell r="X502" t="str">
            <v>なし</v>
          </cell>
          <cell r="Y502" t="str">
            <v/>
          </cell>
          <cell r="Z502" t="str">
            <v>該当</v>
          </cell>
          <cell r="AA502" t="str">
            <v>Ｒ４</v>
          </cell>
          <cell r="AB502" t="str">
            <v>〇</v>
          </cell>
          <cell r="AC502" t="str">
            <v>Ｒ４</v>
          </cell>
        </row>
        <row r="503">
          <cell r="A503">
            <v>1410051019263</v>
          </cell>
          <cell r="B503">
            <v>6</v>
          </cell>
          <cell r="C503" t="str">
            <v>保育所</v>
          </cell>
          <cell r="D503" t="str">
            <v>善部保育園</v>
          </cell>
          <cell r="E503">
            <v>51</v>
          </cell>
          <cell r="F503" t="str">
            <v>旭区</v>
          </cell>
          <cell r="G503" t="str">
            <v>該当</v>
          </cell>
          <cell r="H503">
            <v>14</v>
          </cell>
          <cell r="I503">
            <v>5</v>
          </cell>
          <cell r="J503">
            <v>3</v>
          </cell>
          <cell r="K503" t="str">
            <v>該当</v>
          </cell>
          <cell r="L503">
            <v>9</v>
          </cell>
          <cell r="M503">
            <v>5</v>
          </cell>
          <cell r="N503">
            <v>4</v>
          </cell>
          <cell r="O503">
            <v>2410823</v>
          </cell>
          <cell r="P503" t="str">
            <v>横浜市旭区善部町４４－７</v>
          </cell>
          <cell r="Q503" t="str">
            <v>社会福祉法人相愛会　善部保育園</v>
          </cell>
          <cell r="R503" t="str">
            <v>適</v>
          </cell>
          <cell r="S503" t="str">
            <v/>
          </cell>
          <cell r="T503" t="str">
            <v/>
          </cell>
          <cell r="U503">
            <v>45175</v>
          </cell>
          <cell r="X503" t="str">
            <v>なし</v>
          </cell>
          <cell r="Y503" t="str">
            <v/>
          </cell>
          <cell r="Z503" t="str">
            <v>該当</v>
          </cell>
          <cell r="AA503" t="str">
            <v>Ｒ４</v>
          </cell>
          <cell r="AB503" t="str">
            <v>〇</v>
          </cell>
          <cell r="AC503" t="str">
            <v>Ｒ４</v>
          </cell>
        </row>
        <row r="504">
          <cell r="A504">
            <v>1410051018141</v>
          </cell>
          <cell r="B504">
            <v>6</v>
          </cell>
          <cell r="C504" t="str">
            <v>保育所</v>
          </cell>
          <cell r="D504" t="str">
            <v>中希望が丘保育園</v>
          </cell>
          <cell r="E504">
            <v>51</v>
          </cell>
          <cell r="F504" t="str">
            <v>旭区</v>
          </cell>
          <cell r="G504" t="str">
            <v>該当</v>
          </cell>
          <cell r="H504">
            <v>18</v>
          </cell>
          <cell r="I504">
            <v>6</v>
          </cell>
          <cell r="J504">
            <v>4</v>
          </cell>
          <cell r="K504" t="str">
            <v>該当</v>
          </cell>
          <cell r="L504">
            <v>15</v>
          </cell>
          <cell r="M504">
            <v>6</v>
          </cell>
          <cell r="N504">
            <v>9</v>
          </cell>
          <cell r="O504">
            <v>2410825</v>
          </cell>
          <cell r="P504" t="str">
            <v>横浜市旭区中希望が丘１４７</v>
          </cell>
          <cell r="Q504" t="str">
            <v>中希望が丘保育園</v>
          </cell>
          <cell r="R504" t="str">
            <v>適</v>
          </cell>
          <cell r="S504" t="str">
            <v/>
          </cell>
          <cell r="T504" t="str">
            <v/>
          </cell>
          <cell r="U504">
            <v>45175</v>
          </cell>
          <cell r="X504" t="str">
            <v>なし</v>
          </cell>
          <cell r="Y504" t="str">
            <v/>
          </cell>
          <cell r="Z504" t="str">
            <v>該当</v>
          </cell>
          <cell r="AA504" t="str">
            <v>Ｒ４</v>
          </cell>
          <cell r="AB504" t="str">
            <v>〇</v>
          </cell>
          <cell r="AC504" t="str">
            <v>Ｒ４</v>
          </cell>
        </row>
        <row r="505">
          <cell r="A505">
            <v>1410051018133</v>
          </cell>
          <cell r="B505">
            <v>6</v>
          </cell>
          <cell r="C505" t="str">
            <v>保育所</v>
          </cell>
          <cell r="D505" t="str">
            <v>あゆみ保育園</v>
          </cell>
          <cell r="E505">
            <v>51</v>
          </cell>
          <cell r="F505" t="str">
            <v>旭区</v>
          </cell>
          <cell r="G505" t="str">
            <v>該当</v>
          </cell>
          <cell r="H505">
            <v>21</v>
          </cell>
          <cell r="I505">
            <v>7</v>
          </cell>
          <cell r="J505">
            <v>4</v>
          </cell>
          <cell r="K505" t="str">
            <v>該当</v>
          </cell>
          <cell r="L505">
            <v>10</v>
          </cell>
          <cell r="M505">
            <v>7</v>
          </cell>
          <cell r="N505">
            <v>3</v>
          </cell>
          <cell r="O505">
            <v>2410005</v>
          </cell>
          <cell r="P505" t="str">
            <v>横浜市旭区白根一丁目１４－４　ジュネス鶴ヶ峰１０１</v>
          </cell>
          <cell r="Q505" t="str">
            <v>社会福祉法人恵泉会</v>
          </cell>
          <cell r="R505" t="str">
            <v>適</v>
          </cell>
          <cell r="S505" t="str">
            <v/>
          </cell>
          <cell r="T505" t="str">
            <v/>
          </cell>
          <cell r="U505">
            <v>45182</v>
          </cell>
          <cell r="X505" t="str">
            <v>なし</v>
          </cell>
          <cell r="Y505" t="str">
            <v/>
          </cell>
          <cell r="Z505" t="str">
            <v>該当</v>
          </cell>
          <cell r="AA505" t="str">
            <v>Ｒ４</v>
          </cell>
          <cell r="AB505" t="str">
            <v>〇</v>
          </cell>
          <cell r="AC505" t="str">
            <v>Ｒ４</v>
          </cell>
        </row>
        <row r="506">
          <cell r="A506">
            <v>1410051016897</v>
          </cell>
          <cell r="B506">
            <v>6</v>
          </cell>
          <cell r="C506" t="str">
            <v>保育所</v>
          </cell>
          <cell r="D506" t="str">
            <v>つぼみ保育園</v>
          </cell>
          <cell r="E506">
            <v>51</v>
          </cell>
          <cell r="F506" t="str">
            <v>旭区</v>
          </cell>
          <cell r="G506" t="str">
            <v>該当</v>
          </cell>
          <cell r="H506">
            <v>14</v>
          </cell>
          <cell r="I506">
            <v>5</v>
          </cell>
          <cell r="J506">
            <v>3</v>
          </cell>
          <cell r="K506" t="str">
            <v>該当</v>
          </cell>
          <cell r="L506">
            <v>9</v>
          </cell>
          <cell r="M506">
            <v>5</v>
          </cell>
          <cell r="N506">
            <v>4</v>
          </cell>
          <cell r="O506">
            <v>2410826</v>
          </cell>
          <cell r="P506" t="str">
            <v>横浜市旭区東希望が丘１８８－１</v>
          </cell>
          <cell r="Q506" t="str">
            <v>つぼみ保育園</v>
          </cell>
          <cell r="R506" t="str">
            <v>適</v>
          </cell>
          <cell r="S506" t="str">
            <v/>
          </cell>
          <cell r="T506" t="str">
            <v/>
          </cell>
          <cell r="U506">
            <v>45163</v>
          </cell>
          <cell r="X506" t="str">
            <v>なし</v>
          </cell>
          <cell r="Y506" t="str">
            <v/>
          </cell>
          <cell r="Z506" t="str">
            <v>該当</v>
          </cell>
          <cell r="AA506" t="str">
            <v>Ｒ４</v>
          </cell>
          <cell r="AB506" t="str">
            <v>〇</v>
          </cell>
          <cell r="AC506" t="str">
            <v>Ｒ４</v>
          </cell>
        </row>
        <row r="507">
          <cell r="A507">
            <v>1410051016889</v>
          </cell>
          <cell r="B507">
            <v>6</v>
          </cell>
          <cell r="C507" t="str">
            <v>保育所</v>
          </cell>
          <cell r="D507" t="str">
            <v>のぞみ保育園</v>
          </cell>
          <cell r="E507">
            <v>51</v>
          </cell>
          <cell r="F507" t="str">
            <v>旭区</v>
          </cell>
          <cell r="G507" t="str">
            <v>該当</v>
          </cell>
          <cell r="H507">
            <v>9</v>
          </cell>
          <cell r="I507">
            <v>3</v>
          </cell>
          <cell r="J507">
            <v>2</v>
          </cell>
          <cell r="K507" t="str">
            <v>該当</v>
          </cell>
          <cell r="L507">
            <v>7</v>
          </cell>
          <cell r="M507">
            <v>3</v>
          </cell>
          <cell r="N507">
            <v>4</v>
          </cell>
          <cell r="O507">
            <v>2410835</v>
          </cell>
          <cell r="P507" t="str">
            <v>横浜市旭区柏町１１６－３</v>
          </cell>
          <cell r="Q507" t="str">
            <v>のぞみ保育園</v>
          </cell>
          <cell r="R507" t="str">
            <v>適</v>
          </cell>
          <cell r="S507" t="str">
            <v/>
          </cell>
          <cell r="T507" t="str">
            <v/>
          </cell>
          <cell r="U507">
            <v>45163</v>
          </cell>
          <cell r="X507" t="str">
            <v>なし</v>
          </cell>
          <cell r="Y507" t="str">
            <v/>
          </cell>
          <cell r="Z507" t="str">
            <v>該当</v>
          </cell>
          <cell r="AA507" t="str">
            <v>Ｒ４</v>
          </cell>
          <cell r="AB507" t="str">
            <v>〇</v>
          </cell>
          <cell r="AC507" t="str">
            <v>Ｒ４</v>
          </cell>
        </row>
        <row r="508">
          <cell r="A508">
            <v>1410051016871</v>
          </cell>
          <cell r="B508">
            <v>6</v>
          </cell>
          <cell r="C508" t="str">
            <v>保育所</v>
          </cell>
          <cell r="D508" t="str">
            <v>太陽の子　鶴ヶ峰保育園</v>
          </cell>
          <cell r="E508">
            <v>51</v>
          </cell>
          <cell r="F508" t="str">
            <v>旭区</v>
          </cell>
          <cell r="G508" t="str">
            <v>該当</v>
          </cell>
          <cell r="H508">
            <v>12</v>
          </cell>
          <cell r="I508">
            <v>4</v>
          </cell>
          <cell r="J508">
            <v>2</v>
          </cell>
          <cell r="K508" t="str">
            <v>該当</v>
          </cell>
          <cell r="L508">
            <v>13</v>
          </cell>
          <cell r="M508">
            <v>4</v>
          </cell>
          <cell r="N508">
            <v>9</v>
          </cell>
          <cell r="O508">
            <v>1086215</v>
          </cell>
          <cell r="P508" t="str">
            <v>東京都港区港南二丁目１５番３号　品川インターシティＣ棟１５階</v>
          </cell>
          <cell r="Q508" t="str">
            <v>ＨＩＴＯＷＡキッズライフ株式会社</v>
          </cell>
          <cell r="R508" t="str">
            <v/>
          </cell>
          <cell r="S508" t="str">
            <v/>
          </cell>
          <cell r="T508" t="e">
            <v>#N/A</v>
          </cell>
          <cell r="U508">
            <v>45191</v>
          </cell>
          <cell r="X508" t="str">
            <v>なし</v>
          </cell>
          <cell r="Y508" t="str">
            <v/>
          </cell>
          <cell r="Z508" t="str">
            <v>該当</v>
          </cell>
          <cell r="AA508" t="str">
            <v>Ｒ４</v>
          </cell>
          <cell r="AB508" t="str">
            <v>〇</v>
          </cell>
          <cell r="AC508" t="str">
            <v>Ｒ４</v>
          </cell>
        </row>
        <row r="509">
          <cell r="A509">
            <v>1410051016863</v>
          </cell>
          <cell r="B509">
            <v>6</v>
          </cell>
          <cell r="C509" t="str">
            <v>保育所</v>
          </cell>
          <cell r="D509" t="str">
            <v>ひまわり愛児園</v>
          </cell>
          <cell r="E509">
            <v>51</v>
          </cell>
          <cell r="F509" t="str">
            <v>旭区</v>
          </cell>
          <cell r="G509" t="str">
            <v>該当</v>
          </cell>
          <cell r="H509">
            <v>17</v>
          </cell>
          <cell r="I509">
            <v>6</v>
          </cell>
          <cell r="J509">
            <v>3</v>
          </cell>
          <cell r="K509" t="str">
            <v>該当</v>
          </cell>
          <cell r="L509">
            <v>18</v>
          </cell>
          <cell r="M509">
            <v>6</v>
          </cell>
          <cell r="N509">
            <v>12</v>
          </cell>
          <cell r="O509">
            <v>2410812</v>
          </cell>
          <cell r="P509" t="str">
            <v>横浜市旭区金が谷５２１</v>
          </cell>
          <cell r="Q509" t="str">
            <v>社会福祉法人　誠惠会</v>
          </cell>
          <cell r="R509" t="str">
            <v>適</v>
          </cell>
          <cell r="S509" t="str">
            <v/>
          </cell>
          <cell r="T509" t="str">
            <v/>
          </cell>
          <cell r="U509">
            <v>45163</v>
          </cell>
          <cell r="X509" t="str">
            <v>なし</v>
          </cell>
          <cell r="Y509" t="str">
            <v/>
          </cell>
          <cell r="Z509" t="str">
            <v>該当</v>
          </cell>
          <cell r="AA509" t="str">
            <v>Ｒ４</v>
          </cell>
          <cell r="AB509" t="str">
            <v>〇</v>
          </cell>
          <cell r="AC509" t="str">
            <v>Ｒ４</v>
          </cell>
        </row>
        <row r="510">
          <cell r="A510">
            <v>1410051016855</v>
          </cell>
          <cell r="B510">
            <v>6</v>
          </cell>
          <cell r="C510" t="str">
            <v>保育所</v>
          </cell>
          <cell r="D510" t="str">
            <v>鶴ヶ峰保育園</v>
          </cell>
          <cell r="E510">
            <v>51</v>
          </cell>
          <cell r="F510" t="str">
            <v>旭区</v>
          </cell>
          <cell r="G510" t="str">
            <v>該当</v>
          </cell>
          <cell r="H510">
            <v>12</v>
          </cell>
          <cell r="I510">
            <v>4</v>
          </cell>
          <cell r="J510">
            <v>2</v>
          </cell>
          <cell r="K510" t="str">
            <v>該当</v>
          </cell>
          <cell r="L510">
            <v>12</v>
          </cell>
          <cell r="M510">
            <v>4</v>
          </cell>
          <cell r="N510">
            <v>8</v>
          </cell>
          <cell r="O510">
            <v>2410022</v>
          </cell>
          <cell r="P510" t="str">
            <v>横浜市旭区鶴ケ峰一丁目６４－１</v>
          </cell>
          <cell r="Q510" t="str">
            <v>社会福祉法人　ちとせ会　鶴ヶ峰保育園</v>
          </cell>
          <cell r="R510" t="str">
            <v>適</v>
          </cell>
          <cell r="S510" t="str">
            <v/>
          </cell>
          <cell r="T510" t="str">
            <v/>
          </cell>
          <cell r="U510">
            <v>45163</v>
          </cell>
          <cell r="X510" t="str">
            <v>なし</v>
          </cell>
          <cell r="Y510" t="str">
            <v/>
          </cell>
          <cell r="Z510" t="str">
            <v>該当</v>
          </cell>
          <cell r="AA510" t="str">
            <v>Ｒ４</v>
          </cell>
          <cell r="AB510" t="str">
            <v>〇</v>
          </cell>
          <cell r="AC510" t="str">
            <v>Ｒ４</v>
          </cell>
        </row>
        <row r="511">
          <cell r="A511">
            <v>1410051016848</v>
          </cell>
          <cell r="B511">
            <v>6</v>
          </cell>
          <cell r="C511" t="str">
            <v>保育所</v>
          </cell>
          <cell r="D511" t="str">
            <v>ちとせ保育園</v>
          </cell>
          <cell r="E511">
            <v>51</v>
          </cell>
          <cell r="F511" t="str">
            <v>旭区</v>
          </cell>
          <cell r="G511" t="str">
            <v>該当</v>
          </cell>
          <cell r="H511">
            <v>25</v>
          </cell>
          <cell r="I511">
            <v>8</v>
          </cell>
          <cell r="J511">
            <v>5</v>
          </cell>
          <cell r="K511" t="str">
            <v>該当</v>
          </cell>
          <cell r="L511">
            <v>14</v>
          </cell>
          <cell r="M511">
            <v>8</v>
          </cell>
          <cell r="N511">
            <v>6</v>
          </cell>
          <cell r="O511">
            <v>2410033</v>
          </cell>
          <cell r="P511" t="str">
            <v>横浜市旭区今川町６０－２</v>
          </cell>
          <cell r="Q511" t="str">
            <v>社会福祉法人ちとせ会</v>
          </cell>
          <cell r="R511" t="str">
            <v>適</v>
          </cell>
          <cell r="S511" t="str">
            <v/>
          </cell>
          <cell r="T511" t="str">
            <v/>
          </cell>
          <cell r="U511">
            <v>45163</v>
          </cell>
          <cell r="X511" t="str">
            <v>なし</v>
          </cell>
          <cell r="Y511" t="str">
            <v/>
          </cell>
          <cell r="Z511" t="str">
            <v>該当</v>
          </cell>
          <cell r="AA511" t="str">
            <v>Ｒ４</v>
          </cell>
          <cell r="AB511" t="str">
            <v>〇</v>
          </cell>
          <cell r="AC511" t="str">
            <v>Ｒ４</v>
          </cell>
        </row>
        <row r="512">
          <cell r="A512">
            <v>1410051016830</v>
          </cell>
          <cell r="B512">
            <v>6</v>
          </cell>
          <cell r="C512" t="str">
            <v>保育所</v>
          </cell>
          <cell r="D512" t="str">
            <v>キッズビレッジつくし保育園</v>
          </cell>
          <cell r="E512">
            <v>51</v>
          </cell>
          <cell r="F512" t="str">
            <v>旭区</v>
          </cell>
          <cell r="G512" t="str">
            <v>該当</v>
          </cell>
          <cell r="H512">
            <v>16</v>
          </cell>
          <cell r="I512">
            <v>5</v>
          </cell>
          <cell r="J512">
            <v>3</v>
          </cell>
          <cell r="K512" t="str">
            <v>該当</v>
          </cell>
          <cell r="L512">
            <v>11</v>
          </cell>
          <cell r="M512">
            <v>5</v>
          </cell>
          <cell r="N512">
            <v>6</v>
          </cell>
          <cell r="O512">
            <v>2410816</v>
          </cell>
          <cell r="P512" t="str">
            <v>横浜市旭区笹野台四丁目１１－１９</v>
          </cell>
          <cell r="Q512" t="str">
            <v>（福）つくし会キッズビレッジつくし保育園</v>
          </cell>
          <cell r="R512" t="str">
            <v>適</v>
          </cell>
          <cell r="S512" t="str">
            <v/>
          </cell>
          <cell r="T512" t="str">
            <v/>
          </cell>
          <cell r="U512">
            <v>45175</v>
          </cell>
          <cell r="X512" t="str">
            <v>なし</v>
          </cell>
          <cell r="Y512" t="str">
            <v/>
          </cell>
          <cell r="Z512" t="str">
            <v>該当</v>
          </cell>
          <cell r="AA512" t="str">
            <v>Ｒ４</v>
          </cell>
          <cell r="AB512" t="str">
            <v>〇</v>
          </cell>
          <cell r="AC512" t="str">
            <v>Ｒ４</v>
          </cell>
        </row>
        <row r="513">
          <cell r="A513">
            <v>1410051016822</v>
          </cell>
          <cell r="B513">
            <v>6</v>
          </cell>
          <cell r="C513" t="str">
            <v>保育所</v>
          </cell>
          <cell r="D513" t="str">
            <v>オハナ鶴ヶ峰保育園</v>
          </cell>
          <cell r="E513">
            <v>51</v>
          </cell>
          <cell r="F513" t="str">
            <v>旭区</v>
          </cell>
          <cell r="G513" t="str">
            <v>該当</v>
          </cell>
          <cell r="H513">
            <v>16</v>
          </cell>
          <cell r="I513">
            <v>5</v>
          </cell>
          <cell r="J513">
            <v>3</v>
          </cell>
          <cell r="K513" t="str">
            <v>非該当</v>
          </cell>
          <cell r="M513" t="str">
            <v/>
          </cell>
          <cell r="N513" t="str">
            <v>―</v>
          </cell>
          <cell r="O513">
            <v>2410022</v>
          </cell>
          <cell r="P513" t="str">
            <v>横浜市旭区鶴ケ峰二丁目３０－１</v>
          </cell>
          <cell r="Q513" t="str">
            <v>社会福祉法人葵友会　オハナ鶴ヶ峰保育園</v>
          </cell>
          <cell r="R513" t="str">
            <v>適</v>
          </cell>
          <cell r="S513" t="str">
            <v/>
          </cell>
          <cell r="T513" t="str">
            <v/>
          </cell>
          <cell r="U513">
            <v>45163</v>
          </cell>
          <cell r="X513" t="str">
            <v>なし</v>
          </cell>
          <cell r="Y513" t="str">
            <v/>
          </cell>
          <cell r="Z513" t="str">
            <v>該当</v>
          </cell>
          <cell r="AA513" t="str">
            <v>Ｒ４</v>
          </cell>
          <cell r="AB513" t="str">
            <v>〇</v>
          </cell>
          <cell r="AC513" t="str">
            <v>Ｒ４</v>
          </cell>
        </row>
        <row r="514">
          <cell r="A514">
            <v>1410051016814</v>
          </cell>
          <cell r="B514">
            <v>6</v>
          </cell>
          <cell r="C514" t="str">
            <v>保育所</v>
          </cell>
          <cell r="D514" t="str">
            <v>上の原保育園</v>
          </cell>
          <cell r="E514">
            <v>51</v>
          </cell>
          <cell r="F514" t="str">
            <v>旭区</v>
          </cell>
          <cell r="G514" t="str">
            <v>該当</v>
          </cell>
          <cell r="H514">
            <v>14</v>
          </cell>
          <cell r="I514">
            <v>5</v>
          </cell>
          <cell r="J514">
            <v>3</v>
          </cell>
          <cell r="K514" t="str">
            <v>該当</v>
          </cell>
          <cell r="L514">
            <v>11</v>
          </cell>
          <cell r="M514">
            <v>5</v>
          </cell>
          <cell r="N514">
            <v>6</v>
          </cell>
          <cell r="O514">
            <v>2410015</v>
          </cell>
          <cell r="P514" t="str">
            <v>横浜市旭区小高町１０４－５</v>
          </cell>
          <cell r="Q514" t="str">
            <v>上の原保育園</v>
          </cell>
          <cell r="R514" t="str">
            <v>適</v>
          </cell>
          <cell r="S514" t="str">
            <v/>
          </cell>
          <cell r="T514" t="str">
            <v/>
          </cell>
          <cell r="U514">
            <v>45175</v>
          </cell>
          <cell r="X514" t="str">
            <v>なし</v>
          </cell>
          <cell r="Y514" t="str">
            <v/>
          </cell>
          <cell r="Z514" t="str">
            <v>該当</v>
          </cell>
          <cell r="AA514" t="str">
            <v>Ｒ４</v>
          </cell>
          <cell r="AB514" t="str">
            <v>〇</v>
          </cell>
          <cell r="AC514" t="str">
            <v>Ｒ４</v>
          </cell>
        </row>
        <row r="515">
          <cell r="A515">
            <v>1410051016806</v>
          </cell>
          <cell r="B515">
            <v>6</v>
          </cell>
          <cell r="C515" t="str">
            <v>保育所</v>
          </cell>
          <cell r="D515" t="str">
            <v>あっぷる保育園鶴ヶ峰</v>
          </cell>
          <cell r="E515">
            <v>51</v>
          </cell>
          <cell r="F515" t="str">
            <v>旭区</v>
          </cell>
          <cell r="G515" t="str">
            <v>該当</v>
          </cell>
          <cell r="H515">
            <v>19</v>
          </cell>
          <cell r="I515">
            <v>6</v>
          </cell>
          <cell r="J515">
            <v>4</v>
          </cell>
          <cell r="K515" t="str">
            <v>該当</v>
          </cell>
          <cell r="L515">
            <v>20</v>
          </cell>
          <cell r="M515">
            <v>6</v>
          </cell>
          <cell r="N515">
            <v>14</v>
          </cell>
          <cell r="O515">
            <v>2410022</v>
          </cell>
          <cell r="P515" t="str">
            <v>横浜市旭区鶴ケ峰二丁目８２番地１　ココロット鶴ヶ峰内</v>
          </cell>
          <cell r="Q515" t="str">
            <v>あっぷる保育園鶴ヶ峰</v>
          </cell>
          <cell r="R515" t="str">
            <v>適</v>
          </cell>
          <cell r="S515" t="str">
            <v/>
          </cell>
          <cell r="T515" t="str">
            <v/>
          </cell>
          <cell r="U515">
            <v>45191</v>
          </cell>
          <cell r="X515" t="str">
            <v>なし</v>
          </cell>
          <cell r="Y515" t="str">
            <v/>
          </cell>
          <cell r="Z515" t="str">
            <v>該当</v>
          </cell>
          <cell r="AA515" t="str">
            <v>Ｒ４</v>
          </cell>
          <cell r="AB515" t="str">
            <v>〇</v>
          </cell>
          <cell r="AC515" t="str">
            <v>Ｒ４</v>
          </cell>
        </row>
        <row r="516">
          <cell r="A516">
            <v>1410051015451</v>
          </cell>
          <cell r="B516">
            <v>6</v>
          </cell>
          <cell r="C516" t="str">
            <v>保育所</v>
          </cell>
          <cell r="D516" t="str">
            <v>グローバルキッズ白根保育園</v>
          </cell>
          <cell r="E516">
            <v>51</v>
          </cell>
          <cell r="F516" t="str">
            <v>旭区</v>
          </cell>
          <cell r="G516" t="str">
            <v>該当</v>
          </cell>
          <cell r="H516">
            <v>12</v>
          </cell>
          <cell r="I516">
            <v>4</v>
          </cell>
          <cell r="J516">
            <v>2</v>
          </cell>
          <cell r="K516" t="str">
            <v>該当</v>
          </cell>
          <cell r="L516">
            <v>8</v>
          </cell>
          <cell r="M516">
            <v>4</v>
          </cell>
          <cell r="N516">
            <v>4</v>
          </cell>
          <cell r="O516">
            <v>1020071</v>
          </cell>
          <cell r="P516" t="str">
            <v>東京都千代田区富士見二丁目１４番３６号</v>
          </cell>
          <cell r="Q516" t="str">
            <v>株式会社グローバルキッズ</v>
          </cell>
          <cell r="R516" t="str">
            <v>適</v>
          </cell>
          <cell r="S516" t="str">
            <v/>
          </cell>
          <cell r="T516" t="str">
            <v/>
          </cell>
          <cell r="U516">
            <v>45163</v>
          </cell>
          <cell r="X516" t="str">
            <v>なし</v>
          </cell>
          <cell r="Y516" t="str">
            <v/>
          </cell>
          <cell r="Z516" t="str">
            <v>該当</v>
          </cell>
          <cell r="AA516" t="str">
            <v>Ｒ４</v>
          </cell>
          <cell r="AB516" t="str">
            <v>〇</v>
          </cell>
          <cell r="AC516" t="str">
            <v>Ｒ４</v>
          </cell>
        </row>
        <row r="517">
          <cell r="A517">
            <v>1410051015444</v>
          </cell>
          <cell r="B517">
            <v>6</v>
          </cell>
          <cell r="C517" t="str">
            <v>保育所</v>
          </cell>
          <cell r="D517" t="str">
            <v>横濱あんじゅ保育園</v>
          </cell>
          <cell r="E517">
            <v>51</v>
          </cell>
          <cell r="F517" t="str">
            <v>旭区</v>
          </cell>
          <cell r="G517" t="str">
            <v>該当</v>
          </cell>
          <cell r="H517">
            <v>15</v>
          </cell>
          <cell r="I517">
            <v>5</v>
          </cell>
          <cell r="J517">
            <v>3</v>
          </cell>
          <cell r="K517" t="str">
            <v>該当</v>
          </cell>
          <cell r="L517">
            <v>5</v>
          </cell>
          <cell r="M517">
            <v>5</v>
          </cell>
          <cell r="N517">
            <v>0</v>
          </cell>
          <cell r="O517">
            <v>2410821</v>
          </cell>
          <cell r="P517" t="str">
            <v>横浜市旭区二俣川２丁目５８－８</v>
          </cell>
          <cell r="Q517" t="str">
            <v>横濱あんじゅ保育園</v>
          </cell>
          <cell r="R517" t="str">
            <v>適</v>
          </cell>
          <cell r="S517" t="str">
            <v/>
          </cell>
          <cell r="T517" t="str">
            <v/>
          </cell>
          <cell r="U517">
            <v>45175</v>
          </cell>
          <cell r="X517" t="str">
            <v>なし</v>
          </cell>
          <cell r="Y517" t="str">
            <v/>
          </cell>
          <cell r="Z517" t="str">
            <v>該当</v>
          </cell>
          <cell r="AA517" t="str">
            <v>Ｒ４</v>
          </cell>
          <cell r="AB517" t="str">
            <v>〇</v>
          </cell>
          <cell r="AC517" t="str">
            <v>Ｒ４</v>
          </cell>
        </row>
        <row r="518">
          <cell r="A518">
            <v>1410051015436</v>
          </cell>
          <cell r="B518">
            <v>6</v>
          </cell>
          <cell r="C518" t="str">
            <v>保育所</v>
          </cell>
          <cell r="D518" t="str">
            <v>マヤ保育園</v>
          </cell>
          <cell r="E518">
            <v>51</v>
          </cell>
          <cell r="F518" t="str">
            <v>旭区</v>
          </cell>
          <cell r="G518" t="str">
            <v>該当</v>
          </cell>
          <cell r="H518">
            <v>17</v>
          </cell>
          <cell r="I518">
            <v>6</v>
          </cell>
          <cell r="J518">
            <v>3</v>
          </cell>
          <cell r="K518" t="str">
            <v>該当</v>
          </cell>
          <cell r="L518">
            <v>12</v>
          </cell>
          <cell r="M518">
            <v>6</v>
          </cell>
          <cell r="N518">
            <v>6</v>
          </cell>
          <cell r="O518">
            <v>2410014</v>
          </cell>
          <cell r="P518" t="str">
            <v>横浜市旭区市沢町８７４－４</v>
          </cell>
          <cell r="Q518" t="str">
            <v>マハ・マヤ会マヤ保育園</v>
          </cell>
          <cell r="R518" t="str">
            <v>適</v>
          </cell>
          <cell r="S518" t="str">
            <v/>
          </cell>
          <cell r="T518" t="str">
            <v/>
          </cell>
          <cell r="U518">
            <v>45175</v>
          </cell>
          <cell r="X518" t="str">
            <v>なし</v>
          </cell>
          <cell r="Y518" t="str">
            <v/>
          </cell>
          <cell r="Z518" t="str">
            <v>該当</v>
          </cell>
          <cell r="AA518" t="str">
            <v>Ｒ４</v>
          </cell>
          <cell r="AB518" t="str">
            <v>〇</v>
          </cell>
          <cell r="AC518" t="str">
            <v>Ｒ４</v>
          </cell>
        </row>
        <row r="519">
          <cell r="A519">
            <v>1410051015428</v>
          </cell>
          <cell r="B519">
            <v>6</v>
          </cell>
          <cell r="C519" t="str">
            <v>保育所</v>
          </cell>
          <cell r="D519" t="str">
            <v>まきが原愛児園</v>
          </cell>
          <cell r="E519">
            <v>51</v>
          </cell>
          <cell r="F519" t="str">
            <v>旭区</v>
          </cell>
          <cell r="G519" t="str">
            <v>該当</v>
          </cell>
          <cell r="H519">
            <v>21</v>
          </cell>
          <cell r="I519">
            <v>7</v>
          </cell>
          <cell r="J519">
            <v>4</v>
          </cell>
          <cell r="K519" t="str">
            <v>該当</v>
          </cell>
          <cell r="L519">
            <v>21</v>
          </cell>
          <cell r="M519">
            <v>7</v>
          </cell>
          <cell r="N519">
            <v>14</v>
          </cell>
          <cell r="O519">
            <v>2410836</v>
          </cell>
          <cell r="P519" t="str">
            <v>横浜市旭区万騎が原３番地</v>
          </cell>
          <cell r="Q519" t="str">
            <v>社会福祉法人清正会</v>
          </cell>
          <cell r="R519" t="str">
            <v>適</v>
          </cell>
          <cell r="S519" t="str">
            <v/>
          </cell>
          <cell r="T519" t="str">
            <v/>
          </cell>
          <cell r="U519">
            <v>45175</v>
          </cell>
          <cell r="X519" t="str">
            <v>なし</v>
          </cell>
          <cell r="Y519" t="str">
            <v/>
          </cell>
          <cell r="Z519" t="str">
            <v>該当</v>
          </cell>
          <cell r="AA519" t="str">
            <v>Ｒ４</v>
          </cell>
          <cell r="AB519" t="str">
            <v>〇</v>
          </cell>
          <cell r="AC519" t="str">
            <v>Ｒ４</v>
          </cell>
        </row>
        <row r="520">
          <cell r="A520">
            <v>1410051015188</v>
          </cell>
          <cell r="B520">
            <v>6</v>
          </cell>
          <cell r="C520" t="str">
            <v>保育所</v>
          </cell>
          <cell r="D520" t="str">
            <v>ポプラ保育園</v>
          </cell>
          <cell r="E520">
            <v>51</v>
          </cell>
          <cell r="F520" t="str">
            <v>旭区</v>
          </cell>
          <cell r="G520" t="str">
            <v>該当</v>
          </cell>
          <cell r="H520">
            <v>13</v>
          </cell>
          <cell r="I520">
            <v>4</v>
          </cell>
          <cell r="J520">
            <v>3</v>
          </cell>
          <cell r="K520" t="str">
            <v>該当</v>
          </cell>
          <cell r="L520">
            <v>8</v>
          </cell>
          <cell r="M520">
            <v>4</v>
          </cell>
          <cell r="N520">
            <v>4</v>
          </cell>
          <cell r="O520">
            <v>2410022</v>
          </cell>
          <cell r="P520" t="str">
            <v>横浜市旭区鶴ケ峰二丁目６９－２４</v>
          </cell>
          <cell r="Q520" t="str">
            <v>ＮＰＯ法人ポプラの会　ポプラ第二保育園</v>
          </cell>
          <cell r="R520" t="str">
            <v>適</v>
          </cell>
          <cell r="S520" t="str">
            <v/>
          </cell>
          <cell r="T520" t="str">
            <v/>
          </cell>
          <cell r="U520">
            <v>45182</v>
          </cell>
          <cell r="X520" t="str">
            <v>なし</v>
          </cell>
          <cell r="Y520" t="str">
            <v/>
          </cell>
          <cell r="Z520" t="str">
            <v>該当</v>
          </cell>
          <cell r="AA520" t="str">
            <v>Ｒ４</v>
          </cell>
          <cell r="AB520" t="str">
            <v>〇</v>
          </cell>
          <cell r="AC520" t="str">
            <v>Ｒ４</v>
          </cell>
        </row>
        <row r="521">
          <cell r="A521">
            <v>1410051014835</v>
          </cell>
          <cell r="B521">
            <v>6</v>
          </cell>
          <cell r="C521" t="str">
            <v>保育所</v>
          </cell>
          <cell r="D521" t="str">
            <v>横浜小谷かなりや保育園</v>
          </cell>
          <cell r="E521">
            <v>51</v>
          </cell>
          <cell r="F521" t="str">
            <v>旭区</v>
          </cell>
          <cell r="G521" t="str">
            <v>該当</v>
          </cell>
          <cell r="H521">
            <v>13</v>
          </cell>
          <cell r="I521">
            <v>4</v>
          </cell>
          <cell r="J521">
            <v>3</v>
          </cell>
          <cell r="K521" t="str">
            <v>該当</v>
          </cell>
          <cell r="L521">
            <v>8</v>
          </cell>
          <cell r="M521">
            <v>4</v>
          </cell>
          <cell r="N521">
            <v>4</v>
          </cell>
          <cell r="O521">
            <v>2410833</v>
          </cell>
          <cell r="P521" t="str">
            <v>横浜市旭区南本宿町２６－５</v>
          </cell>
          <cell r="Q521" t="str">
            <v>（福）倉敷福徳会横浜小谷かなりや保育園</v>
          </cell>
          <cell r="R521" t="str">
            <v>適</v>
          </cell>
          <cell r="S521" t="str">
            <v/>
          </cell>
          <cell r="T521" t="str">
            <v/>
          </cell>
          <cell r="U521">
            <v>45175</v>
          </cell>
          <cell r="X521" t="str">
            <v>なし</v>
          </cell>
          <cell r="Y521" t="str">
            <v/>
          </cell>
          <cell r="Z521" t="str">
            <v>該当</v>
          </cell>
          <cell r="AA521" t="str">
            <v>Ｒ４</v>
          </cell>
          <cell r="AB521" t="str">
            <v>〇</v>
          </cell>
          <cell r="AC521" t="str">
            <v>Ｒ４</v>
          </cell>
        </row>
        <row r="522">
          <cell r="A522">
            <v>1410051014199</v>
          </cell>
          <cell r="B522">
            <v>6</v>
          </cell>
          <cell r="C522" t="str">
            <v>保育所</v>
          </cell>
          <cell r="D522" t="str">
            <v>夢のつぼみ保育園</v>
          </cell>
          <cell r="E522">
            <v>51</v>
          </cell>
          <cell r="F522" t="str">
            <v>旭区</v>
          </cell>
          <cell r="G522" t="str">
            <v>該当</v>
          </cell>
          <cell r="H522">
            <v>13</v>
          </cell>
          <cell r="I522">
            <v>4</v>
          </cell>
          <cell r="J522">
            <v>3</v>
          </cell>
          <cell r="K522" t="str">
            <v>該当</v>
          </cell>
          <cell r="L522">
            <v>11</v>
          </cell>
          <cell r="M522">
            <v>4</v>
          </cell>
          <cell r="N522">
            <v>7</v>
          </cell>
          <cell r="O522">
            <v>2410826</v>
          </cell>
          <cell r="P522" t="str">
            <v>横浜市旭区東希望が丘２４０－４</v>
          </cell>
          <cell r="Q522" t="str">
            <v>夢のつぼみ保育園</v>
          </cell>
          <cell r="R522" t="str">
            <v>適</v>
          </cell>
          <cell r="S522" t="str">
            <v/>
          </cell>
          <cell r="T522" t="str">
            <v/>
          </cell>
          <cell r="U522">
            <v>45175</v>
          </cell>
          <cell r="X522" t="str">
            <v>なし</v>
          </cell>
          <cell r="Y522" t="str">
            <v/>
          </cell>
          <cell r="Z522" t="str">
            <v>該当</v>
          </cell>
          <cell r="AA522" t="str">
            <v>Ｒ４</v>
          </cell>
          <cell r="AB522" t="str">
            <v>〇</v>
          </cell>
          <cell r="AC522" t="str">
            <v>Ｒ４</v>
          </cell>
        </row>
        <row r="523">
          <cell r="A523">
            <v>1410051014181</v>
          </cell>
          <cell r="B523">
            <v>6</v>
          </cell>
          <cell r="C523" t="str">
            <v>保育所</v>
          </cell>
          <cell r="D523" t="str">
            <v>明徳二俣川保育園</v>
          </cell>
          <cell r="E523">
            <v>51</v>
          </cell>
          <cell r="F523" t="str">
            <v>旭区</v>
          </cell>
          <cell r="G523" t="str">
            <v>該当</v>
          </cell>
          <cell r="H523">
            <v>17</v>
          </cell>
          <cell r="I523">
            <v>6</v>
          </cell>
          <cell r="J523">
            <v>3</v>
          </cell>
          <cell r="K523" t="str">
            <v>該当</v>
          </cell>
          <cell r="L523">
            <v>20</v>
          </cell>
          <cell r="M523">
            <v>6</v>
          </cell>
          <cell r="N523">
            <v>14</v>
          </cell>
          <cell r="O523">
            <v>2410821</v>
          </cell>
          <cell r="P523" t="str">
            <v>横浜市旭区二俣川１丁目６－１二俣川北口ビル６Ｆ</v>
          </cell>
          <cell r="Q523" t="str">
            <v>社会福祉法人明徳福祉会　明徳二俣川保育園</v>
          </cell>
          <cell r="R523" t="str">
            <v>適</v>
          </cell>
          <cell r="S523" t="str">
            <v/>
          </cell>
          <cell r="T523" t="str">
            <v/>
          </cell>
          <cell r="U523">
            <v>45175</v>
          </cell>
          <cell r="X523" t="str">
            <v>なし</v>
          </cell>
          <cell r="Y523" t="str">
            <v/>
          </cell>
          <cell r="Z523" t="str">
            <v>該当</v>
          </cell>
          <cell r="AA523" t="str">
            <v>Ｒ４</v>
          </cell>
          <cell r="AB523" t="str">
            <v>〇</v>
          </cell>
          <cell r="AC523" t="str">
            <v>Ｒ４</v>
          </cell>
        </row>
        <row r="524">
          <cell r="A524">
            <v>1410051014173</v>
          </cell>
          <cell r="B524">
            <v>6</v>
          </cell>
          <cell r="C524" t="str">
            <v>保育所</v>
          </cell>
          <cell r="D524" t="str">
            <v>西川島保育園</v>
          </cell>
          <cell r="E524">
            <v>51</v>
          </cell>
          <cell r="F524" t="str">
            <v>旭区</v>
          </cell>
          <cell r="G524" t="str">
            <v>該当</v>
          </cell>
          <cell r="H524">
            <v>18</v>
          </cell>
          <cell r="I524">
            <v>6</v>
          </cell>
          <cell r="J524">
            <v>4</v>
          </cell>
          <cell r="K524" t="str">
            <v>該当</v>
          </cell>
          <cell r="L524">
            <v>13</v>
          </cell>
          <cell r="M524">
            <v>6</v>
          </cell>
          <cell r="N524">
            <v>7</v>
          </cell>
          <cell r="O524">
            <v>2410012</v>
          </cell>
          <cell r="P524" t="str">
            <v>横浜市旭区西川島町１３４－１１</v>
          </cell>
          <cell r="Q524" t="str">
            <v>西川島保育園</v>
          </cell>
          <cell r="R524" t="str">
            <v>適</v>
          </cell>
          <cell r="S524" t="str">
            <v/>
          </cell>
          <cell r="T524" t="str">
            <v/>
          </cell>
          <cell r="U524">
            <v>45163</v>
          </cell>
          <cell r="X524" t="str">
            <v>なし</v>
          </cell>
          <cell r="Y524" t="str">
            <v/>
          </cell>
          <cell r="Z524" t="str">
            <v>該当</v>
          </cell>
          <cell r="AA524" t="str">
            <v>Ｒ４</v>
          </cell>
          <cell r="AB524" t="str">
            <v>〇</v>
          </cell>
          <cell r="AC524" t="str">
            <v>Ｒ４</v>
          </cell>
        </row>
        <row r="525">
          <cell r="A525">
            <v>1410051014165</v>
          </cell>
          <cell r="B525">
            <v>6</v>
          </cell>
          <cell r="C525" t="str">
            <v>保育所</v>
          </cell>
          <cell r="D525" t="str">
            <v>土と愛　子供の家保育所第２</v>
          </cell>
          <cell r="E525">
            <v>51</v>
          </cell>
          <cell r="F525" t="str">
            <v>旭区</v>
          </cell>
          <cell r="G525" t="str">
            <v>該当</v>
          </cell>
          <cell r="H525">
            <v>12</v>
          </cell>
          <cell r="I525">
            <v>4</v>
          </cell>
          <cell r="J525">
            <v>2</v>
          </cell>
          <cell r="K525" t="str">
            <v>該当</v>
          </cell>
          <cell r="L525">
            <v>6</v>
          </cell>
          <cell r="M525">
            <v>4</v>
          </cell>
          <cell r="N525">
            <v>2</v>
          </cell>
          <cell r="O525">
            <v>2410001</v>
          </cell>
          <cell r="P525" t="str">
            <v>横浜市旭区上白根町１３０６－２８</v>
          </cell>
          <cell r="Q525" t="str">
            <v>（福）土と愛　土と愛子供の家保育所第２</v>
          </cell>
          <cell r="R525" t="str">
            <v>適</v>
          </cell>
          <cell r="S525" t="str">
            <v/>
          </cell>
          <cell r="T525" t="str">
            <v/>
          </cell>
          <cell r="U525">
            <v>45205</v>
          </cell>
          <cell r="X525" t="str">
            <v>なし</v>
          </cell>
          <cell r="Y525" t="str">
            <v/>
          </cell>
          <cell r="Z525" t="str">
            <v>該当</v>
          </cell>
          <cell r="AA525" t="str">
            <v>Ｒ４</v>
          </cell>
          <cell r="AB525" t="str">
            <v>〇</v>
          </cell>
          <cell r="AC525" t="str">
            <v>Ｒ４</v>
          </cell>
        </row>
        <row r="526">
          <cell r="A526">
            <v>1410051014157</v>
          </cell>
          <cell r="B526">
            <v>6</v>
          </cell>
          <cell r="C526" t="str">
            <v>保育所</v>
          </cell>
          <cell r="D526" t="str">
            <v>土と愛　子供の家保育所</v>
          </cell>
          <cell r="E526">
            <v>51</v>
          </cell>
          <cell r="F526" t="str">
            <v>旭区</v>
          </cell>
          <cell r="G526" t="str">
            <v>該当</v>
          </cell>
          <cell r="H526">
            <v>13</v>
          </cell>
          <cell r="I526">
            <v>4</v>
          </cell>
          <cell r="J526">
            <v>3</v>
          </cell>
          <cell r="K526" t="str">
            <v>該当</v>
          </cell>
          <cell r="L526">
            <v>13</v>
          </cell>
          <cell r="M526">
            <v>4</v>
          </cell>
          <cell r="N526">
            <v>9</v>
          </cell>
          <cell r="O526">
            <v>2410001</v>
          </cell>
          <cell r="P526" t="str">
            <v>横浜市旭区上白根町２－９－１８</v>
          </cell>
          <cell r="Q526" t="str">
            <v>土と愛子供の家保育所</v>
          </cell>
          <cell r="R526" t="str">
            <v>適</v>
          </cell>
          <cell r="S526" t="str">
            <v/>
          </cell>
          <cell r="T526" t="str">
            <v/>
          </cell>
          <cell r="U526">
            <v>45175</v>
          </cell>
          <cell r="X526" t="str">
            <v>なし</v>
          </cell>
          <cell r="Y526" t="str">
            <v/>
          </cell>
          <cell r="Z526" t="str">
            <v>該当</v>
          </cell>
          <cell r="AA526" t="str">
            <v>Ｒ４</v>
          </cell>
          <cell r="AB526" t="str">
            <v>〇</v>
          </cell>
          <cell r="AC526" t="str">
            <v>Ｒ４</v>
          </cell>
        </row>
        <row r="527">
          <cell r="A527">
            <v>1410051014140</v>
          </cell>
          <cell r="B527">
            <v>6</v>
          </cell>
          <cell r="C527" t="str">
            <v>保育所</v>
          </cell>
          <cell r="D527" t="str">
            <v>太陽の子　白根保育園</v>
          </cell>
          <cell r="E527">
            <v>51</v>
          </cell>
          <cell r="F527" t="str">
            <v>旭区</v>
          </cell>
          <cell r="G527" t="str">
            <v>該当</v>
          </cell>
          <cell r="H527">
            <v>13</v>
          </cell>
          <cell r="I527">
            <v>4</v>
          </cell>
          <cell r="J527">
            <v>3</v>
          </cell>
          <cell r="K527" t="str">
            <v>該当</v>
          </cell>
          <cell r="L527">
            <v>8</v>
          </cell>
          <cell r="M527">
            <v>4</v>
          </cell>
          <cell r="N527">
            <v>4</v>
          </cell>
          <cell r="O527">
            <v>1086215</v>
          </cell>
          <cell r="P527" t="str">
            <v>東京都港区港南二丁目１５番３号　品川インターシティＣ棟１５階</v>
          </cell>
          <cell r="Q527" t="str">
            <v>ＨＩＴＯＷＡキッズライフ株式会社</v>
          </cell>
          <cell r="R527" t="str">
            <v>適</v>
          </cell>
          <cell r="S527" t="str">
            <v/>
          </cell>
          <cell r="T527" t="str">
            <v/>
          </cell>
          <cell r="U527">
            <v>45182</v>
          </cell>
          <cell r="X527" t="str">
            <v>なし</v>
          </cell>
          <cell r="Y527" t="str">
            <v/>
          </cell>
          <cell r="Z527" t="str">
            <v>該当</v>
          </cell>
          <cell r="AA527" t="str">
            <v>Ｒ４</v>
          </cell>
          <cell r="AB527" t="str">
            <v>〇</v>
          </cell>
          <cell r="AC527" t="str">
            <v>Ｒ４</v>
          </cell>
        </row>
        <row r="528">
          <cell r="A528">
            <v>1410051014132</v>
          </cell>
          <cell r="B528">
            <v>6</v>
          </cell>
          <cell r="C528" t="str">
            <v>保育所</v>
          </cell>
          <cell r="D528" t="str">
            <v>太陽の子　さちが丘保育園</v>
          </cell>
          <cell r="E528">
            <v>51</v>
          </cell>
          <cell r="F528" t="str">
            <v>旭区</v>
          </cell>
          <cell r="G528" t="str">
            <v>該当</v>
          </cell>
          <cell r="H528">
            <v>14</v>
          </cell>
          <cell r="I528">
            <v>5</v>
          </cell>
          <cell r="J528">
            <v>3</v>
          </cell>
          <cell r="K528" t="str">
            <v>該当</v>
          </cell>
          <cell r="L528">
            <v>10</v>
          </cell>
          <cell r="M528">
            <v>5</v>
          </cell>
          <cell r="N528">
            <v>5</v>
          </cell>
          <cell r="O528">
            <v>1086215</v>
          </cell>
          <cell r="P528" t="str">
            <v>東京都港区港南二丁目１５番３号　品川インターシティＣ棟１５階</v>
          </cell>
          <cell r="Q528" t="str">
            <v>ＨＩＴＯＷＡキッズライフ株式会社</v>
          </cell>
          <cell r="R528" t="str">
            <v>適</v>
          </cell>
          <cell r="S528" t="str">
            <v/>
          </cell>
          <cell r="T528" t="str">
            <v/>
          </cell>
          <cell r="U528">
            <v>45191</v>
          </cell>
          <cell r="X528" t="str">
            <v>なし</v>
          </cell>
          <cell r="Y528" t="str">
            <v/>
          </cell>
          <cell r="Z528" t="str">
            <v>該当</v>
          </cell>
          <cell r="AA528" t="str">
            <v>Ｒ４</v>
          </cell>
          <cell r="AB528" t="str">
            <v>〇</v>
          </cell>
          <cell r="AC528" t="str">
            <v>Ｒ４</v>
          </cell>
        </row>
        <row r="529">
          <cell r="A529">
            <v>1410051014124</v>
          </cell>
          <cell r="B529">
            <v>6</v>
          </cell>
          <cell r="C529" t="str">
            <v>保育所</v>
          </cell>
          <cell r="D529" t="str">
            <v>旭はるかぜ保育園</v>
          </cell>
          <cell r="E529">
            <v>51</v>
          </cell>
          <cell r="F529" t="str">
            <v>旭区</v>
          </cell>
          <cell r="G529" t="str">
            <v>該当</v>
          </cell>
          <cell r="H529">
            <v>17</v>
          </cell>
          <cell r="I529">
            <v>6</v>
          </cell>
          <cell r="J529">
            <v>3</v>
          </cell>
          <cell r="K529" t="str">
            <v>該当</v>
          </cell>
          <cell r="L529">
            <v>16</v>
          </cell>
          <cell r="M529">
            <v>6</v>
          </cell>
          <cell r="N529">
            <v>10</v>
          </cell>
          <cell r="O529">
            <v>2410822</v>
          </cell>
          <cell r="P529" t="str">
            <v>横浜市旭区さちが丘３４－１３</v>
          </cell>
          <cell r="Q529" t="str">
            <v>社会福祉法人伸愛会　旭はるかぜ保育園</v>
          </cell>
          <cell r="R529" t="str">
            <v>適</v>
          </cell>
          <cell r="S529" t="str">
            <v/>
          </cell>
          <cell r="T529" t="str">
            <v/>
          </cell>
          <cell r="U529">
            <v>45163</v>
          </cell>
          <cell r="X529" t="str">
            <v>なし</v>
          </cell>
          <cell r="Y529" t="str">
            <v/>
          </cell>
          <cell r="Z529" t="str">
            <v>該当</v>
          </cell>
          <cell r="AA529" t="str">
            <v>Ｒ４</v>
          </cell>
          <cell r="AB529" t="str">
            <v>〇</v>
          </cell>
          <cell r="AC529" t="str">
            <v>Ｒ４</v>
          </cell>
        </row>
        <row r="530">
          <cell r="A530">
            <v>1410052005378</v>
          </cell>
          <cell r="B530">
            <v>7</v>
          </cell>
          <cell r="C530" t="str">
            <v>家庭的保育事業</v>
          </cell>
          <cell r="D530" t="str">
            <v>ひより保育室</v>
          </cell>
          <cell r="E530">
            <v>51</v>
          </cell>
          <cell r="F530" t="str">
            <v>旭区</v>
          </cell>
          <cell r="G530" t="str">
            <v>該当</v>
          </cell>
          <cell r="H530" t="str">
            <v>-</v>
          </cell>
          <cell r="I530">
            <v>1</v>
          </cell>
          <cell r="J530">
            <v>0</v>
          </cell>
          <cell r="K530" t="str">
            <v>該当</v>
          </cell>
          <cell r="L530">
            <v>2</v>
          </cell>
          <cell r="M530">
            <v>1</v>
          </cell>
          <cell r="N530">
            <v>1</v>
          </cell>
          <cell r="O530">
            <v>2410814</v>
          </cell>
          <cell r="P530" t="str">
            <v>横浜市旭区中沢一丁目３５－１１</v>
          </cell>
          <cell r="Q530" t="str">
            <v>ひより保育室</v>
          </cell>
          <cell r="R530" t="str">
            <v>適</v>
          </cell>
          <cell r="S530" t="str">
            <v/>
          </cell>
          <cell r="T530" t="str">
            <v/>
          </cell>
          <cell r="U530">
            <v>45163</v>
          </cell>
          <cell r="X530" t="str">
            <v>なし</v>
          </cell>
          <cell r="Y530" t="str">
            <v/>
          </cell>
          <cell r="Z530" t="str">
            <v>該当</v>
          </cell>
          <cell r="AA530" t="str">
            <v>Ｒ４</v>
          </cell>
          <cell r="AB530" t="str">
            <v>〇</v>
          </cell>
          <cell r="AC530" t="str">
            <v>Ｒ４</v>
          </cell>
        </row>
        <row r="531">
          <cell r="A531">
            <v>1410052005972</v>
          </cell>
          <cell r="B531">
            <v>8</v>
          </cell>
          <cell r="C531" t="str">
            <v>小規模保育事業（A型）</v>
          </cell>
          <cell r="D531" t="str">
            <v>前島保育園</v>
          </cell>
          <cell r="E531">
            <v>51</v>
          </cell>
          <cell r="F531" t="str">
            <v>旭区</v>
          </cell>
          <cell r="G531" t="str">
            <v>該当</v>
          </cell>
          <cell r="H531">
            <v>4</v>
          </cell>
          <cell r="I531">
            <v>1</v>
          </cell>
          <cell r="J531">
            <v>1</v>
          </cell>
          <cell r="K531" t="str">
            <v>該当</v>
          </cell>
          <cell r="L531">
            <v>1</v>
          </cell>
          <cell r="M531">
            <v>1</v>
          </cell>
          <cell r="N531">
            <v>0</v>
          </cell>
          <cell r="O531">
            <v>2510037</v>
          </cell>
          <cell r="P531" t="str">
            <v>神奈川県藤沢市沼海岸７丁目１９－３　沼海岸７丁目マンション２階</v>
          </cell>
          <cell r="Q531" t="str">
            <v>前島保育株式会社　前島保育園</v>
          </cell>
          <cell r="R531" t="str">
            <v>適</v>
          </cell>
          <cell r="S531" t="str">
            <v/>
          </cell>
          <cell r="T531" t="str">
            <v/>
          </cell>
          <cell r="U531">
            <v>45182</v>
          </cell>
          <cell r="X531" t="str">
            <v>あり</v>
          </cell>
          <cell r="Y531" t="str">
            <v>○</v>
          </cell>
          <cell r="Z531" t="str">
            <v>Ｒ５新規園</v>
          </cell>
          <cell r="AA531" t="e">
            <v>#N/A</v>
          </cell>
          <cell r="AB531" t="str">
            <v>Ｒ５新規園</v>
          </cell>
          <cell r="AC531" t="str">
            <v>Ｒ４</v>
          </cell>
        </row>
        <row r="532">
          <cell r="A532">
            <v>1410052005907</v>
          </cell>
          <cell r="B532">
            <v>8</v>
          </cell>
          <cell r="C532" t="str">
            <v>小規模保育事業（A型）</v>
          </cell>
          <cell r="D532" t="str">
            <v>SEASON KID保育園</v>
          </cell>
          <cell r="E532">
            <v>51</v>
          </cell>
          <cell r="F532" t="str">
            <v>旭区</v>
          </cell>
          <cell r="G532" t="str">
            <v>該当</v>
          </cell>
          <cell r="H532">
            <v>7</v>
          </cell>
          <cell r="I532">
            <v>2</v>
          </cell>
          <cell r="J532">
            <v>1</v>
          </cell>
          <cell r="K532" t="str">
            <v>該当</v>
          </cell>
          <cell r="L532">
            <v>3</v>
          </cell>
          <cell r="M532">
            <v>2</v>
          </cell>
          <cell r="N532">
            <v>1</v>
          </cell>
          <cell r="O532">
            <v>2300078</v>
          </cell>
          <cell r="P532" t="str">
            <v>横浜市鶴見区岸谷一丁目２４－１１</v>
          </cell>
          <cell r="Q532" t="str">
            <v>一般社団法人ＫＩＤ－Ｇ</v>
          </cell>
          <cell r="R532" t="str">
            <v>適</v>
          </cell>
          <cell r="S532" t="str">
            <v/>
          </cell>
          <cell r="T532" t="str">
            <v/>
          </cell>
          <cell r="U532">
            <v>45163</v>
          </cell>
          <cell r="X532" t="str">
            <v>あり</v>
          </cell>
          <cell r="Y532" t="str">
            <v>○</v>
          </cell>
          <cell r="Z532" t="str">
            <v>Ｒ５新規園</v>
          </cell>
          <cell r="AA532" t="e">
            <v>#N/A</v>
          </cell>
          <cell r="AB532" t="str">
            <v>Ｒ５新規園</v>
          </cell>
          <cell r="AC532" t="str">
            <v>Ｒ４</v>
          </cell>
        </row>
        <row r="533">
          <cell r="A533">
            <v>1410052005873</v>
          </cell>
          <cell r="B533">
            <v>8</v>
          </cell>
          <cell r="C533" t="str">
            <v>小規模保育事業（A型）</v>
          </cell>
          <cell r="D533" t="str">
            <v>サクラフェリーチェ保育園　二俣川</v>
          </cell>
          <cell r="E533">
            <v>51</v>
          </cell>
          <cell r="F533" t="str">
            <v>旭区</v>
          </cell>
          <cell r="G533" t="str">
            <v>該当</v>
          </cell>
          <cell r="H533">
            <v>7</v>
          </cell>
          <cell r="I533">
            <v>2</v>
          </cell>
          <cell r="J533">
            <v>1</v>
          </cell>
          <cell r="K533" t="str">
            <v>該当</v>
          </cell>
          <cell r="L533">
            <v>3</v>
          </cell>
          <cell r="M533">
            <v>2</v>
          </cell>
          <cell r="N533">
            <v>1</v>
          </cell>
          <cell r="O533">
            <v>2410821</v>
          </cell>
          <cell r="P533" t="str">
            <v>横浜市旭区二俣川１丁目４１－３　二俣川第５ビル２階</v>
          </cell>
          <cell r="Q533" t="str">
            <v>サクラフェリーチェ保育園　二俣川</v>
          </cell>
          <cell r="R533" t="str">
            <v/>
          </cell>
          <cell r="S533" t="str">
            <v/>
          </cell>
          <cell r="T533" t="e">
            <v>#N/A</v>
          </cell>
          <cell r="U533">
            <v>45182</v>
          </cell>
          <cell r="X533" t="str">
            <v>あり</v>
          </cell>
          <cell r="Y533" t="str">
            <v>○</v>
          </cell>
          <cell r="Z533" t="str">
            <v>Ｒ５新規園</v>
          </cell>
          <cell r="AA533" t="e">
            <v>#N/A</v>
          </cell>
          <cell r="AB533" t="str">
            <v>Ｒ５新規園</v>
          </cell>
          <cell r="AC533" t="str">
            <v>Ｒ４</v>
          </cell>
        </row>
        <row r="534">
          <cell r="A534">
            <v>1410052005717</v>
          </cell>
          <cell r="B534">
            <v>8</v>
          </cell>
          <cell r="C534" t="str">
            <v>小規模保育事業（A型）</v>
          </cell>
          <cell r="D534" t="str">
            <v>スマイルビー保育園</v>
          </cell>
          <cell r="E534">
            <v>51</v>
          </cell>
          <cell r="F534" t="str">
            <v>旭区</v>
          </cell>
          <cell r="G534" t="str">
            <v>該当</v>
          </cell>
          <cell r="H534">
            <v>6</v>
          </cell>
          <cell r="I534">
            <v>2</v>
          </cell>
          <cell r="J534">
            <v>1</v>
          </cell>
          <cell r="K534" t="str">
            <v>該当</v>
          </cell>
          <cell r="L534">
            <v>4</v>
          </cell>
          <cell r="M534">
            <v>2</v>
          </cell>
          <cell r="N534">
            <v>2</v>
          </cell>
          <cell r="O534">
            <v>2410825</v>
          </cell>
          <cell r="P534" t="str">
            <v>横浜市旭区中希望が丘１９６</v>
          </cell>
          <cell r="Q534" t="str">
            <v>学校法人八ッ橋学園</v>
          </cell>
          <cell r="R534" t="str">
            <v/>
          </cell>
          <cell r="S534" t="str">
            <v/>
          </cell>
          <cell r="T534" t="e">
            <v>#N/A</v>
          </cell>
          <cell r="U534">
            <v>45182</v>
          </cell>
          <cell r="X534" t="str">
            <v>なし</v>
          </cell>
          <cell r="Y534" t="str">
            <v/>
          </cell>
          <cell r="Z534" t="str">
            <v>該当</v>
          </cell>
          <cell r="AA534" t="str">
            <v>Ｒ４</v>
          </cell>
          <cell r="AB534" t="str">
            <v>〇</v>
          </cell>
          <cell r="AC534" t="str">
            <v>Ｒ４</v>
          </cell>
        </row>
        <row r="535">
          <cell r="A535">
            <v>1410052005709</v>
          </cell>
          <cell r="B535">
            <v>8</v>
          </cell>
          <cell r="C535" t="str">
            <v>小規模保育事業（A型）</v>
          </cell>
          <cell r="D535" t="str">
            <v>ぱぷりか保育園　鶴ヶ峰</v>
          </cell>
          <cell r="E535">
            <v>51</v>
          </cell>
          <cell r="F535" t="str">
            <v>旭区</v>
          </cell>
          <cell r="G535" t="str">
            <v>該当</v>
          </cell>
          <cell r="H535">
            <v>6</v>
          </cell>
          <cell r="I535">
            <v>2</v>
          </cell>
          <cell r="J535">
            <v>1</v>
          </cell>
          <cell r="K535" t="str">
            <v>該当</v>
          </cell>
          <cell r="L535">
            <v>2</v>
          </cell>
          <cell r="M535">
            <v>2</v>
          </cell>
          <cell r="N535">
            <v>0</v>
          </cell>
          <cell r="O535">
            <v>2220033</v>
          </cell>
          <cell r="P535" t="str">
            <v>横浜市港北区新横浜２丁目６番地１３　新横浜ステーションビル７階</v>
          </cell>
          <cell r="Q535" t="str">
            <v>アンダンテ株式会社</v>
          </cell>
          <cell r="R535" t="str">
            <v>適</v>
          </cell>
          <cell r="S535" t="str">
            <v/>
          </cell>
          <cell r="T535" t="str">
            <v/>
          </cell>
          <cell r="U535">
            <v>45163</v>
          </cell>
          <cell r="X535" t="str">
            <v>なし</v>
          </cell>
          <cell r="Y535" t="str">
            <v/>
          </cell>
          <cell r="Z535" t="str">
            <v>該当</v>
          </cell>
          <cell r="AA535" t="str">
            <v>Ｒ４</v>
          </cell>
          <cell r="AB535" t="str">
            <v>〇</v>
          </cell>
          <cell r="AC535" t="str">
            <v>Ｒ４</v>
          </cell>
        </row>
        <row r="536">
          <cell r="A536">
            <v>1410052005527</v>
          </cell>
          <cell r="B536">
            <v>8</v>
          </cell>
          <cell r="C536" t="str">
            <v>小規模保育事業（A型）</v>
          </cell>
          <cell r="D536" t="str">
            <v>横濱あんじゅ小規模保育園</v>
          </cell>
          <cell r="E536">
            <v>51</v>
          </cell>
          <cell r="F536" t="str">
            <v>旭区</v>
          </cell>
          <cell r="G536" t="str">
            <v>該当</v>
          </cell>
          <cell r="H536">
            <v>6</v>
          </cell>
          <cell r="I536">
            <v>2</v>
          </cell>
          <cell r="J536">
            <v>1</v>
          </cell>
          <cell r="K536" t="str">
            <v>該当</v>
          </cell>
          <cell r="L536">
            <v>4</v>
          </cell>
          <cell r="M536">
            <v>2</v>
          </cell>
          <cell r="N536">
            <v>2</v>
          </cell>
          <cell r="O536">
            <v>2410821</v>
          </cell>
          <cell r="P536" t="str">
            <v>横浜市旭区二俣川２丁目８５－３　二俣川ＮＫビル１階</v>
          </cell>
          <cell r="Q536" t="str">
            <v>横濱あんじゅ小規模保育園</v>
          </cell>
          <cell r="R536" t="str">
            <v>適</v>
          </cell>
          <cell r="S536" t="str">
            <v/>
          </cell>
          <cell r="T536" t="str">
            <v/>
          </cell>
          <cell r="U536">
            <v>45191</v>
          </cell>
          <cell r="X536" t="str">
            <v>なし</v>
          </cell>
          <cell r="Y536" t="str">
            <v/>
          </cell>
          <cell r="Z536" t="str">
            <v>該当</v>
          </cell>
          <cell r="AA536" t="str">
            <v>Ｒ４</v>
          </cell>
          <cell r="AB536" t="str">
            <v>〇</v>
          </cell>
          <cell r="AC536" t="str">
            <v>Ｒ４</v>
          </cell>
        </row>
        <row r="537">
          <cell r="A537">
            <v>1410052005238</v>
          </cell>
          <cell r="B537">
            <v>8</v>
          </cell>
          <cell r="C537" t="str">
            <v>小規模保育事業（A型）</v>
          </cell>
          <cell r="D537" t="str">
            <v>保育園スマイルキッズ二俣川駅前</v>
          </cell>
          <cell r="E537">
            <v>51</v>
          </cell>
          <cell r="F537" t="str">
            <v>旭区</v>
          </cell>
          <cell r="G537" t="str">
            <v>該当</v>
          </cell>
          <cell r="H537">
            <v>6</v>
          </cell>
          <cell r="I537">
            <v>2</v>
          </cell>
          <cell r="J537">
            <v>1</v>
          </cell>
          <cell r="K537" t="str">
            <v>該当</v>
          </cell>
          <cell r="L537">
            <v>3</v>
          </cell>
          <cell r="M537">
            <v>2</v>
          </cell>
          <cell r="N537">
            <v>1</v>
          </cell>
          <cell r="O537">
            <v>2410821</v>
          </cell>
          <cell r="P537" t="str">
            <v>横浜市旭区二俣川１丁目２－１　ライオンズステーションプラザ１０２</v>
          </cell>
          <cell r="Q537" t="str">
            <v>保育園スマイルキッズ二俣川駅前</v>
          </cell>
          <cell r="R537" t="str">
            <v/>
          </cell>
          <cell r="S537" t="str">
            <v/>
          </cell>
          <cell r="T537" t="e">
            <v>#N/A</v>
          </cell>
          <cell r="U537">
            <v>45175</v>
          </cell>
          <cell r="X537" t="str">
            <v>なし</v>
          </cell>
          <cell r="Y537" t="str">
            <v/>
          </cell>
          <cell r="Z537" t="str">
            <v>該当</v>
          </cell>
          <cell r="AA537" t="str">
            <v>Ｒ４</v>
          </cell>
          <cell r="AB537" t="str">
            <v>〇</v>
          </cell>
          <cell r="AC537" t="str">
            <v>Ｒ４</v>
          </cell>
        </row>
        <row r="538">
          <cell r="A538">
            <v>1410052004801</v>
          </cell>
          <cell r="B538">
            <v>8</v>
          </cell>
          <cell r="C538" t="str">
            <v>小規模保育事業（A型）</v>
          </cell>
          <cell r="D538" t="str">
            <v>ハニービー保育園</v>
          </cell>
          <cell r="E538">
            <v>51</v>
          </cell>
          <cell r="F538" t="str">
            <v>旭区</v>
          </cell>
          <cell r="G538" t="str">
            <v>該当</v>
          </cell>
          <cell r="H538">
            <v>6</v>
          </cell>
          <cell r="I538">
            <v>2</v>
          </cell>
          <cell r="J538">
            <v>1</v>
          </cell>
          <cell r="K538" t="str">
            <v>該当</v>
          </cell>
          <cell r="L538">
            <v>4</v>
          </cell>
          <cell r="M538">
            <v>2</v>
          </cell>
          <cell r="N538">
            <v>2</v>
          </cell>
          <cell r="O538">
            <v>2410825</v>
          </cell>
          <cell r="P538" t="str">
            <v>横浜市旭区中希望が丘１９６</v>
          </cell>
          <cell r="Q538" t="str">
            <v>学校法人　八ツ橋学園　小規模保育ハニービ</v>
          </cell>
          <cell r="R538" t="str">
            <v>適</v>
          </cell>
          <cell r="S538" t="str">
            <v/>
          </cell>
          <cell r="T538" t="str">
            <v/>
          </cell>
          <cell r="U538">
            <v>45175</v>
          </cell>
          <cell r="X538" t="str">
            <v>なし</v>
          </cell>
          <cell r="Y538" t="str">
            <v/>
          </cell>
          <cell r="Z538" t="str">
            <v>該当</v>
          </cell>
          <cell r="AA538" t="str">
            <v>Ｒ４</v>
          </cell>
          <cell r="AB538" t="str">
            <v>〇</v>
          </cell>
          <cell r="AC538" t="str">
            <v>Ｒ４</v>
          </cell>
        </row>
        <row r="539">
          <cell r="A539">
            <v>1410052004793</v>
          </cell>
          <cell r="B539">
            <v>8</v>
          </cell>
          <cell r="C539" t="str">
            <v>小規模保育事業（A型）</v>
          </cell>
          <cell r="D539" t="str">
            <v>あさひすまいる保育園</v>
          </cell>
          <cell r="E539">
            <v>51</v>
          </cell>
          <cell r="F539" t="str">
            <v>旭区</v>
          </cell>
          <cell r="G539" t="str">
            <v>該当</v>
          </cell>
          <cell r="H539">
            <v>5</v>
          </cell>
          <cell r="I539">
            <v>2</v>
          </cell>
          <cell r="J539">
            <v>1</v>
          </cell>
          <cell r="K539" t="str">
            <v>該当</v>
          </cell>
          <cell r="L539">
            <v>3</v>
          </cell>
          <cell r="M539">
            <v>2</v>
          </cell>
          <cell r="N539">
            <v>1</v>
          </cell>
          <cell r="O539">
            <v>2410021</v>
          </cell>
          <cell r="P539" t="str">
            <v>横浜市旭区鶴ケ峰本町２－４６－１　ＢＦハイツ２０２</v>
          </cell>
          <cell r="Q539" t="str">
            <v>あさひすまいる保育園　</v>
          </cell>
          <cell r="R539" t="str">
            <v>適</v>
          </cell>
          <cell r="S539" t="str">
            <v/>
          </cell>
          <cell r="T539" t="str">
            <v/>
          </cell>
          <cell r="U539">
            <v>45163</v>
          </cell>
          <cell r="X539" t="str">
            <v>なし</v>
          </cell>
          <cell r="Y539" t="str">
            <v/>
          </cell>
          <cell r="Z539" t="str">
            <v>該当</v>
          </cell>
          <cell r="AA539" t="str">
            <v>Ｒ４</v>
          </cell>
          <cell r="AB539" t="str">
            <v>〇</v>
          </cell>
          <cell r="AC539" t="str">
            <v>Ｒ４</v>
          </cell>
        </row>
        <row r="540">
          <cell r="A540">
            <v>1410052004777</v>
          </cell>
          <cell r="B540">
            <v>8</v>
          </cell>
          <cell r="C540" t="str">
            <v>小規模保育事業（A型）</v>
          </cell>
          <cell r="D540" t="str">
            <v>ＳＡＦＡＲＩ　ＫＩＤ保育園</v>
          </cell>
          <cell r="E540">
            <v>51</v>
          </cell>
          <cell r="F540" t="str">
            <v>旭区</v>
          </cell>
          <cell r="G540" t="str">
            <v>該当</v>
          </cell>
          <cell r="H540">
            <v>7</v>
          </cell>
          <cell r="I540">
            <v>2</v>
          </cell>
          <cell r="J540">
            <v>1</v>
          </cell>
          <cell r="K540" t="str">
            <v>該当</v>
          </cell>
          <cell r="L540">
            <v>2</v>
          </cell>
          <cell r="M540">
            <v>2</v>
          </cell>
          <cell r="N540">
            <v>0</v>
          </cell>
          <cell r="O540">
            <v>2410025</v>
          </cell>
          <cell r="P540" t="str">
            <v>横浜市旭区四季美台７２－１</v>
          </cell>
          <cell r="Q540" t="str">
            <v>ＳＡＦＡＲＩ　ＫＩＤ保育園</v>
          </cell>
          <cell r="R540" t="str">
            <v/>
          </cell>
          <cell r="S540" t="str">
            <v/>
          </cell>
          <cell r="T540" t="e">
            <v>#N/A</v>
          </cell>
          <cell r="U540">
            <v>45205</v>
          </cell>
          <cell r="X540" t="str">
            <v>なし</v>
          </cell>
          <cell r="Y540" t="str">
            <v/>
          </cell>
          <cell r="Z540" t="str">
            <v>該当</v>
          </cell>
          <cell r="AA540" t="str">
            <v>Ｒ４</v>
          </cell>
          <cell r="AB540" t="str">
            <v>〇</v>
          </cell>
          <cell r="AC540" t="str">
            <v>Ｒ４</v>
          </cell>
        </row>
        <row r="541">
          <cell r="A541">
            <v>1410052004728</v>
          </cell>
          <cell r="B541">
            <v>8</v>
          </cell>
          <cell r="C541" t="str">
            <v>小規模保育事業（A型）</v>
          </cell>
          <cell r="D541" t="str">
            <v>とこちゃん☆みっつ保育園</v>
          </cell>
          <cell r="E541">
            <v>51</v>
          </cell>
          <cell r="F541" t="str">
            <v>旭区</v>
          </cell>
          <cell r="G541" t="str">
            <v>該当</v>
          </cell>
          <cell r="H541">
            <v>6</v>
          </cell>
          <cell r="I541">
            <v>2</v>
          </cell>
          <cell r="J541">
            <v>1</v>
          </cell>
          <cell r="K541" t="str">
            <v>非該当</v>
          </cell>
          <cell r="M541" t="str">
            <v/>
          </cell>
          <cell r="N541" t="str">
            <v>―</v>
          </cell>
          <cell r="O541">
            <v>2420021</v>
          </cell>
          <cell r="P541" t="str">
            <v>神奈川県大和市中央１－３－８エトワールヤマト２０３</v>
          </cell>
          <cell r="Q541" t="str">
            <v>株式会社Ｂａｌａｎｃｅ　とこちゃん保育園</v>
          </cell>
          <cell r="R541" t="str">
            <v>適</v>
          </cell>
          <cell r="S541" t="str">
            <v/>
          </cell>
          <cell r="T541" t="str">
            <v/>
          </cell>
          <cell r="U541">
            <v>45163</v>
          </cell>
          <cell r="X541" t="str">
            <v>なし</v>
          </cell>
          <cell r="Y541" t="str">
            <v/>
          </cell>
          <cell r="Z541" t="str">
            <v>該当</v>
          </cell>
          <cell r="AA541" t="str">
            <v>Ｒ４</v>
          </cell>
          <cell r="AB541" t="str">
            <v>〇</v>
          </cell>
          <cell r="AC541" t="str">
            <v>Ｒ４</v>
          </cell>
        </row>
        <row r="542">
          <cell r="A542">
            <v>1410052004710</v>
          </cell>
          <cell r="B542">
            <v>8</v>
          </cell>
          <cell r="C542" t="str">
            <v>小規模保育事業（A型）</v>
          </cell>
          <cell r="D542" t="str">
            <v>マミー保育園二俣川</v>
          </cell>
          <cell r="E542">
            <v>51</v>
          </cell>
          <cell r="F542" t="str">
            <v>旭区</v>
          </cell>
          <cell r="G542" t="str">
            <v>該当</v>
          </cell>
          <cell r="H542">
            <v>7</v>
          </cell>
          <cell r="I542">
            <v>2</v>
          </cell>
          <cell r="J542">
            <v>1</v>
          </cell>
          <cell r="K542" t="str">
            <v>該当</v>
          </cell>
          <cell r="L542">
            <v>4</v>
          </cell>
          <cell r="M542">
            <v>2</v>
          </cell>
          <cell r="N542">
            <v>2</v>
          </cell>
          <cell r="O542">
            <v>2310062</v>
          </cell>
          <cell r="P542" t="str">
            <v>横浜市中区桜木町１－１　グランビュービル５階</v>
          </cell>
          <cell r="Q542" t="str">
            <v>株式会社　マミー・インターナショナル</v>
          </cell>
          <cell r="R542" t="str">
            <v>適</v>
          </cell>
          <cell r="S542" t="str">
            <v/>
          </cell>
          <cell r="T542" t="str">
            <v/>
          </cell>
          <cell r="U542">
            <v>45205</v>
          </cell>
          <cell r="X542" t="str">
            <v>なし</v>
          </cell>
          <cell r="Y542" t="str">
            <v/>
          </cell>
          <cell r="Z542" t="str">
            <v>該当</v>
          </cell>
          <cell r="AA542" t="str">
            <v>Ｒ４</v>
          </cell>
          <cell r="AB542" t="str">
            <v>〇</v>
          </cell>
          <cell r="AC542" t="str">
            <v>Ｒ４</v>
          </cell>
        </row>
        <row r="543">
          <cell r="A543">
            <v>1410052004579</v>
          </cell>
          <cell r="B543">
            <v>8</v>
          </cell>
          <cell r="C543" t="str">
            <v>小規模保育事業（A型）</v>
          </cell>
          <cell r="D543" t="str">
            <v>すずらん二俣川保育園</v>
          </cell>
          <cell r="E543">
            <v>51</v>
          </cell>
          <cell r="F543" t="str">
            <v>旭区</v>
          </cell>
          <cell r="G543" t="str">
            <v>該当</v>
          </cell>
          <cell r="H543">
            <v>6</v>
          </cell>
          <cell r="I543">
            <v>2</v>
          </cell>
          <cell r="J543">
            <v>1</v>
          </cell>
          <cell r="K543" t="str">
            <v>該当</v>
          </cell>
          <cell r="L543">
            <v>2</v>
          </cell>
          <cell r="M543">
            <v>2</v>
          </cell>
          <cell r="N543">
            <v>0</v>
          </cell>
          <cell r="O543">
            <v>2410822</v>
          </cell>
          <cell r="P543" t="str">
            <v>横浜市旭区さちが丘３－４　北上ビル１階</v>
          </cell>
          <cell r="Q543" t="str">
            <v>すずらん二俣川保育園</v>
          </cell>
          <cell r="R543" t="str">
            <v/>
          </cell>
          <cell r="S543" t="str">
            <v/>
          </cell>
          <cell r="T543" t="e">
            <v>#N/A</v>
          </cell>
          <cell r="U543">
            <v>45219</v>
          </cell>
          <cell r="X543" t="str">
            <v>なし</v>
          </cell>
          <cell r="Y543" t="str">
            <v/>
          </cell>
          <cell r="Z543" t="str">
            <v>該当</v>
          </cell>
          <cell r="AA543" t="str">
            <v>Ｒ４</v>
          </cell>
          <cell r="AB543" t="str">
            <v>〇</v>
          </cell>
          <cell r="AC543" t="str">
            <v>Ｒ４</v>
          </cell>
        </row>
        <row r="544">
          <cell r="A544">
            <v>1410052003340</v>
          </cell>
          <cell r="B544">
            <v>8</v>
          </cell>
          <cell r="C544" t="str">
            <v>小規模保育事業（A型）</v>
          </cell>
          <cell r="D544" t="str">
            <v>保育室　ひかり</v>
          </cell>
          <cell r="E544">
            <v>51</v>
          </cell>
          <cell r="F544" t="str">
            <v>旭区</v>
          </cell>
          <cell r="G544" t="str">
            <v>該当</v>
          </cell>
          <cell r="H544">
            <v>5</v>
          </cell>
          <cell r="I544">
            <v>2</v>
          </cell>
          <cell r="J544">
            <v>1</v>
          </cell>
          <cell r="K544" t="str">
            <v>該当</v>
          </cell>
          <cell r="L544">
            <v>3</v>
          </cell>
          <cell r="M544">
            <v>2</v>
          </cell>
          <cell r="N544">
            <v>1</v>
          </cell>
          <cell r="O544">
            <v>2410014</v>
          </cell>
          <cell r="P544" t="str">
            <v>横浜市旭区市沢町５６１－１－１０３</v>
          </cell>
          <cell r="Q544" t="str">
            <v>保育室ひかり</v>
          </cell>
          <cell r="R544" t="str">
            <v>適</v>
          </cell>
          <cell r="S544" t="str">
            <v/>
          </cell>
          <cell r="T544" t="str">
            <v/>
          </cell>
          <cell r="U544">
            <v>45182</v>
          </cell>
          <cell r="X544" t="str">
            <v>なし</v>
          </cell>
          <cell r="Y544" t="str">
            <v/>
          </cell>
          <cell r="Z544" t="str">
            <v>該当</v>
          </cell>
          <cell r="AA544" t="str">
            <v>Ｒ４</v>
          </cell>
          <cell r="AB544" t="str">
            <v>〇</v>
          </cell>
          <cell r="AC544" t="str">
            <v>Ｒ４</v>
          </cell>
        </row>
        <row r="545">
          <cell r="A545">
            <v>1410052003308</v>
          </cell>
          <cell r="B545">
            <v>8</v>
          </cell>
          <cell r="C545" t="str">
            <v>小規模保育事業（A型）</v>
          </cell>
          <cell r="D545" t="str">
            <v>ちゃいれっく　上白根保育室</v>
          </cell>
          <cell r="E545">
            <v>51</v>
          </cell>
          <cell r="F545" t="str">
            <v>旭区</v>
          </cell>
          <cell r="G545" t="str">
            <v>該当</v>
          </cell>
          <cell r="H545">
            <v>6</v>
          </cell>
          <cell r="I545">
            <v>2</v>
          </cell>
          <cell r="J545">
            <v>1</v>
          </cell>
          <cell r="K545" t="str">
            <v>該当</v>
          </cell>
          <cell r="L545">
            <v>5</v>
          </cell>
          <cell r="M545">
            <v>2</v>
          </cell>
          <cell r="N545">
            <v>3</v>
          </cell>
          <cell r="O545">
            <v>1690075</v>
          </cell>
          <cell r="P545" t="str">
            <v>東京都新宿区高田馬場１丁目３０－４　３０山京ビル３階</v>
          </cell>
          <cell r="Q545" t="str">
            <v>株式会社プロケア</v>
          </cell>
          <cell r="R545" t="str">
            <v/>
          </cell>
          <cell r="S545" t="str">
            <v/>
          </cell>
          <cell r="T545" t="e">
            <v>#N/A</v>
          </cell>
          <cell r="U545">
            <v>45182</v>
          </cell>
          <cell r="X545" t="str">
            <v>なし</v>
          </cell>
          <cell r="Y545" t="str">
            <v/>
          </cell>
          <cell r="Z545" t="str">
            <v>該当</v>
          </cell>
          <cell r="AA545" t="str">
            <v>Ｒ４</v>
          </cell>
          <cell r="AB545" t="str">
            <v>〇</v>
          </cell>
          <cell r="AC545" t="str">
            <v>Ｒ４</v>
          </cell>
        </row>
        <row r="546">
          <cell r="A546">
            <v>1410052003209</v>
          </cell>
          <cell r="B546">
            <v>8</v>
          </cell>
          <cell r="C546" t="str">
            <v>小規模保育事業（A型）</v>
          </cell>
          <cell r="D546" t="str">
            <v>旭ローズ保育園</v>
          </cell>
          <cell r="E546">
            <v>51</v>
          </cell>
          <cell r="F546" t="str">
            <v>旭区</v>
          </cell>
          <cell r="G546" t="str">
            <v>該当</v>
          </cell>
          <cell r="H546">
            <v>7</v>
          </cell>
          <cell r="I546">
            <v>2</v>
          </cell>
          <cell r="J546">
            <v>1</v>
          </cell>
          <cell r="K546" t="str">
            <v>該当</v>
          </cell>
          <cell r="L546">
            <v>4</v>
          </cell>
          <cell r="M546">
            <v>2</v>
          </cell>
          <cell r="N546">
            <v>2</v>
          </cell>
          <cell r="O546">
            <v>2410803</v>
          </cell>
          <cell r="P546" t="str">
            <v>横浜市旭区川井本町１５４－６</v>
          </cell>
          <cell r="Q546" t="str">
            <v>社会福祉法人　漆原清和会</v>
          </cell>
          <cell r="R546" t="str">
            <v>適</v>
          </cell>
          <cell r="S546" t="str">
            <v/>
          </cell>
          <cell r="T546" t="str">
            <v/>
          </cell>
          <cell r="U546">
            <v>45175</v>
          </cell>
          <cell r="X546" t="str">
            <v>なし</v>
          </cell>
          <cell r="Y546" t="str">
            <v/>
          </cell>
          <cell r="Z546" t="str">
            <v>該当</v>
          </cell>
          <cell r="AA546" t="str">
            <v>Ｒ４</v>
          </cell>
          <cell r="AB546" t="str">
            <v>〇</v>
          </cell>
          <cell r="AC546" t="str">
            <v>Ｒ４</v>
          </cell>
        </row>
        <row r="547">
          <cell r="A547">
            <v>1410052002888</v>
          </cell>
          <cell r="B547">
            <v>8</v>
          </cell>
          <cell r="C547" t="str">
            <v>小規模保育事業（A型）</v>
          </cell>
          <cell r="D547" t="str">
            <v>おれんじハウス二俣川保育園</v>
          </cell>
          <cell r="E547">
            <v>51</v>
          </cell>
          <cell r="F547" t="str">
            <v>旭区</v>
          </cell>
          <cell r="G547" t="str">
            <v>該当</v>
          </cell>
          <cell r="H547">
            <v>5</v>
          </cell>
          <cell r="I547">
            <v>2</v>
          </cell>
          <cell r="J547">
            <v>1</v>
          </cell>
          <cell r="K547" t="str">
            <v>該当</v>
          </cell>
          <cell r="L547">
            <v>2</v>
          </cell>
          <cell r="M547">
            <v>2</v>
          </cell>
          <cell r="N547">
            <v>0</v>
          </cell>
          <cell r="O547">
            <v>2410024</v>
          </cell>
          <cell r="P547" t="str">
            <v>横浜市旭区本村町３８－３　宮の杜パーク１０６号室</v>
          </cell>
          <cell r="Q547" t="str">
            <v>おれんじハウス二俣川保育園</v>
          </cell>
          <cell r="R547" t="str">
            <v>適</v>
          </cell>
          <cell r="S547" t="str">
            <v/>
          </cell>
          <cell r="T547" t="str">
            <v/>
          </cell>
          <cell r="U547">
            <v>45175</v>
          </cell>
          <cell r="X547" t="str">
            <v>なし</v>
          </cell>
          <cell r="Y547" t="str">
            <v/>
          </cell>
          <cell r="Z547" t="str">
            <v>該当</v>
          </cell>
          <cell r="AA547" t="str">
            <v>Ｒ４</v>
          </cell>
          <cell r="AB547" t="str">
            <v>〇</v>
          </cell>
          <cell r="AC547" t="str">
            <v>Ｒ４</v>
          </cell>
        </row>
        <row r="548">
          <cell r="A548">
            <v>1410052004066</v>
          </cell>
          <cell r="B548">
            <v>10</v>
          </cell>
          <cell r="C548" t="str">
            <v>事業所内保育事業－小規模Ａ型基準</v>
          </cell>
          <cell r="D548" t="str">
            <v>タドラーキッズ</v>
          </cell>
          <cell r="E548">
            <v>51</v>
          </cell>
          <cell r="F548" t="str">
            <v>旭区</v>
          </cell>
          <cell r="G548" t="str">
            <v>該当</v>
          </cell>
          <cell r="H548">
            <v>4</v>
          </cell>
          <cell r="I548">
            <v>1</v>
          </cell>
          <cell r="J548">
            <v>1</v>
          </cell>
          <cell r="K548" t="str">
            <v>該当</v>
          </cell>
          <cell r="L548">
            <v>3</v>
          </cell>
          <cell r="M548">
            <v>1</v>
          </cell>
          <cell r="N548">
            <v>2</v>
          </cell>
          <cell r="O548">
            <v>2410825</v>
          </cell>
          <cell r="P548" t="str">
            <v>横浜市旭区中希望が丘１９６</v>
          </cell>
          <cell r="Q548" t="str">
            <v>八ツ橋学園　</v>
          </cell>
          <cell r="R548" t="str">
            <v>適</v>
          </cell>
          <cell r="S548" t="str">
            <v/>
          </cell>
          <cell r="T548" t="str">
            <v/>
          </cell>
          <cell r="U548">
            <v>45175</v>
          </cell>
          <cell r="X548" t="str">
            <v>なし</v>
          </cell>
          <cell r="Y548" t="str">
            <v/>
          </cell>
          <cell r="Z548" t="str">
            <v>該当</v>
          </cell>
          <cell r="AA548" t="str">
            <v>Ｒ４</v>
          </cell>
          <cell r="AB548" t="str">
            <v>〇</v>
          </cell>
          <cell r="AC548" t="str">
            <v>Ｒ４</v>
          </cell>
        </row>
        <row r="549">
          <cell r="A549">
            <v>1410051027712</v>
          </cell>
          <cell r="B549">
            <v>5</v>
          </cell>
          <cell r="C549" t="str">
            <v>幼稚園</v>
          </cell>
          <cell r="D549" t="str">
            <v>汐見台西幼稚園</v>
          </cell>
          <cell r="E549">
            <v>60</v>
          </cell>
          <cell r="F549" t="str">
            <v>磯子区</v>
          </cell>
          <cell r="G549" t="str">
            <v>該当</v>
          </cell>
          <cell r="H549">
            <v>13</v>
          </cell>
          <cell r="I549">
            <v>4</v>
          </cell>
          <cell r="J549">
            <v>3</v>
          </cell>
          <cell r="K549" t="str">
            <v>該当</v>
          </cell>
          <cell r="L549">
            <v>9</v>
          </cell>
          <cell r="M549">
            <v>4</v>
          </cell>
          <cell r="N549">
            <v>5</v>
          </cell>
          <cell r="O549">
            <v>2350022</v>
          </cell>
          <cell r="P549" t="str">
            <v>横浜市磯子区汐見台１丁目６</v>
          </cell>
          <cell r="Q549" t="str">
            <v>学校法人神奈川県住宅福祉学園</v>
          </cell>
          <cell r="R549" t="str">
            <v>適</v>
          </cell>
          <cell r="S549" t="str">
            <v/>
          </cell>
          <cell r="T549" t="str">
            <v/>
          </cell>
          <cell r="U549">
            <v>45182</v>
          </cell>
          <cell r="X549" t="str">
            <v>あり</v>
          </cell>
          <cell r="Y549" t="str">
            <v>○</v>
          </cell>
          <cell r="Z549" t="str">
            <v>Ｒ５新規園</v>
          </cell>
          <cell r="AA549" t="e">
            <v>#N/A</v>
          </cell>
          <cell r="AB549" t="str">
            <v>Ｒ５新規園</v>
          </cell>
          <cell r="AC549" t="str">
            <v>Ｒ４</v>
          </cell>
        </row>
        <row r="550">
          <cell r="A550">
            <v>1410051026912</v>
          </cell>
          <cell r="B550">
            <v>5</v>
          </cell>
          <cell r="C550" t="str">
            <v>幼稚園</v>
          </cell>
          <cell r="D550" t="str">
            <v>汐見台東幼稚園</v>
          </cell>
          <cell r="E550">
            <v>60</v>
          </cell>
          <cell r="F550" t="str">
            <v>磯子区</v>
          </cell>
          <cell r="G550" t="str">
            <v>該当</v>
          </cell>
          <cell r="H550">
            <v>16</v>
          </cell>
          <cell r="I550">
            <v>5</v>
          </cell>
          <cell r="J550">
            <v>3</v>
          </cell>
          <cell r="K550" t="str">
            <v>該当</v>
          </cell>
          <cell r="L550">
            <v>8</v>
          </cell>
          <cell r="M550">
            <v>5</v>
          </cell>
          <cell r="N550">
            <v>3</v>
          </cell>
          <cell r="O550">
            <v>2350022</v>
          </cell>
          <cell r="P550" t="str">
            <v>横浜市磯子区汐見台１丁目６</v>
          </cell>
          <cell r="Q550" t="str">
            <v>学校法人　神奈川県住宅福祉学園</v>
          </cell>
          <cell r="R550" t="str">
            <v>適</v>
          </cell>
          <cell r="S550" t="str">
            <v/>
          </cell>
          <cell r="T550" t="str">
            <v/>
          </cell>
          <cell r="U550">
            <v>45163</v>
          </cell>
          <cell r="X550" t="str">
            <v>なし</v>
          </cell>
          <cell r="Y550" t="str">
            <v/>
          </cell>
          <cell r="Z550" t="str">
            <v>該当</v>
          </cell>
          <cell r="AA550" t="str">
            <v>Ｒ４</v>
          </cell>
          <cell r="AB550" t="str">
            <v>〇</v>
          </cell>
          <cell r="AC550" t="str">
            <v>Ｒ４</v>
          </cell>
        </row>
        <row r="551">
          <cell r="A551">
            <v>1410051026904</v>
          </cell>
          <cell r="B551">
            <v>5</v>
          </cell>
          <cell r="C551" t="str">
            <v>幼稚園</v>
          </cell>
          <cell r="D551" t="str">
            <v>汐見台中央幼稚園</v>
          </cell>
          <cell r="E551">
            <v>60</v>
          </cell>
          <cell r="F551" t="str">
            <v>磯子区</v>
          </cell>
          <cell r="G551" t="str">
            <v>該当</v>
          </cell>
          <cell r="H551">
            <v>14</v>
          </cell>
          <cell r="I551">
            <v>5</v>
          </cell>
          <cell r="J551">
            <v>3</v>
          </cell>
          <cell r="K551" t="str">
            <v>該当</v>
          </cell>
          <cell r="L551">
            <v>12</v>
          </cell>
          <cell r="M551">
            <v>5</v>
          </cell>
          <cell r="N551">
            <v>7</v>
          </cell>
          <cell r="O551">
            <v>2350022</v>
          </cell>
          <cell r="P551" t="str">
            <v>横浜市磯子区汐見台１丁目６</v>
          </cell>
          <cell r="Q551" t="str">
            <v>学校法人　神奈川県住宅福祉学園</v>
          </cell>
          <cell r="R551" t="str">
            <v>適</v>
          </cell>
          <cell r="S551" t="str">
            <v/>
          </cell>
          <cell r="T551" t="str">
            <v/>
          </cell>
          <cell r="U551">
            <v>45182</v>
          </cell>
          <cell r="X551" t="str">
            <v>なし</v>
          </cell>
          <cell r="Y551" t="str">
            <v/>
          </cell>
          <cell r="Z551" t="str">
            <v>該当</v>
          </cell>
          <cell r="AA551" t="str">
            <v>Ｒ４</v>
          </cell>
          <cell r="AB551" t="str">
            <v>〇</v>
          </cell>
          <cell r="AC551" t="str">
            <v>Ｒ４</v>
          </cell>
        </row>
        <row r="552">
          <cell r="A552">
            <v>1410051026896</v>
          </cell>
          <cell r="B552">
            <v>5</v>
          </cell>
          <cell r="C552" t="str">
            <v>幼稚園</v>
          </cell>
          <cell r="D552" t="str">
            <v>かおり幼稚園</v>
          </cell>
          <cell r="E552">
            <v>60</v>
          </cell>
          <cell r="F552" t="str">
            <v>磯子区</v>
          </cell>
          <cell r="G552" t="str">
            <v>該当</v>
          </cell>
          <cell r="H552">
            <v>10</v>
          </cell>
          <cell r="I552">
            <v>3</v>
          </cell>
          <cell r="J552">
            <v>2</v>
          </cell>
          <cell r="K552" t="str">
            <v>該当</v>
          </cell>
          <cell r="L552">
            <v>3</v>
          </cell>
          <cell r="M552">
            <v>3</v>
          </cell>
          <cell r="N552">
            <v>0</v>
          </cell>
          <cell r="O552">
            <v>2350045</v>
          </cell>
          <cell r="P552" t="str">
            <v>横浜市磯子区洋光台四丁目１２</v>
          </cell>
          <cell r="Q552" t="str">
            <v>かおり幼稚園</v>
          </cell>
          <cell r="R552" t="str">
            <v/>
          </cell>
          <cell r="S552" t="str">
            <v/>
          </cell>
          <cell r="T552" t="e">
            <v>#N/A</v>
          </cell>
          <cell r="U552">
            <v>45182</v>
          </cell>
          <cell r="X552" t="str">
            <v>なし</v>
          </cell>
          <cell r="Y552" t="str">
            <v/>
          </cell>
          <cell r="Z552" t="str">
            <v>該当</v>
          </cell>
          <cell r="AA552" t="str">
            <v>Ｒ４</v>
          </cell>
          <cell r="AB552" t="str">
            <v>〇</v>
          </cell>
          <cell r="AC552" t="str">
            <v>Ｒ４</v>
          </cell>
        </row>
        <row r="553">
          <cell r="A553">
            <v>1410051021517</v>
          </cell>
          <cell r="B553">
            <v>5</v>
          </cell>
          <cell r="C553" t="str">
            <v>幼稚園</v>
          </cell>
          <cell r="D553" t="str">
            <v>八幡橋幼稚園</v>
          </cell>
          <cell r="E553">
            <v>60</v>
          </cell>
          <cell r="F553" t="str">
            <v>磯子区</v>
          </cell>
          <cell r="G553" t="str">
            <v>該当</v>
          </cell>
          <cell r="H553">
            <v>8</v>
          </cell>
          <cell r="I553">
            <v>3</v>
          </cell>
          <cell r="J553">
            <v>2</v>
          </cell>
          <cell r="K553" t="str">
            <v>非該当</v>
          </cell>
          <cell r="M553" t="str">
            <v/>
          </cell>
          <cell r="N553" t="str">
            <v>―</v>
          </cell>
          <cell r="O553">
            <v>2400067</v>
          </cell>
          <cell r="P553" t="str">
            <v>横浜市保土ケ谷区常盤台６６番１８号</v>
          </cell>
          <cell r="Q553" t="str">
            <v>学校法人　聖ヶ丘学園</v>
          </cell>
          <cell r="R553" t="str">
            <v>適</v>
          </cell>
          <cell r="S553" t="str">
            <v/>
          </cell>
          <cell r="T553" t="str">
            <v/>
          </cell>
          <cell r="U553">
            <v>45175</v>
          </cell>
          <cell r="X553" t="str">
            <v>なし</v>
          </cell>
          <cell r="Y553" t="str">
            <v/>
          </cell>
          <cell r="Z553" t="str">
            <v>該当</v>
          </cell>
          <cell r="AA553" t="str">
            <v>Ｒ４</v>
          </cell>
          <cell r="AB553" t="str">
            <v>〇</v>
          </cell>
          <cell r="AC553" t="str">
            <v>Ｒ４</v>
          </cell>
        </row>
        <row r="554">
          <cell r="A554">
            <v>1410051026987</v>
          </cell>
          <cell r="B554">
            <v>6</v>
          </cell>
          <cell r="C554" t="str">
            <v>保育所</v>
          </cell>
          <cell r="D554" t="str">
            <v>あっぷる滝頭保育園</v>
          </cell>
          <cell r="E554">
            <v>60</v>
          </cell>
          <cell r="F554" t="str">
            <v>磯子区</v>
          </cell>
          <cell r="G554" t="str">
            <v>該当</v>
          </cell>
          <cell r="H554">
            <v>11</v>
          </cell>
          <cell r="I554">
            <v>4</v>
          </cell>
          <cell r="J554">
            <v>2</v>
          </cell>
          <cell r="K554" t="str">
            <v>該当</v>
          </cell>
          <cell r="L554">
            <v>12</v>
          </cell>
          <cell r="M554">
            <v>4</v>
          </cell>
          <cell r="N554">
            <v>8</v>
          </cell>
          <cell r="O554">
            <v>2350012</v>
          </cell>
          <cell r="P554" t="str">
            <v>横浜市磯子区滝頭一丁目２番１７</v>
          </cell>
          <cell r="Q554" t="str">
            <v>あっぷる滝頭保育園</v>
          </cell>
          <cell r="R554" t="str">
            <v>適</v>
          </cell>
          <cell r="S554" t="str">
            <v/>
          </cell>
          <cell r="T554" t="str">
            <v/>
          </cell>
          <cell r="U554">
            <v>45163</v>
          </cell>
          <cell r="X554" t="str">
            <v>なし</v>
          </cell>
          <cell r="Y554" t="str">
            <v/>
          </cell>
          <cell r="Z554" t="str">
            <v>該当</v>
          </cell>
          <cell r="AA554" t="str">
            <v>Ｒ４</v>
          </cell>
          <cell r="AB554" t="str">
            <v>〇</v>
          </cell>
          <cell r="AC554" t="str">
            <v>Ｒ４</v>
          </cell>
        </row>
        <row r="555">
          <cell r="A555">
            <v>1410051025815</v>
          </cell>
          <cell r="B555">
            <v>6</v>
          </cell>
          <cell r="C555" t="str">
            <v>保育所</v>
          </cell>
          <cell r="D555" t="str">
            <v>杉田保育園</v>
          </cell>
          <cell r="E555">
            <v>60</v>
          </cell>
          <cell r="F555" t="str">
            <v>磯子区</v>
          </cell>
          <cell r="G555" t="str">
            <v>該当</v>
          </cell>
          <cell r="H555">
            <v>11</v>
          </cell>
          <cell r="I555">
            <v>4</v>
          </cell>
          <cell r="J555">
            <v>2</v>
          </cell>
          <cell r="K555" t="str">
            <v>該当</v>
          </cell>
          <cell r="L555">
            <v>8</v>
          </cell>
          <cell r="M555">
            <v>4</v>
          </cell>
          <cell r="N555">
            <v>4</v>
          </cell>
          <cell r="O555">
            <v>2350033</v>
          </cell>
          <cell r="P555" t="str">
            <v>横浜市磯子区杉田７－２－１</v>
          </cell>
          <cell r="Q555" t="str">
            <v>杉田保育園</v>
          </cell>
          <cell r="R555" t="str">
            <v>適</v>
          </cell>
          <cell r="S555" t="str">
            <v/>
          </cell>
          <cell r="T555" t="str">
            <v/>
          </cell>
          <cell r="U555">
            <v>45191</v>
          </cell>
          <cell r="X555" t="str">
            <v>なし</v>
          </cell>
          <cell r="Y555" t="str">
            <v/>
          </cell>
          <cell r="Z555" t="str">
            <v>該当</v>
          </cell>
          <cell r="AA555" t="str">
            <v>Ｒ４</v>
          </cell>
          <cell r="AB555" t="str">
            <v>〇</v>
          </cell>
          <cell r="AC555" t="str">
            <v>Ｒ４</v>
          </cell>
        </row>
        <row r="556">
          <cell r="A556">
            <v>1410051025625</v>
          </cell>
          <cell r="B556">
            <v>6</v>
          </cell>
          <cell r="C556" t="str">
            <v>保育所</v>
          </cell>
          <cell r="D556" t="str">
            <v>キッズパートナー磯子中原</v>
          </cell>
          <cell r="E556">
            <v>60</v>
          </cell>
          <cell r="F556" t="str">
            <v>磯子区</v>
          </cell>
          <cell r="G556" t="str">
            <v>該当</v>
          </cell>
          <cell r="H556">
            <v>10</v>
          </cell>
          <cell r="I556">
            <v>3</v>
          </cell>
          <cell r="J556">
            <v>2</v>
          </cell>
          <cell r="K556" t="str">
            <v>該当</v>
          </cell>
          <cell r="L556">
            <v>10</v>
          </cell>
          <cell r="M556">
            <v>3</v>
          </cell>
          <cell r="N556">
            <v>7</v>
          </cell>
          <cell r="O556">
            <v>1400013</v>
          </cell>
          <cell r="P556" t="str">
            <v>東京都品川区南大井６丁目２０－１４</v>
          </cell>
          <cell r="Q556" t="str">
            <v>ケアパートナー株式会社</v>
          </cell>
          <cell r="R556" t="str">
            <v/>
          </cell>
          <cell r="S556" t="str">
            <v/>
          </cell>
          <cell r="T556" t="e">
            <v>#N/A</v>
          </cell>
          <cell r="U556">
            <v>45163</v>
          </cell>
          <cell r="X556" t="str">
            <v>なし</v>
          </cell>
          <cell r="Y556" t="str">
            <v/>
          </cell>
          <cell r="Z556" t="str">
            <v>該当</v>
          </cell>
          <cell r="AA556" t="str">
            <v>Ｒ４</v>
          </cell>
          <cell r="AB556" t="str">
            <v>〇</v>
          </cell>
          <cell r="AC556" t="str">
            <v>Ｒ４</v>
          </cell>
        </row>
        <row r="557">
          <cell r="A557">
            <v>1410051025609</v>
          </cell>
          <cell r="B557">
            <v>6</v>
          </cell>
          <cell r="C557" t="str">
            <v>保育所</v>
          </cell>
          <cell r="D557" t="str">
            <v>スターチャイルド≪洋光台ナーサリー≫</v>
          </cell>
          <cell r="E557">
            <v>60</v>
          </cell>
          <cell r="F557" t="str">
            <v>磯子区</v>
          </cell>
          <cell r="G557" t="str">
            <v>該当</v>
          </cell>
          <cell r="H557">
            <v>13</v>
          </cell>
          <cell r="I557">
            <v>4</v>
          </cell>
          <cell r="J557">
            <v>3</v>
          </cell>
          <cell r="K557" t="str">
            <v>該当</v>
          </cell>
          <cell r="L557">
            <v>6</v>
          </cell>
          <cell r="M557">
            <v>4</v>
          </cell>
          <cell r="N557">
            <v>2</v>
          </cell>
          <cell r="O557">
            <v>2210835</v>
          </cell>
          <cell r="P557" t="str">
            <v>横浜市神奈川区鶴屋町３－２９－１　第６安田ビル５階</v>
          </cell>
          <cell r="Q557" t="str">
            <v>ヒューマンスターチャイルド株式会社</v>
          </cell>
          <cell r="R557" t="str">
            <v>適</v>
          </cell>
          <cell r="S557" t="str">
            <v/>
          </cell>
          <cell r="T557" t="str">
            <v/>
          </cell>
          <cell r="U557">
            <v>45175</v>
          </cell>
          <cell r="X557" t="str">
            <v>なし</v>
          </cell>
          <cell r="Y557" t="str">
            <v/>
          </cell>
          <cell r="Z557" t="str">
            <v>該当</v>
          </cell>
          <cell r="AA557" t="str">
            <v>Ｒ４</v>
          </cell>
          <cell r="AB557" t="str">
            <v>〇</v>
          </cell>
          <cell r="AC557" t="str">
            <v>Ｒ４</v>
          </cell>
        </row>
        <row r="558">
          <cell r="A558">
            <v>1410051025575</v>
          </cell>
          <cell r="B558">
            <v>6</v>
          </cell>
          <cell r="C558" t="str">
            <v>保育所</v>
          </cell>
          <cell r="D558" t="str">
            <v>グローバルキッズ磯子保育園</v>
          </cell>
          <cell r="E558">
            <v>60</v>
          </cell>
          <cell r="F558" t="str">
            <v>磯子区</v>
          </cell>
          <cell r="G558" t="str">
            <v>該当</v>
          </cell>
          <cell r="H558">
            <v>12</v>
          </cell>
          <cell r="I558">
            <v>4</v>
          </cell>
          <cell r="J558">
            <v>2</v>
          </cell>
          <cell r="K558" t="str">
            <v>該当</v>
          </cell>
          <cell r="L558">
            <v>8</v>
          </cell>
          <cell r="M558">
            <v>4</v>
          </cell>
          <cell r="N558">
            <v>4</v>
          </cell>
          <cell r="O558">
            <v>1020071</v>
          </cell>
          <cell r="P558" t="str">
            <v>東京都千代田区富士見二丁目１４番３６号</v>
          </cell>
          <cell r="Q558" t="str">
            <v>株式会社グローバルキッズ</v>
          </cell>
          <cell r="R558" t="str">
            <v>適</v>
          </cell>
          <cell r="S558" t="str">
            <v/>
          </cell>
          <cell r="T558" t="str">
            <v/>
          </cell>
          <cell r="U558">
            <v>45163</v>
          </cell>
          <cell r="X558" t="str">
            <v>なし</v>
          </cell>
          <cell r="Y558" t="str">
            <v/>
          </cell>
          <cell r="Z558" t="str">
            <v>該当</v>
          </cell>
          <cell r="AA558" t="str">
            <v>Ｒ４</v>
          </cell>
          <cell r="AB558" t="str">
            <v>〇</v>
          </cell>
          <cell r="AC558" t="str">
            <v>Ｒ４</v>
          </cell>
        </row>
        <row r="559">
          <cell r="A559">
            <v>1410051024826</v>
          </cell>
          <cell r="B559">
            <v>6</v>
          </cell>
          <cell r="C559" t="str">
            <v>保育所</v>
          </cell>
          <cell r="D559" t="str">
            <v>横浜おひさま保育園</v>
          </cell>
          <cell r="E559">
            <v>60</v>
          </cell>
          <cell r="F559" t="str">
            <v>磯子区</v>
          </cell>
          <cell r="G559" t="str">
            <v>該当</v>
          </cell>
          <cell r="H559">
            <v>14</v>
          </cell>
          <cell r="I559">
            <v>5</v>
          </cell>
          <cell r="J559">
            <v>3</v>
          </cell>
          <cell r="K559" t="str">
            <v>該当</v>
          </cell>
          <cell r="L559">
            <v>9</v>
          </cell>
          <cell r="M559">
            <v>5</v>
          </cell>
          <cell r="N559">
            <v>4</v>
          </cell>
          <cell r="O559">
            <v>2350016</v>
          </cell>
          <cell r="P559" t="str">
            <v>横浜市磯子区磯子３－１１－２０</v>
          </cell>
          <cell r="Q559" t="str">
            <v>横浜おひさま保育園</v>
          </cell>
          <cell r="R559" t="str">
            <v>適</v>
          </cell>
          <cell r="S559" t="str">
            <v/>
          </cell>
          <cell r="T559" t="str">
            <v/>
          </cell>
          <cell r="U559">
            <v>45163</v>
          </cell>
          <cell r="X559" t="str">
            <v>なし</v>
          </cell>
          <cell r="Y559" t="str">
            <v/>
          </cell>
          <cell r="Z559" t="str">
            <v>該当</v>
          </cell>
          <cell r="AA559" t="str">
            <v>Ｒ４</v>
          </cell>
          <cell r="AB559" t="str">
            <v>〇</v>
          </cell>
          <cell r="AC559" t="str">
            <v>Ｒ４</v>
          </cell>
        </row>
        <row r="560">
          <cell r="A560">
            <v>1410051024818</v>
          </cell>
          <cell r="B560">
            <v>6</v>
          </cell>
          <cell r="C560" t="str">
            <v>保育所</v>
          </cell>
          <cell r="D560" t="str">
            <v>キッズガーデン横浜磯子</v>
          </cell>
          <cell r="E560">
            <v>60</v>
          </cell>
          <cell r="F560" t="str">
            <v>磯子区</v>
          </cell>
          <cell r="G560" t="str">
            <v>該当</v>
          </cell>
          <cell r="H560">
            <v>13</v>
          </cell>
          <cell r="I560">
            <v>4</v>
          </cell>
          <cell r="J560">
            <v>3</v>
          </cell>
          <cell r="K560" t="str">
            <v>該当</v>
          </cell>
          <cell r="L560">
            <v>10</v>
          </cell>
          <cell r="M560">
            <v>4</v>
          </cell>
          <cell r="N560">
            <v>6</v>
          </cell>
          <cell r="O560">
            <v>1410031</v>
          </cell>
          <cell r="P560" t="str">
            <v>東京都品川区西五反田１－３－８　五反田御幸ビル７階</v>
          </cell>
          <cell r="Q560" t="str">
            <v>株式会社　ＫｉｄｓＳｍｉｌｅＰｒｏｊｅｃ</v>
          </cell>
          <cell r="R560" t="str">
            <v>適</v>
          </cell>
          <cell r="S560" t="str">
            <v/>
          </cell>
          <cell r="T560" t="str">
            <v/>
          </cell>
          <cell r="U560">
            <v>45163</v>
          </cell>
          <cell r="X560" t="str">
            <v>なし</v>
          </cell>
          <cell r="Y560" t="str">
            <v/>
          </cell>
          <cell r="Z560" t="str">
            <v>該当</v>
          </cell>
          <cell r="AA560" t="str">
            <v>Ｒ４</v>
          </cell>
          <cell r="AB560" t="str">
            <v>〇</v>
          </cell>
          <cell r="AC560" t="str">
            <v>Ｒ４</v>
          </cell>
        </row>
        <row r="561">
          <cell r="A561">
            <v>1410051024560</v>
          </cell>
          <cell r="B561">
            <v>6</v>
          </cell>
          <cell r="C561" t="str">
            <v>保育所</v>
          </cell>
          <cell r="D561" t="str">
            <v>西町星の子保育園</v>
          </cell>
          <cell r="E561">
            <v>60</v>
          </cell>
          <cell r="F561" t="str">
            <v>磯子区</v>
          </cell>
          <cell r="G561" t="str">
            <v>該当</v>
          </cell>
          <cell r="H561">
            <v>12</v>
          </cell>
          <cell r="I561">
            <v>4</v>
          </cell>
          <cell r="J561">
            <v>2</v>
          </cell>
          <cell r="K561" t="str">
            <v>該当</v>
          </cell>
          <cell r="L561">
            <v>5</v>
          </cell>
          <cell r="M561">
            <v>4</v>
          </cell>
          <cell r="N561">
            <v>1</v>
          </cell>
          <cell r="O561">
            <v>2350005</v>
          </cell>
          <cell r="P561" t="str">
            <v>横浜市磯子区東町１９番３３号</v>
          </cell>
          <cell r="Q561" t="str">
            <v>根岸星の子保育園</v>
          </cell>
          <cell r="R561" t="str">
            <v>適</v>
          </cell>
          <cell r="S561" t="str">
            <v/>
          </cell>
          <cell r="T561" t="str">
            <v/>
          </cell>
          <cell r="U561">
            <v>45175</v>
          </cell>
          <cell r="X561" t="str">
            <v>なし</v>
          </cell>
          <cell r="Y561" t="str">
            <v/>
          </cell>
          <cell r="Z561" t="str">
            <v>該当</v>
          </cell>
          <cell r="AA561" t="str">
            <v>Ｒ４</v>
          </cell>
          <cell r="AB561" t="str">
            <v>〇</v>
          </cell>
          <cell r="AC561" t="str">
            <v>Ｒ４</v>
          </cell>
        </row>
        <row r="562">
          <cell r="A562">
            <v>1410051024073</v>
          </cell>
          <cell r="B562">
            <v>6</v>
          </cell>
          <cell r="C562" t="str">
            <v>保育所</v>
          </cell>
          <cell r="D562" t="str">
            <v>太陽の子　磯子第二保育園</v>
          </cell>
          <cell r="E562">
            <v>60</v>
          </cell>
          <cell r="F562" t="str">
            <v>磯子区</v>
          </cell>
          <cell r="G562" t="str">
            <v>該当</v>
          </cell>
          <cell r="H562">
            <v>10</v>
          </cell>
          <cell r="I562">
            <v>3</v>
          </cell>
          <cell r="J562">
            <v>2</v>
          </cell>
          <cell r="K562" t="str">
            <v>該当</v>
          </cell>
          <cell r="L562">
            <v>7</v>
          </cell>
          <cell r="M562">
            <v>3</v>
          </cell>
          <cell r="N562">
            <v>4</v>
          </cell>
          <cell r="O562">
            <v>1086215</v>
          </cell>
          <cell r="P562" t="str">
            <v>東京都港区港南二丁目１５番３号　品川インターシティＣ棟１５階</v>
          </cell>
          <cell r="Q562" t="str">
            <v>ＨＩＴＯＷＡキッズライフ株式会社</v>
          </cell>
          <cell r="R562" t="str">
            <v>適</v>
          </cell>
          <cell r="S562" t="str">
            <v/>
          </cell>
          <cell r="T562" t="str">
            <v/>
          </cell>
          <cell r="U562">
            <v>45191</v>
          </cell>
          <cell r="X562" t="str">
            <v>なし</v>
          </cell>
          <cell r="Y562" t="str">
            <v/>
          </cell>
          <cell r="Z562" t="str">
            <v>該当</v>
          </cell>
          <cell r="AA562" t="str">
            <v>Ｒ４</v>
          </cell>
          <cell r="AB562" t="str">
            <v>〇</v>
          </cell>
          <cell r="AC562" t="str">
            <v>Ｒ４</v>
          </cell>
        </row>
        <row r="563">
          <cell r="A563">
            <v>1410051023893</v>
          </cell>
          <cell r="B563">
            <v>6</v>
          </cell>
          <cell r="C563" t="str">
            <v>保育所</v>
          </cell>
          <cell r="D563" t="str">
            <v>岡村幼児園</v>
          </cell>
          <cell r="E563">
            <v>60</v>
          </cell>
          <cell r="F563" t="str">
            <v>磯子区</v>
          </cell>
          <cell r="G563" t="str">
            <v>該当</v>
          </cell>
          <cell r="H563">
            <v>16</v>
          </cell>
          <cell r="I563">
            <v>5</v>
          </cell>
          <cell r="J563">
            <v>3</v>
          </cell>
          <cell r="K563" t="str">
            <v>該当</v>
          </cell>
          <cell r="L563">
            <v>8</v>
          </cell>
          <cell r="M563">
            <v>5</v>
          </cell>
          <cell r="N563">
            <v>3</v>
          </cell>
          <cell r="O563">
            <v>2350021</v>
          </cell>
          <cell r="P563" t="str">
            <v>横浜市磯子区岡村二丁目１３－１１</v>
          </cell>
          <cell r="Q563" t="str">
            <v>岡村幼児園</v>
          </cell>
          <cell r="R563" t="str">
            <v>適</v>
          </cell>
          <cell r="S563" t="str">
            <v/>
          </cell>
          <cell r="T563" t="str">
            <v/>
          </cell>
          <cell r="U563">
            <v>45163</v>
          </cell>
          <cell r="X563" t="str">
            <v>なし</v>
          </cell>
          <cell r="Y563" t="str">
            <v/>
          </cell>
          <cell r="Z563" t="str">
            <v>該当</v>
          </cell>
          <cell r="AA563" t="str">
            <v>Ｒ４</v>
          </cell>
          <cell r="AB563" t="str">
            <v>〇</v>
          </cell>
          <cell r="AC563" t="str">
            <v>Ｒ４</v>
          </cell>
        </row>
        <row r="564">
          <cell r="A564">
            <v>1410051023596</v>
          </cell>
          <cell r="B564">
            <v>6</v>
          </cell>
          <cell r="C564" t="str">
            <v>保育所</v>
          </cell>
          <cell r="D564" t="str">
            <v>屏風ゆめの森保育園</v>
          </cell>
          <cell r="E564">
            <v>60</v>
          </cell>
          <cell r="F564" t="str">
            <v>磯子区</v>
          </cell>
          <cell r="G564" t="str">
            <v>該当</v>
          </cell>
          <cell r="H564">
            <v>12</v>
          </cell>
          <cell r="I564">
            <v>4</v>
          </cell>
          <cell r="J564">
            <v>2</v>
          </cell>
          <cell r="K564" t="str">
            <v>該当</v>
          </cell>
          <cell r="L564">
            <v>11</v>
          </cell>
          <cell r="M564">
            <v>4</v>
          </cell>
          <cell r="N564">
            <v>7</v>
          </cell>
          <cell r="O564">
            <v>2350023</v>
          </cell>
          <cell r="P564" t="str">
            <v>横浜市磯子区森５－２－２８</v>
          </cell>
          <cell r="Q564" t="str">
            <v>屏風ゆめの森保育園</v>
          </cell>
          <cell r="R564" t="str">
            <v>適</v>
          </cell>
          <cell r="S564" t="str">
            <v/>
          </cell>
          <cell r="T564" t="str">
            <v/>
          </cell>
          <cell r="U564">
            <v>45182</v>
          </cell>
          <cell r="X564" t="str">
            <v>なし</v>
          </cell>
          <cell r="Y564" t="str">
            <v/>
          </cell>
          <cell r="Z564" t="str">
            <v>該当</v>
          </cell>
          <cell r="AA564" t="str">
            <v>Ｒ４</v>
          </cell>
          <cell r="AB564" t="str">
            <v>〇</v>
          </cell>
          <cell r="AC564" t="str">
            <v>Ｒ４</v>
          </cell>
        </row>
        <row r="565">
          <cell r="A565">
            <v>1410051023547</v>
          </cell>
          <cell r="B565">
            <v>6</v>
          </cell>
          <cell r="C565" t="str">
            <v>保育所</v>
          </cell>
          <cell r="D565" t="str">
            <v>ヨコハマみらい保育園</v>
          </cell>
          <cell r="E565">
            <v>60</v>
          </cell>
          <cell r="F565" t="str">
            <v>磯子区</v>
          </cell>
          <cell r="G565" t="str">
            <v>該当</v>
          </cell>
          <cell r="H565">
            <v>13</v>
          </cell>
          <cell r="I565">
            <v>4</v>
          </cell>
          <cell r="J565">
            <v>3</v>
          </cell>
          <cell r="K565" t="str">
            <v>該当</v>
          </cell>
          <cell r="L565">
            <v>9</v>
          </cell>
          <cell r="M565">
            <v>4</v>
          </cell>
          <cell r="N565">
            <v>5</v>
          </cell>
          <cell r="O565">
            <v>2350016</v>
          </cell>
          <cell r="P565" t="str">
            <v>横浜市磯子区磯子３－３－２１　江戸徳ビル４Ｆ</v>
          </cell>
          <cell r="Q565" t="str">
            <v>ヨコハマみらい保育園</v>
          </cell>
          <cell r="R565" t="str">
            <v>適</v>
          </cell>
          <cell r="S565" t="str">
            <v/>
          </cell>
          <cell r="T565" t="str">
            <v/>
          </cell>
          <cell r="U565">
            <v>45163</v>
          </cell>
          <cell r="X565" t="str">
            <v>なし</v>
          </cell>
          <cell r="Y565" t="str">
            <v/>
          </cell>
          <cell r="Z565" t="str">
            <v>該当</v>
          </cell>
          <cell r="AA565" t="str">
            <v>Ｒ４</v>
          </cell>
          <cell r="AB565" t="str">
            <v>〇</v>
          </cell>
          <cell r="AC565" t="str">
            <v>Ｒ４</v>
          </cell>
        </row>
        <row r="566">
          <cell r="A566">
            <v>1410051023463</v>
          </cell>
          <cell r="B566">
            <v>6</v>
          </cell>
          <cell r="C566" t="str">
            <v>保育所</v>
          </cell>
          <cell r="D566" t="str">
            <v>やべのファミリールーム</v>
          </cell>
          <cell r="E566">
            <v>60</v>
          </cell>
          <cell r="F566" t="str">
            <v>磯子区</v>
          </cell>
          <cell r="G566" t="str">
            <v>該当</v>
          </cell>
          <cell r="H566">
            <v>14</v>
          </cell>
          <cell r="I566">
            <v>5</v>
          </cell>
          <cell r="J566">
            <v>3</v>
          </cell>
          <cell r="K566" t="str">
            <v>該当</v>
          </cell>
          <cell r="L566">
            <v>11</v>
          </cell>
          <cell r="M566">
            <v>5</v>
          </cell>
          <cell r="N566">
            <v>6</v>
          </cell>
          <cell r="O566">
            <v>2350045</v>
          </cell>
          <cell r="P566" t="str">
            <v>横浜市磯子区洋光台三丁目２８番地２７</v>
          </cell>
          <cell r="Q566" t="str">
            <v>やべのファミリールーム</v>
          </cell>
          <cell r="R566" t="str">
            <v>適</v>
          </cell>
          <cell r="S566" t="str">
            <v/>
          </cell>
          <cell r="T566" t="str">
            <v/>
          </cell>
          <cell r="U566">
            <v>45182</v>
          </cell>
          <cell r="X566" t="str">
            <v>なし</v>
          </cell>
          <cell r="Y566" t="str">
            <v/>
          </cell>
          <cell r="Z566" t="str">
            <v>該当</v>
          </cell>
          <cell r="AA566" t="str">
            <v>Ｒ４</v>
          </cell>
          <cell r="AB566" t="str">
            <v>〇</v>
          </cell>
          <cell r="AC566" t="str">
            <v>Ｒ４</v>
          </cell>
        </row>
        <row r="567">
          <cell r="A567">
            <v>1410051019917</v>
          </cell>
          <cell r="B567">
            <v>6</v>
          </cell>
          <cell r="C567" t="str">
            <v>保育所</v>
          </cell>
          <cell r="D567" t="str">
            <v>森幼児園</v>
          </cell>
          <cell r="E567">
            <v>60</v>
          </cell>
          <cell r="F567" t="str">
            <v>磯子区</v>
          </cell>
          <cell r="G567" t="str">
            <v>該当</v>
          </cell>
          <cell r="H567">
            <v>13</v>
          </cell>
          <cell r="I567">
            <v>4</v>
          </cell>
          <cell r="J567">
            <v>3</v>
          </cell>
          <cell r="K567" t="str">
            <v>該当</v>
          </cell>
          <cell r="L567">
            <v>8</v>
          </cell>
          <cell r="M567">
            <v>4</v>
          </cell>
          <cell r="N567">
            <v>4</v>
          </cell>
          <cell r="O567">
            <v>2350023</v>
          </cell>
          <cell r="P567" t="str">
            <v>横浜市磯子区森二丁目１５－４６</v>
          </cell>
          <cell r="Q567" t="str">
            <v>森幼児園</v>
          </cell>
          <cell r="R567" t="str">
            <v/>
          </cell>
          <cell r="S567" t="str">
            <v/>
          </cell>
          <cell r="T567" t="e">
            <v>#N/A</v>
          </cell>
          <cell r="U567">
            <v>45182</v>
          </cell>
          <cell r="X567" t="str">
            <v>なし</v>
          </cell>
          <cell r="Y567" t="str">
            <v/>
          </cell>
          <cell r="Z567" t="str">
            <v>該当</v>
          </cell>
          <cell r="AA567" t="str">
            <v>Ｒ４</v>
          </cell>
          <cell r="AB567" t="str">
            <v>〇</v>
          </cell>
          <cell r="AC567" t="str">
            <v>Ｒ４</v>
          </cell>
        </row>
        <row r="568">
          <cell r="A568">
            <v>1410051019610</v>
          </cell>
          <cell r="B568">
            <v>6</v>
          </cell>
          <cell r="C568" t="str">
            <v>保育所</v>
          </cell>
          <cell r="D568" t="str">
            <v>アスク新杉田駅前保育園</v>
          </cell>
          <cell r="E568">
            <v>60</v>
          </cell>
          <cell r="F568" t="str">
            <v>磯子区</v>
          </cell>
          <cell r="G568" t="str">
            <v>該当</v>
          </cell>
          <cell r="H568">
            <v>14</v>
          </cell>
          <cell r="I568">
            <v>5</v>
          </cell>
          <cell r="J568">
            <v>3</v>
          </cell>
          <cell r="K568" t="str">
            <v>該当</v>
          </cell>
          <cell r="L568">
            <v>6</v>
          </cell>
          <cell r="M568">
            <v>5</v>
          </cell>
          <cell r="N568">
            <v>1</v>
          </cell>
          <cell r="O568">
            <v>1080075</v>
          </cell>
          <cell r="P568" t="str">
            <v>東京都港区港南１－２－７０　品川シーズンテラス５Ｆ</v>
          </cell>
          <cell r="Q568" t="str">
            <v>株式会社　日本保育総合研究所</v>
          </cell>
          <cell r="R568" t="str">
            <v>適</v>
          </cell>
          <cell r="S568" t="str">
            <v/>
          </cell>
          <cell r="T568" t="str">
            <v/>
          </cell>
          <cell r="U568">
            <v>45175</v>
          </cell>
          <cell r="X568" t="str">
            <v>なし</v>
          </cell>
          <cell r="Y568" t="str">
            <v/>
          </cell>
          <cell r="Z568" t="str">
            <v>該当</v>
          </cell>
          <cell r="AA568" t="str">
            <v>Ｒ４</v>
          </cell>
          <cell r="AB568" t="str">
            <v>〇</v>
          </cell>
          <cell r="AC568" t="str">
            <v>Ｒ４</v>
          </cell>
        </row>
        <row r="569">
          <cell r="A569">
            <v>1410051016988</v>
          </cell>
          <cell r="B569">
            <v>6</v>
          </cell>
          <cell r="C569" t="str">
            <v>保育所</v>
          </cell>
          <cell r="D569" t="str">
            <v>磯子おひさま保育園</v>
          </cell>
          <cell r="E569">
            <v>60</v>
          </cell>
          <cell r="F569" t="str">
            <v>磯子区</v>
          </cell>
          <cell r="G569" t="str">
            <v>該当</v>
          </cell>
          <cell r="H569">
            <v>16</v>
          </cell>
          <cell r="I569">
            <v>5</v>
          </cell>
          <cell r="J569">
            <v>3</v>
          </cell>
          <cell r="K569" t="str">
            <v>該当</v>
          </cell>
          <cell r="L569">
            <v>10</v>
          </cell>
          <cell r="M569">
            <v>5</v>
          </cell>
          <cell r="N569">
            <v>5</v>
          </cell>
          <cell r="O569">
            <v>2350016</v>
          </cell>
          <cell r="P569" t="str">
            <v>横浜市磯子区磯子三丁目１０－８</v>
          </cell>
          <cell r="Q569" t="str">
            <v>有限会社おひさま　磯子おひさま保育園</v>
          </cell>
          <cell r="R569" t="str">
            <v>適</v>
          </cell>
          <cell r="S569" t="str">
            <v/>
          </cell>
          <cell r="T569" t="str">
            <v/>
          </cell>
          <cell r="U569">
            <v>45163</v>
          </cell>
          <cell r="X569" t="str">
            <v>なし</v>
          </cell>
          <cell r="Y569" t="str">
            <v/>
          </cell>
          <cell r="Z569" t="str">
            <v>該当</v>
          </cell>
          <cell r="AA569" t="str">
            <v>Ｒ４</v>
          </cell>
          <cell r="AB569" t="str">
            <v>〇</v>
          </cell>
          <cell r="AC569" t="str">
            <v>Ｒ４</v>
          </cell>
        </row>
        <row r="570">
          <cell r="A570">
            <v>1410051016970</v>
          </cell>
          <cell r="B570">
            <v>6</v>
          </cell>
          <cell r="C570" t="str">
            <v>保育所</v>
          </cell>
          <cell r="D570" t="str">
            <v>洋光台中央福澤保育センター</v>
          </cell>
          <cell r="E570">
            <v>60</v>
          </cell>
          <cell r="F570" t="str">
            <v>磯子区</v>
          </cell>
          <cell r="G570" t="str">
            <v>該当</v>
          </cell>
          <cell r="H570">
            <v>18</v>
          </cell>
          <cell r="I570">
            <v>6</v>
          </cell>
          <cell r="J570">
            <v>4</v>
          </cell>
          <cell r="K570" t="str">
            <v>該当</v>
          </cell>
          <cell r="L570">
            <v>17</v>
          </cell>
          <cell r="M570">
            <v>6</v>
          </cell>
          <cell r="N570">
            <v>11</v>
          </cell>
          <cell r="O570">
            <v>2350045</v>
          </cell>
          <cell r="P570" t="str">
            <v>横浜市磯子区洋光台五丁目３－１８</v>
          </cell>
          <cell r="Q570" t="str">
            <v>洋光台中央福澤保育センター</v>
          </cell>
          <cell r="R570" t="str">
            <v/>
          </cell>
          <cell r="S570" t="str">
            <v/>
          </cell>
          <cell r="T570" t="e">
            <v>#N/A</v>
          </cell>
          <cell r="U570">
            <v>45182</v>
          </cell>
          <cell r="X570" t="str">
            <v>なし</v>
          </cell>
          <cell r="Y570" t="str">
            <v/>
          </cell>
          <cell r="Z570" t="str">
            <v>該当</v>
          </cell>
          <cell r="AA570" t="str">
            <v>Ｒ４</v>
          </cell>
          <cell r="AB570" t="str">
            <v>〇</v>
          </cell>
          <cell r="AC570" t="str">
            <v>Ｒ４</v>
          </cell>
        </row>
        <row r="571">
          <cell r="A571">
            <v>1410051016962</v>
          </cell>
          <cell r="B571">
            <v>6</v>
          </cell>
          <cell r="C571" t="str">
            <v>保育所</v>
          </cell>
          <cell r="D571" t="str">
            <v>屏風ヶ浦保育園</v>
          </cell>
          <cell r="E571">
            <v>60</v>
          </cell>
          <cell r="F571" t="str">
            <v>磯子区</v>
          </cell>
          <cell r="G571" t="str">
            <v>該当</v>
          </cell>
          <cell r="H571">
            <v>17</v>
          </cell>
          <cell r="I571">
            <v>6</v>
          </cell>
          <cell r="J571">
            <v>3</v>
          </cell>
          <cell r="K571" t="str">
            <v>該当</v>
          </cell>
          <cell r="L571">
            <v>16</v>
          </cell>
          <cell r="M571">
            <v>6</v>
          </cell>
          <cell r="N571">
            <v>10</v>
          </cell>
          <cell r="O571">
            <v>2350023</v>
          </cell>
          <cell r="P571" t="str">
            <v>横浜市磯子区森六丁目３－３３</v>
          </cell>
          <cell r="Q571" t="str">
            <v>屏風ヶ浦保育園</v>
          </cell>
          <cell r="R571" t="str">
            <v/>
          </cell>
          <cell r="S571" t="str">
            <v/>
          </cell>
          <cell r="T571" t="e">
            <v>#N/A</v>
          </cell>
          <cell r="U571">
            <v>45175</v>
          </cell>
          <cell r="X571" t="str">
            <v>なし</v>
          </cell>
          <cell r="Y571" t="str">
            <v/>
          </cell>
          <cell r="Z571" t="str">
            <v>該当</v>
          </cell>
          <cell r="AA571" t="str">
            <v>Ｒ４</v>
          </cell>
          <cell r="AB571" t="str">
            <v>〇</v>
          </cell>
          <cell r="AC571" t="str">
            <v>Ｒ４</v>
          </cell>
        </row>
        <row r="572">
          <cell r="A572">
            <v>1410051016954</v>
          </cell>
          <cell r="B572">
            <v>6</v>
          </cell>
          <cell r="C572" t="str">
            <v>保育所</v>
          </cell>
          <cell r="D572" t="str">
            <v>つくしんぼ保育園</v>
          </cell>
          <cell r="E572">
            <v>60</v>
          </cell>
          <cell r="F572" t="str">
            <v>磯子区</v>
          </cell>
          <cell r="G572" t="str">
            <v>該当</v>
          </cell>
          <cell r="H572">
            <v>10</v>
          </cell>
          <cell r="I572">
            <v>3</v>
          </cell>
          <cell r="J572">
            <v>2</v>
          </cell>
          <cell r="K572" t="str">
            <v>該当</v>
          </cell>
          <cell r="L572">
            <v>3</v>
          </cell>
          <cell r="M572">
            <v>3</v>
          </cell>
          <cell r="N572">
            <v>0</v>
          </cell>
          <cell r="O572">
            <v>2330003</v>
          </cell>
          <cell r="P572" t="str">
            <v>横浜市港南区港南四丁目２－６</v>
          </cell>
          <cell r="Q572" t="str">
            <v>社会福祉法人つくしんぼの会</v>
          </cell>
          <cell r="R572" t="str">
            <v>適</v>
          </cell>
          <cell r="S572" t="str">
            <v/>
          </cell>
          <cell r="T572" t="str">
            <v/>
          </cell>
          <cell r="U572">
            <v>45182</v>
          </cell>
          <cell r="X572" t="str">
            <v>なし</v>
          </cell>
          <cell r="Y572" t="str">
            <v/>
          </cell>
          <cell r="Z572" t="str">
            <v>該当</v>
          </cell>
          <cell r="AA572" t="str">
            <v>Ｒ４</v>
          </cell>
          <cell r="AB572" t="str">
            <v>〇</v>
          </cell>
          <cell r="AC572" t="str">
            <v>Ｒ４</v>
          </cell>
        </row>
        <row r="573">
          <cell r="A573">
            <v>1410051016947</v>
          </cell>
          <cell r="B573">
            <v>6</v>
          </cell>
          <cell r="C573" t="str">
            <v>保育所</v>
          </cell>
          <cell r="D573" t="str">
            <v>太陽の子　磯子保育園</v>
          </cell>
          <cell r="E573">
            <v>60</v>
          </cell>
          <cell r="F573" t="str">
            <v>磯子区</v>
          </cell>
          <cell r="G573" t="str">
            <v>該当</v>
          </cell>
          <cell r="H573">
            <v>15</v>
          </cell>
          <cell r="I573">
            <v>5</v>
          </cell>
          <cell r="J573">
            <v>3</v>
          </cell>
          <cell r="K573" t="str">
            <v>該当</v>
          </cell>
          <cell r="L573">
            <v>12</v>
          </cell>
          <cell r="M573">
            <v>5</v>
          </cell>
          <cell r="N573">
            <v>7</v>
          </cell>
          <cell r="O573">
            <v>1086215</v>
          </cell>
          <cell r="P573" t="str">
            <v>東京都港区港南二丁目１５番３号　品川インターシティＣ棟１５階</v>
          </cell>
          <cell r="Q573" t="str">
            <v>ＨＩＴＯＷＡキッズライフ株式会社</v>
          </cell>
          <cell r="R573" t="str">
            <v/>
          </cell>
          <cell r="S573" t="str">
            <v/>
          </cell>
          <cell r="T573" t="e">
            <v>#N/A</v>
          </cell>
          <cell r="U573">
            <v>45205</v>
          </cell>
          <cell r="X573" t="str">
            <v>なし</v>
          </cell>
          <cell r="Y573" t="str">
            <v/>
          </cell>
          <cell r="Z573" t="str">
            <v>該当</v>
          </cell>
          <cell r="AA573" t="str">
            <v>Ｒ４</v>
          </cell>
          <cell r="AB573" t="str">
            <v>〇</v>
          </cell>
          <cell r="AC573" t="str">
            <v>Ｒ４</v>
          </cell>
        </row>
        <row r="574">
          <cell r="A574">
            <v>1410051016939</v>
          </cell>
          <cell r="B574">
            <v>6</v>
          </cell>
          <cell r="C574" t="str">
            <v>保育所</v>
          </cell>
          <cell r="D574" t="str">
            <v>杉田幼児園</v>
          </cell>
          <cell r="E574">
            <v>60</v>
          </cell>
          <cell r="F574" t="str">
            <v>磯子区</v>
          </cell>
          <cell r="G574" t="str">
            <v>該当</v>
          </cell>
          <cell r="H574">
            <v>18</v>
          </cell>
          <cell r="I574">
            <v>6</v>
          </cell>
          <cell r="J574">
            <v>4</v>
          </cell>
          <cell r="K574" t="str">
            <v>該当</v>
          </cell>
          <cell r="L574">
            <v>12</v>
          </cell>
          <cell r="M574">
            <v>6</v>
          </cell>
          <cell r="N574">
            <v>6</v>
          </cell>
          <cell r="O574">
            <v>2350033</v>
          </cell>
          <cell r="P574" t="str">
            <v>横浜市磯子区杉田四丁目６－３１</v>
          </cell>
          <cell r="Q574" t="str">
            <v>杉田幼児園</v>
          </cell>
          <cell r="R574" t="str">
            <v/>
          </cell>
          <cell r="S574" t="str">
            <v/>
          </cell>
          <cell r="T574" t="e">
            <v>#N/A</v>
          </cell>
          <cell r="U574">
            <v>45175</v>
          </cell>
          <cell r="X574" t="str">
            <v>なし</v>
          </cell>
          <cell r="Y574" t="str">
            <v/>
          </cell>
          <cell r="Z574" t="str">
            <v>該当</v>
          </cell>
          <cell r="AA574" t="str">
            <v>Ｒ４</v>
          </cell>
          <cell r="AB574" t="str">
            <v>〇</v>
          </cell>
          <cell r="AC574" t="str">
            <v>Ｒ４</v>
          </cell>
        </row>
        <row r="575">
          <cell r="A575">
            <v>1410051016921</v>
          </cell>
          <cell r="B575">
            <v>6</v>
          </cell>
          <cell r="C575" t="str">
            <v>保育所</v>
          </cell>
          <cell r="D575" t="str">
            <v>新杉田のびのび保育園</v>
          </cell>
          <cell r="E575">
            <v>60</v>
          </cell>
          <cell r="F575" t="str">
            <v>磯子区</v>
          </cell>
          <cell r="G575" t="str">
            <v>該当</v>
          </cell>
          <cell r="H575">
            <v>22</v>
          </cell>
          <cell r="I575">
            <v>7</v>
          </cell>
          <cell r="J575">
            <v>4</v>
          </cell>
          <cell r="K575" t="str">
            <v>該当</v>
          </cell>
          <cell r="L575">
            <v>9</v>
          </cell>
          <cell r="M575">
            <v>7</v>
          </cell>
          <cell r="N575">
            <v>2</v>
          </cell>
          <cell r="O575">
            <v>2350033</v>
          </cell>
          <cell r="P575" t="str">
            <v>横浜市磯子区杉田１－１－１　らびすた新杉田４～５階</v>
          </cell>
          <cell r="Q575" t="str">
            <v>新杉田のびのび保育園</v>
          </cell>
          <cell r="R575" t="str">
            <v>適</v>
          </cell>
          <cell r="S575" t="str">
            <v/>
          </cell>
          <cell r="T575" t="str">
            <v/>
          </cell>
          <cell r="U575">
            <v>45163</v>
          </cell>
          <cell r="X575" t="str">
            <v>なし</v>
          </cell>
          <cell r="Y575" t="str">
            <v/>
          </cell>
          <cell r="Z575" t="str">
            <v>該当</v>
          </cell>
          <cell r="AA575" t="str">
            <v>Ｒ４</v>
          </cell>
          <cell r="AB575" t="str">
            <v>〇</v>
          </cell>
          <cell r="AC575" t="str">
            <v>Ｒ４</v>
          </cell>
        </row>
        <row r="576">
          <cell r="A576">
            <v>1410051016913</v>
          </cell>
          <cell r="B576">
            <v>6</v>
          </cell>
          <cell r="C576" t="str">
            <v>保育所</v>
          </cell>
          <cell r="D576" t="str">
            <v>金剛保育園</v>
          </cell>
          <cell r="E576">
            <v>60</v>
          </cell>
          <cell r="F576" t="str">
            <v>磯子区</v>
          </cell>
          <cell r="G576" t="str">
            <v>該当</v>
          </cell>
          <cell r="H576">
            <v>18</v>
          </cell>
          <cell r="I576">
            <v>6</v>
          </cell>
          <cell r="J576">
            <v>4</v>
          </cell>
          <cell r="K576" t="str">
            <v>該当</v>
          </cell>
          <cell r="L576">
            <v>10</v>
          </cell>
          <cell r="M576">
            <v>6</v>
          </cell>
          <cell r="N576">
            <v>4</v>
          </cell>
          <cell r="O576">
            <v>2350021</v>
          </cell>
          <cell r="P576" t="str">
            <v>横浜市磯子区岡村五丁目３－２０</v>
          </cell>
          <cell r="Q576" t="str">
            <v>社会福祉法人　育祐会　金剛保育園</v>
          </cell>
          <cell r="R576" t="str">
            <v/>
          </cell>
          <cell r="S576" t="str">
            <v/>
          </cell>
          <cell r="T576" t="e">
            <v>#N/A</v>
          </cell>
          <cell r="U576">
            <v>45191</v>
          </cell>
          <cell r="X576" t="str">
            <v>なし</v>
          </cell>
          <cell r="Y576" t="str">
            <v/>
          </cell>
          <cell r="Z576" t="str">
            <v>該当</v>
          </cell>
          <cell r="AA576" t="str">
            <v>Ｒ４</v>
          </cell>
          <cell r="AB576" t="str">
            <v>〇</v>
          </cell>
          <cell r="AC576" t="str">
            <v>Ｒ４</v>
          </cell>
        </row>
        <row r="577">
          <cell r="A577">
            <v>1410051015519</v>
          </cell>
          <cell r="B577">
            <v>6</v>
          </cell>
          <cell r="C577" t="str">
            <v>保育所</v>
          </cell>
          <cell r="D577" t="str">
            <v>にじいろ保育園磯子</v>
          </cell>
          <cell r="E577">
            <v>60</v>
          </cell>
          <cell r="F577" t="str">
            <v>磯子区</v>
          </cell>
          <cell r="G577" t="str">
            <v>該当</v>
          </cell>
          <cell r="H577">
            <v>15</v>
          </cell>
          <cell r="I577">
            <v>5</v>
          </cell>
          <cell r="J577">
            <v>3</v>
          </cell>
          <cell r="K577" t="str">
            <v>該当</v>
          </cell>
          <cell r="L577">
            <v>9</v>
          </cell>
          <cell r="M577">
            <v>5</v>
          </cell>
          <cell r="N577">
            <v>4</v>
          </cell>
          <cell r="O577">
            <v>1500043</v>
          </cell>
          <cell r="P577" t="str">
            <v>東京都渋谷区道玄坂１丁目１２－１　渋谷マークシティ　ウェスト１７階</v>
          </cell>
          <cell r="Q577" t="str">
            <v>ライクキッズ株式会社</v>
          </cell>
          <cell r="R577" t="str">
            <v/>
          </cell>
          <cell r="S577" t="str">
            <v/>
          </cell>
          <cell r="T577" t="e">
            <v>#N/A</v>
          </cell>
          <cell r="U577">
            <v>45175</v>
          </cell>
          <cell r="X577" t="str">
            <v>なし</v>
          </cell>
          <cell r="Y577" t="str">
            <v/>
          </cell>
          <cell r="Z577" t="str">
            <v>該当</v>
          </cell>
          <cell r="AA577" t="str">
            <v>Ｒ４</v>
          </cell>
          <cell r="AB577" t="str">
            <v>〇</v>
          </cell>
          <cell r="AC577" t="str">
            <v>Ｒ４</v>
          </cell>
        </row>
        <row r="578">
          <cell r="A578">
            <v>1410051015501</v>
          </cell>
          <cell r="B578">
            <v>6</v>
          </cell>
          <cell r="C578" t="str">
            <v>保育所</v>
          </cell>
          <cell r="D578" t="str">
            <v>横浜ナーサリー</v>
          </cell>
          <cell r="E578">
            <v>60</v>
          </cell>
          <cell r="F578" t="str">
            <v>磯子区</v>
          </cell>
          <cell r="G578" t="str">
            <v>該当</v>
          </cell>
          <cell r="H578">
            <v>23</v>
          </cell>
          <cell r="I578">
            <v>8</v>
          </cell>
          <cell r="J578">
            <v>5</v>
          </cell>
          <cell r="K578" t="str">
            <v>該当</v>
          </cell>
          <cell r="L578">
            <v>15</v>
          </cell>
          <cell r="M578">
            <v>8</v>
          </cell>
          <cell r="N578">
            <v>7</v>
          </cell>
          <cell r="O578">
            <v>2350011</v>
          </cell>
          <cell r="P578" t="str">
            <v>横浜市磯子区丸山一丁目１７－１７</v>
          </cell>
          <cell r="Q578" t="str">
            <v>横浜婦人クラブ愛児園　横浜ナーサリー</v>
          </cell>
          <cell r="R578" t="str">
            <v/>
          </cell>
          <cell r="S578" t="str">
            <v/>
          </cell>
          <cell r="T578" t="e">
            <v>#N/A</v>
          </cell>
          <cell r="U578">
            <v>45182</v>
          </cell>
          <cell r="X578" t="str">
            <v>なし</v>
          </cell>
          <cell r="Y578" t="str">
            <v/>
          </cell>
          <cell r="Z578" t="str">
            <v>該当</v>
          </cell>
          <cell r="AA578" t="str">
            <v>Ｒ４</v>
          </cell>
          <cell r="AB578" t="str">
            <v>〇</v>
          </cell>
          <cell r="AC578" t="str">
            <v>Ｒ４</v>
          </cell>
        </row>
        <row r="579">
          <cell r="A579">
            <v>1410051015493</v>
          </cell>
          <cell r="B579">
            <v>6</v>
          </cell>
          <cell r="C579" t="str">
            <v>保育所</v>
          </cell>
          <cell r="D579" t="str">
            <v>根岸星の子保育園</v>
          </cell>
          <cell r="E579">
            <v>60</v>
          </cell>
          <cell r="F579" t="str">
            <v>磯子区</v>
          </cell>
          <cell r="G579" t="str">
            <v>該当</v>
          </cell>
          <cell r="H579">
            <v>20</v>
          </cell>
          <cell r="I579">
            <v>7</v>
          </cell>
          <cell r="J579">
            <v>4</v>
          </cell>
          <cell r="K579" t="str">
            <v>該当</v>
          </cell>
          <cell r="L579">
            <v>14</v>
          </cell>
          <cell r="M579">
            <v>7</v>
          </cell>
          <cell r="N579">
            <v>7</v>
          </cell>
          <cell r="O579">
            <v>2350005</v>
          </cell>
          <cell r="P579" t="str">
            <v>横浜市磯子区東町１９番３３号</v>
          </cell>
          <cell r="Q579" t="str">
            <v>根岸星の子保育園</v>
          </cell>
          <cell r="R579" t="str">
            <v/>
          </cell>
          <cell r="S579" t="str">
            <v/>
          </cell>
          <cell r="T579" t="e">
            <v>#N/A</v>
          </cell>
          <cell r="U579">
            <v>45182</v>
          </cell>
          <cell r="X579" t="str">
            <v>なし</v>
          </cell>
          <cell r="Y579" t="str">
            <v/>
          </cell>
          <cell r="Z579" t="str">
            <v>該当</v>
          </cell>
          <cell r="AA579" t="str">
            <v>Ｒ４</v>
          </cell>
          <cell r="AB579" t="str">
            <v>〇</v>
          </cell>
          <cell r="AC579" t="str">
            <v>Ｒ４</v>
          </cell>
        </row>
        <row r="580">
          <cell r="A580">
            <v>1410051015485</v>
          </cell>
          <cell r="B580">
            <v>6</v>
          </cell>
          <cell r="C580" t="str">
            <v>保育所</v>
          </cell>
          <cell r="D580" t="str">
            <v>にじいろ保育園洋光台</v>
          </cell>
          <cell r="E580">
            <v>60</v>
          </cell>
          <cell r="F580" t="str">
            <v>磯子区</v>
          </cell>
          <cell r="G580" t="str">
            <v>該当</v>
          </cell>
          <cell r="H580">
            <v>15</v>
          </cell>
          <cell r="I580">
            <v>5</v>
          </cell>
          <cell r="J580">
            <v>3</v>
          </cell>
          <cell r="K580" t="str">
            <v>該当</v>
          </cell>
          <cell r="L580">
            <v>8</v>
          </cell>
          <cell r="M580">
            <v>5</v>
          </cell>
          <cell r="N580">
            <v>3</v>
          </cell>
          <cell r="O580">
            <v>1500043</v>
          </cell>
          <cell r="P580" t="str">
            <v>東京都渋谷区道玄坂１丁目１２－１　渋谷マークシティ　ウェスト１７階</v>
          </cell>
          <cell r="Q580" t="str">
            <v>ライクキッズ株式会社</v>
          </cell>
          <cell r="R580" t="str">
            <v/>
          </cell>
          <cell r="S580" t="str">
            <v/>
          </cell>
          <cell r="T580" t="e">
            <v>#N/A</v>
          </cell>
          <cell r="U580">
            <v>45175</v>
          </cell>
          <cell r="X580" t="str">
            <v>なし</v>
          </cell>
          <cell r="Y580" t="str">
            <v/>
          </cell>
          <cell r="Z580" t="str">
            <v>該当</v>
          </cell>
          <cell r="AA580" t="str">
            <v>Ｒ４</v>
          </cell>
          <cell r="AB580" t="str">
            <v>〇</v>
          </cell>
          <cell r="AC580" t="str">
            <v>Ｒ４</v>
          </cell>
        </row>
        <row r="581">
          <cell r="A581">
            <v>1410051015477</v>
          </cell>
          <cell r="B581">
            <v>6</v>
          </cell>
          <cell r="C581" t="str">
            <v>保育所</v>
          </cell>
          <cell r="D581" t="str">
            <v>にじいろ保育園新杉田</v>
          </cell>
          <cell r="E581">
            <v>60</v>
          </cell>
          <cell r="F581" t="str">
            <v>磯子区</v>
          </cell>
          <cell r="G581" t="str">
            <v>該当</v>
          </cell>
          <cell r="H581">
            <v>15</v>
          </cell>
          <cell r="I581">
            <v>5</v>
          </cell>
          <cell r="J581">
            <v>3</v>
          </cell>
          <cell r="K581" t="str">
            <v>該当</v>
          </cell>
          <cell r="L581">
            <v>10</v>
          </cell>
          <cell r="M581">
            <v>5</v>
          </cell>
          <cell r="N581">
            <v>5</v>
          </cell>
          <cell r="O581">
            <v>1500043</v>
          </cell>
          <cell r="P581" t="str">
            <v>東京都渋谷区道玄坂１丁目１２－１　渋谷マークシティ　ウェスト１７階</v>
          </cell>
          <cell r="Q581" t="str">
            <v>ライクキッズ株式会社</v>
          </cell>
          <cell r="R581" t="str">
            <v/>
          </cell>
          <cell r="S581" t="str">
            <v/>
          </cell>
          <cell r="T581" t="e">
            <v>#N/A</v>
          </cell>
          <cell r="U581">
            <v>45175</v>
          </cell>
          <cell r="X581" t="str">
            <v>なし</v>
          </cell>
          <cell r="Y581" t="str">
            <v/>
          </cell>
          <cell r="Z581" t="str">
            <v>該当</v>
          </cell>
          <cell r="AA581" t="str">
            <v>Ｒ４</v>
          </cell>
          <cell r="AB581" t="str">
            <v>〇</v>
          </cell>
          <cell r="AC581" t="str">
            <v>Ｒ４</v>
          </cell>
        </row>
        <row r="582">
          <cell r="A582">
            <v>1410051015469</v>
          </cell>
          <cell r="B582">
            <v>6</v>
          </cell>
          <cell r="C582" t="str">
            <v>保育所</v>
          </cell>
          <cell r="D582" t="str">
            <v>汐見台愛育園</v>
          </cell>
          <cell r="E582">
            <v>60</v>
          </cell>
          <cell r="F582" t="str">
            <v>磯子区</v>
          </cell>
          <cell r="G582" t="str">
            <v>該当</v>
          </cell>
          <cell r="H582">
            <v>13</v>
          </cell>
          <cell r="I582">
            <v>4</v>
          </cell>
          <cell r="J582">
            <v>3</v>
          </cell>
          <cell r="K582" t="str">
            <v>該当</v>
          </cell>
          <cell r="L582">
            <v>8</v>
          </cell>
          <cell r="M582">
            <v>4</v>
          </cell>
          <cell r="N582">
            <v>4</v>
          </cell>
          <cell r="O582">
            <v>2350022</v>
          </cell>
          <cell r="P582" t="str">
            <v>横浜市磯子区汐見台２丁目２－１</v>
          </cell>
          <cell r="Q582" t="str">
            <v>汐見台愛育園</v>
          </cell>
          <cell r="R582" t="str">
            <v>適</v>
          </cell>
          <cell r="S582" t="str">
            <v/>
          </cell>
          <cell r="T582" t="str">
            <v/>
          </cell>
          <cell r="U582">
            <v>45182</v>
          </cell>
          <cell r="X582" t="str">
            <v>なし</v>
          </cell>
          <cell r="Y582" t="str">
            <v/>
          </cell>
          <cell r="Z582" t="str">
            <v>該当</v>
          </cell>
          <cell r="AA582" t="str">
            <v>Ｒ４</v>
          </cell>
          <cell r="AB582" t="str">
            <v>〇</v>
          </cell>
          <cell r="AC582" t="str">
            <v>Ｒ４</v>
          </cell>
        </row>
        <row r="583">
          <cell r="A583">
            <v>1410051015204</v>
          </cell>
          <cell r="B583">
            <v>6</v>
          </cell>
          <cell r="C583" t="str">
            <v>保育所</v>
          </cell>
          <cell r="D583" t="str">
            <v>ペガサスわくわくランド</v>
          </cell>
          <cell r="E583">
            <v>60</v>
          </cell>
          <cell r="F583" t="str">
            <v>磯子区</v>
          </cell>
          <cell r="G583" t="str">
            <v>非該当</v>
          </cell>
          <cell r="I583" t="str">
            <v/>
          </cell>
          <cell r="J583" t="str">
            <v/>
          </cell>
          <cell r="K583" t="str">
            <v>非該当</v>
          </cell>
          <cell r="M583" t="str">
            <v/>
          </cell>
          <cell r="N583" t="str">
            <v>―</v>
          </cell>
          <cell r="O583">
            <v>2350023</v>
          </cell>
          <cell r="P583" t="str">
            <v>横浜市磯子区森二丁目１３－１６</v>
          </cell>
          <cell r="Q583" t="str">
            <v>（有）ウェルテックサンワ</v>
          </cell>
          <cell r="R583" t="str">
            <v/>
          </cell>
          <cell r="S583" t="str">
            <v/>
          </cell>
          <cell r="T583" t="e">
            <v>#N/A</v>
          </cell>
          <cell r="U583">
            <v>45175</v>
          </cell>
          <cell r="X583" t="str">
            <v>―</v>
          </cell>
          <cell r="Y583" t="str">
            <v/>
          </cell>
          <cell r="Z583" t="str">
            <v>非該当</v>
          </cell>
          <cell r="AA583" t="str">
            <v>履歴なし</v>
          </cell>
          <cell r="AB583" t="str">
            <v>〇</v>
          </cell>
          <cell r="AC583" t="str">
            <v/>
          </cell>
        </row>
        <row r="584">
          <cell r="A584">
            <v>1410051015196</v>
          </cell>
          <cell r="B584">
            <v>6</v>
          </cell>
          <cell r="C584" t="str">
            <v>保育所</v>
          </cell>
          <cell r="D584" t="str">
            <v>アスク新杉田保育園</v>
          </cell>
          <cell r="E584">
            <v>60</v>
          </cell>
          <cell r="F584" t="str">
            <v>磯子区</v>
          </cell>
          <cell r="G584" t="str">
            <v>該当</v>
          </cell>
          <cell r="H584">
            <v>8</v>
          </cell>
          <cell r="I584">
            <v>3</v>
          </cell>
          <cell r="J584">
            <v>2</v>
          </cell>
          <cell r="K584" t="str">
            <v>該当</v>
          </cell>
          <cell r="L584">
            <v>6</v>
          </cell>
          <cell r="M584">
            <v>3</v>
          </cell>
          <cell r="N584">
            <v>3</v>
          </cell>
          <cell r="O584">
            <v>1080075</v>
          </cell>
          <cell r="P584" t="str">
            <v>東京都港区港南１丁目２－７０品川シーズンテラス５Ｆ</v>
          </cell>
          <cell r="Q584" t="str">
            <v>株式会社　日本保育総合研究所</v>
          </cell>
          <cell r="R584" t="str">
            <v/>
          </cell>
          <cell r="S584" t="str">
            <v/>
          </cell>
          <cell r="T584" t="e">
            <v>#N/A</v>
          </cell>
          <cell r="U584">
            <v>45175</v>
          </cell>
          <cell r="X584" t="str">
            <v>なし</v>
          </cell>
          <cell r="Y584" t="str">
            <v/>
          </cell>
          <cell r="Z584" t="str">
            <v>該当</v>
          </cell>
          <cell r="AA584" t="str">
            <v>Ｒ４</v>
          </cell>
          <cell r="AB584" t="str">
            <v>〇</v>
          </cell>
          <cell r="AC584" t="str">
            <v>Ｒ４</v>
          </cell>
        </row>
        <row r="585">
          <cell r="A585">
            <v>1410051014843</v>
          </cell>
          <cell r="B585">
            <v>6</v>
          </cell>
          <cell r="C585" t="str">
            <v>保育所</v>
          </cell>
          <cell r="D585" t="str">
            <v>屏風ヶ浦はるかぜ保育園</v>
          </cell>
          <cell r="E585">
            <v>60</v>
          </cell>
          <cell r="F585" t="str">
            <v>磯子区</v>
          </cell>
          <cell r="G585" t="str">
            <v>該当</v>
          </cell>
          <cell r="H585">
            <v>12</v>
          </cell>
          <cell r="I585">
            <v>4</v>
          </cell>
          <cell r="J585">
            <v>2</v>
          </cell>
          <cell r="K585" t="str">
            <v>該当</v>
          </cell>
          <cell r="L585">
            <v>9</v>
          </cell>
          <cell r="M585">
            <v>4</v>
          </cell>
          <cell r="N585">
            <v>5</v>
          </cell>
          <cell r="O585">
            <v>2350023</v>
          </cell>
          <cell r="P585" t="str">
            <v>横浜市磯子区森四丁目６－２１</v>
          </cell>
          <cell r="Q585" t="str">
            <v>屏風ヶ浦はるかぜ保育園</v>
          </cell>
          <cell r="R585" t="str">
            <v/>
          </cell>
          <cell r="S585" t="str">
            <v/>
          </cell>
          <cell r="T585" t="e">
            <v>#N/A</v>
          </cell>
          <cell r="U585">
            <v>45182</v>
          </cell>
          <cell r="X585" t="str">
            <v>なし</v>
          </cell>
          <cell r="Y585" t="str">
            <v/>
          </cell>
          <cell r="Z585" t="str">
            <v>該当</v>
          </cell>
          <cell r="AA585" t="str">
            <v>Ｒ４</v>
          </cell>
          <cell r="AB585" t="str">
            <v>〇</v>
          </cell>
          <cell r="AC585" t="str">
            <v>Ｒ４</v>
          </cell>
        </row>
        <row r="586">
          <cell r="A586">
            <v>1410051014231</v>
          </cell>
          <cell r="B586">
            <v>6</v>
          </cell>
          <cell r="C586" t="str">
            <v>保育所</v>
          </cell>
          <cell r="D586" t="str">
            <v>洋光台保育園</v>
          </cell>
          <cell r="E586">
            <v>60</v>
          </cell>
          <cell r="F586" t="str">
            <v>磯子区</v>
          </cell>
          <cell r="G586" t="str">
            <v>該当</v>
          </cell>
          <cell r="H586">
            <v>10</v>
          </cell>
          <cell r="I586">
            <v>3</v>
          </cell>
          <cell r="J586">
            <v>2</v>
          </cell>
          <cell r="K586" t="str">
            <v>該当</v>
          </cell>
          <cell r="L586">
            <v>7</v>
          </cell>
          <cell r="M586">
            <v>3</v>
          </cell>
          <cell r="N586">
            <v>4</v>
          </cell>
          <cell r="O586">
            <v>2350045</v>
          </cell>
          <cell r="P586" t="str">
            <v>横浜市磯子区洋光台三丁目１８－２６</v>
          </cell>
          <cell r="Q586" t="str">
            <v>社会福祉法人横浜悠久会洋光台保育園</v>
          </cell>
          <cell r="R586" t="str">
            <v>適</v>
          </cell>
          <cell r="S586" t="str">
            <v/>
          </cell>
          <cell r="T586" t="str">
            <v/>
          </cell>
          <cell r="U586">
            <v>45175</v>
          </cell>
          <cell r="X586" t="str">
            <v>なし</v>
          </cell>
          <cell r="Y586" t="str">
            <v/>
          </cell>
          <cell r="Z586" t="str">
            <v>該当</v>
          </cell>
          <cell r="AA586" t="str">
            <v>Ｒ４</v>
          </cell>
          <cell r="AB586" t="str">
            <v>〇</v>
          </cell>
          <cell r="AC586" t="str">
            <v>Ｒ４</v>
          </cell>
        </row>
        <row r="587">
          <cell r="A587">
            <v>1410051014223</v>
          </cell>
          <cell r="B587">
            <v>6</v>
          </cell>
          <cell r="C587" t="str">
            <v>保育所</v>
          </cell>
          <cell r="D587" t="str">
            <v>日枝幼児園</v>
          </cell>
          <cell r="E587">
            <v>60</v>
          </cell>
          <cell r="F587" t="str">
            <v>磯子区</v>
          </cell>
          <cell r="G587" t="str">
            <v>非該当</v>
          </cell>
          <cell r="I587" t="str">
            <v/>
          </cell>
          <cell r="J587" t="str">
            <v/>
          </cell>
          <cell r="K587" t="str">
            <v>非該当</v>
          </cell>
          <cell r="M587" t="str">
            <v/>
          </cell>
          <cell r="N587" t="str">
            <v>―</v>
          </cell>
          <cell r="O587">
            <v>2350016</v>
          </cell>
          <cell r="P587" t="str">
            <v>横浜市磯子区磯子四丁目３番１１号</v>
          </cell>
          <cell r="Q587" t="str">
            <v>宗教法人日枝大神　日枝幼児園</v>
          </cell>
          <cell r="R587" t="str">
            <v>適</v>
          </cell>
          <cell r="S587" t="str">
            <v/>
          </cell>
          <cell r="T587" t="str">
            <v/>
          </cell>
          <cell r="U587">
            <v>45163</v>
          </cell>
          <cell r="X587" t="str">
            <v>―</v>
          </cell>
          <cell r="Y587" t="str">
            <v/>
          </cell>
          <cell r="Z587" t="str">
            <v>非該当</v>
          </cell>
          <cell r="AA587" t="str">
            <v>履歴なし</v>
          </cell>
          <cell r="AB587" t="str">
            <v>〇</v>
          </cell>
          <cell r="AC587" t="str">
            <v/>
          </cell>
        </row>
        <row r="588">
          <cell r="A588">
            <v>1410052003654</v>
          </cell>
          <cell r="B588">
            <v>7</v>
          </cell>
          <cell r="C588" t="str">
            <v>家庭的保育事業</v>
          </cell>
          <cell r="D588" t="str">
            <v>くろかわ保育室</v>
          </cell>
          <cell r="E588">
            <v>60</v>
          </cell>
          <cell r="F588" t="str">
            <v>磯子区</v>
          </cell>
          <cell r="G588" t="str">
            <v>非該当</v>
          </cell>
          <cell r="H588" t="str">
            <v>-</v>
          </cell>
          <cell r="I588" t="e">
            <v>#VALUE!</v>
          </cell>
          <cell r="J588" t="str">
            <v/>
          </cell>
          <cell r="K588" t="str">
            <v>非該当</v>
          </cell>
          <cell r="M588" t="str">
            <v/>
          </cell>
          <cell r="N588" t="str">
            <v>―</v>
          </cell>
          <cell r="O588">
            <v>2350041</v>
          </cell>
          <cell r="P588" t="str">
            <v>横浜市磯子区栗木二丁目１１－１９</v>
          </cell>
          <cell r="Q588" t="str">
            <v>くろかわ保育室</v>
          </cell>
          <cell r="R588" t="str">
            <v>否</v>
          </cell>
          <cell r="S588" t="str">
            <v/>
          </cell>
          <cell r="T588" t="str">
            <v/>
          </cell>
          <cell r="U588">
            <v>45163</v>
          </cell>
          <cell r="X588" t="str">
            <v>―</v>
          </cell>
          <cell r="Y588" t="str">
            <v/>
          </cell>
          <cell r="Z588" t="str">
            <v>非該当</v>
          </cell>
          <cell r="AA588" t="str">
            <v>Ｈ29</v>
          </cell>
          <cell r="AB588" t="str">
            <v>〇</v>
          </cell>
          <cell r="AC588" t="str">
            <v/>
          </cell>
        </row>
        <row r="589">
          <cell r="A589">
            <v>1410052005543</v>
          </cell>
          <cell r="B589">
            <v>8</v>
          </cell>
          <cell r="C589" t="str">
            <v>小規模保育事業（A型）</v>
          </cell>
          <cell r="D589" t="str">
            <v>根岸サンフラワー保育園</v>
          </cell>
          <cell r="E589">
            <v>60</v>
          </cell>
          <cell r="F589" t="str">
            <v>磯子区</v>
          </cell>
          <cell r="G589" t="str">
            <v>該当</v>
          </cell>
          <cell r="H589">
            <v>5</v>
          </cell>
          <cell r="I589">
            <v>2</v>
          </cell>
          <cell r="J589">
            <v>1</v>
          </cell>
          <cell r="K589" t="str">
            <v>該当</v>
          </cell>
          <cell r="L589">
            <v>4</v>
          </cell>
          <cell r="M589">
            <v>2</v>
          </cell>
          <cell r="N589">
            <v>2</v>
          </cell>
          <cell r="O589">
            <v>1030001</v>
          </cell>
          <cell r="P589" t="str">
            <v>東京都中央区日本橋小伝馬町４番１号　井門小伝馬町ビル８階</v>
          </cell>
          <cell r="Q589" t="str">
            <v>株式会社サンフラワー</v>
          </cell>
          <cell r="R589" t="str">
            <v>適</v>
          </cell>
          <cell r="S589" t="str">
            <v/>
          </cell>
          <cell r="T589" t="str">
            <v/>
          </cell>
          <cell r="U589">
            <v>45175</v>
          </cell>
          <cell r="X589" t="str">
            <v>なし</v>
          </cell>
          <cell r="Y589" t="str">
            <v/>
          </cell>
          <cell r="Z589" t="str">
            <v>該当</v>
          </cell>
          <cell r="AA589" t="str">
            <v>Ｒ４</v>
          </cell>
          <cell r="AB589" t="str">
            <v>〇</v>
          </cell>
          <cell r="AC589" t="str">
            <v>Ｒ４</v>
          </cell>
        </row>
        <row r="590">
          <cell r="A590">
            <v>1410052005535</v>
          </cell>
          <cell r="B590">
            <v>8</v>
          </cell>
          <cell r="C590" t="str">
            <v>小規模保育事業（A型）</v>
          </cell>
          <cell r="D590" t="str">
            <v>みらいつばさ新杉田保育園</v>
          </cell>
          <cell r="E590">
            <v>60</v>
          </cell>
          <cell r="F590" t="str">
            <v>磯子区</v>
          </cell>
          <cell r="G590" t="str">
            <v>該当</v>
          </cell>
          <cell r="H590">
            <v>6</v>
          </cell>
          <cell r="I590">
            <v>2</v>
          </cell>
          <cell r="J590">
            <v>1</v>
          </cell>
          <cell r="K590" t="str">
            <v>該当</v>
          </cell>
          <cell r="L590">
            <v>2</v>
          </cell>
          <cell r="M590">
            <v>2</v>
          </cell>
          <cell r="N590">
            <v>0</v>
          </cell>
          <cell r="O590">
            <v>1970003</v>
          </cell>
          <cell r="P590" t="str">
            <v>東京都福生市熊川１６８９－４５</v>
          </cell>
          <cell r="Q590" t="str">
            <v>株式会社みらいつばさ</v>
          </cell>
          <cell r="R590" t="str">
            <v>適</v>
          </cell>
          <cell r="S590" t="str">
            <v/>
          </cell>
          <cell r="T590" t="str">
            <v/>
          </cell>
          <cell r="U590">
            <v>45182</v>
          </cell>
          <cell r="X590" t="str">
            <v>なし</v>
          </cell>
          <cell r="Y590" t="str">
            <v/>
          </cell>
          <cell r="Z590" t="str">
            <v>該当</v>
          </cell>
          <cell r="AA590" t="str">
            <v>Ｒ４</v>
          </cell>
          <cell r="AB590" t="str">
            <v>〇</v>
          </cell>
          <cell r="AC590" t="str">
            <v>Ｒ４</v>
          </cell>
        </row>
        <row r="591">
          <cell r="A591">
            <v>1410052005246</v>
          </cell>
          <cell r="B591">
            <v>8</v>
          </cell>
          <cell r="C591" t="str">
            <v>小規模保育事業（A型）</v>
          </cell>
          <cell r="D591" t="str">
            <v>ピノキオ幼児舎　新杉田園</v>
          </cell>
          <cell r="E591">
            <v>60</v>
          </cell>
          <cell r="F591" t="str">
            <v>磯子区</v>
          </cell>
          <cell r="G591" t="str">
            <v>該当</v>
          </cell>
          <cell r="H591">
            <v>6</v>
          </cell>
          <cell r="I591">
            <v>2</v>
          </cell>
          <cell r="J591">
            <v>1</v>
          </cell>
          <cell r="K591" t="str">
            <v>該当</v>
          </cell>
          <cell r="L591">
            <v>3</v>
          </cell>
          <cell r="M591">
            <v>2</v>
          </cell>
          <cell r="N591">
            <v>1</v>
          </cell>
          <cell r="O591">
            <v>2510052</v>
          </cell>
          <cell r="P591" t="str">
            <v>神奈川県藤沢市藤沢５１８スミノ藤沢２Ｆ－Ａ号室</v>
          </cell>
          <cell r="Q591" t="str">
            <v>ドリームワールド株式会社</v>
          </cell>
          <cell r="R591" t="str">
            <v>適</v>
          </cell>
          <cell r="S591" t="str">
            <v/>
          </cell>
          <cell r="T591" t="str">
            <v/>
          </cell>
          <cell r="U591">
            <v>45163</v>
          </cell>
          <cell r="X591" t="str">
            <v>なし</v>
          </cell>
          <cell r="Y591" t="str">
            <v/>
          </cell>
          <cell r="Z591" t="str">
            <v>該当</v>
          </cell>
          <cell r="AA591" t="str">
            <v>Ｒ４</v>
          </cell>
          <cell r="AB591" t="str">
            <v>〇</v>
          </cell>
          <cell r="AC591" t="str">
            <v>Ｒ４</v>
          </cell>
        </row>
        <row r="592">
          <cell r="A592">
            <v>1410052005097</v>
          </cell>
          <cell r="B592">
            <v>8</v>
          </cell>
          <cell r="C592" t="str">
            <v>小規模保育事業（A型）</v>
          </cell>
          <cell r="D592" t="str">
            <v>根岸すみれ保育園</v>
          </cell>
          <cell r="E592">
            <v>60</v>
          </cell>
          <cell r="F592" t="str">
            <v>磯子区</v>
          </cell>
          <cell r="G592" t="str">
            <v>該当</v>
          </cell>
          <cell r="H592">
            <v>7</v>
          </cell>
          <cell r="I592">
            <v>2</v>
          </cell>
          <cell r="J592">
            <v>1</v>
          </cell>
          <cell r="K592" t="str">
            <v>該当</v>
          </cell>
          <cell r="L592">
            <v>3</v>
          </cell>
          <cell r="M592">
            <v>2</v>
          </cell>
          <cell r="N592">
            <v>1</v>
          </cell>
          <cell r="O592">
            <v>2310008</v>
          </cell>
          <cell r="P592" t="str">
            <v>横浜市中区太田町６丁目７９　アブソルート横浜馬車道ビル３０４</v>
          </cell>
          <cell r="Q592" t="str">
            <v>根岸すみれ保育園</v>
          </cell>
          <cell r="R592" t="str">
            <v>適</v>
          </cell>
          <cell r="S592" t="str">
            <v/>
          </cell>
          <cell r="T592" t="str">
            <v/>
          </cell>
          <cell r="U592">
            <v>45175</v>
          </cell>
          <cell r="X592" t="str">
            <v>なし</v>
          </cell>
          <cell r="Y592" t="str">
            <v/>
          </cell>
          <cell r="Z592" t="str">
            <v>該当</v>
          </cell>
          <cell r="AA592" t="str">
            <v>Ｒ４</v>
          </cell>
          <cell r="AB592" t="str">
            <v>〇</v>
          </cell>
          <cell r="AC592" t="str">
            <v>Ｒ４</v>
          </cell>
        </row>
        <row r="593">
          <cell r="A593">
            <v>1410052004843</v>
          </cell>
          <cell r="B593">
            <v>8</v>
          </cell>
          <cell r="C593" t="str">
            <v>小規模保育事業（A型）</v>
          </cell>
          <cell r="D593" t="str">
            <v>ベイキッズ　なのはな保育園</v>
          </cell>
          <cell r="E593">
            <v>60</v>
          </cell>
          <cell r="F593" t="str">
            <v>磯子区</v>
          </cell>
          <cell r="G593" t="str">
            <v>該当</v>
          </cell>
          <cell r="H593">
            <v>6</v>
          </cell>
          <cell r="I593">
            <v>2</v>
          </cell>
          <cell r="J593">
            <v>1</v>
          </cell>
          <cell r="K593" t="str">
            <v>該当</v>
          </cell>
          <cell r="L593">
            <v>6</v>
          </cell>
          <cell r="M593">
            <v>2</v>
          </cell>
          <cell r="N593">
            <v>4</v>
          </cell>
          <cell r="O593">
            <v>2310012</v>
          </cell>
          <cell r="P593" t="str">
            <v>横浜市中区相生町１－１７－１　パークビュー横浜８０１号</v>
          </cell>
          <cell r="Q593" t="str">
            <v>特定非営利活動法人ベイキッズ</v>
          </cell>
          <cell r="R593" t="str">
            <v>適</v>
          </cell>
          <cell r="S593" t="str">
            <v/>
          </cell>
          <cell r="T593" t="str">
            <v/>
          </cell>
          <cell r="U593">
            <v>45182</v>
          </cell>
          <cell r="X593" t="str">
            <v>なし</v>
          </cell>
          <cell r="Y593" t="str">
            <v/>
          </cell>
          <cell r="Z593" t="str">
            <v>該当</v>
          </cell>
          <cell r="AA593" t="str">
            <v>Ｒ４</v>
          </cell>
          <cell r="AB593" t="str">
            <v>〇</v>
          </cell>
          <cell r="AC593" t="str">
            <v>Ｒ４</v>
          </cell>
        </row>
        <row r="594">
          <cell r="A594">
            <v>1410052004827</v>
          </cell>
          <cell r="B594">
            <v>8</v>
          </cell>
          <cell r="C594" t="str">
            <v>小規模保育事業（A型）</v>
          </cell>
          <cell r="D594" t="str">
            <v>岩原保育室</v>
          </cell>
          <cell r="E594">
            <v>60</v>
          </cell>
          <cell r="F594" t="str">
            <v>磯子区</v>
          </cell>
          <cell r="G594" t="str">
            <v>該当</v>
          </cell>
          <cell r="H594">
            <v>4</v>
          </cell>
          <cell r="I594">
            <v>1</v>
          </cell>
          <cell r="J594">
            <v>1</v>
          </cell>
          <cell r="K594" t="str">
            <v>該当</v>
          </cell>
          <cell r="L594">
            <v>1</v>
          </cell>
          <cell r="M594">
            <v>1</v>
          </cell>
          <cell r="N594">
            <v>0</v>
          </cell>
          <cell r="O594">
            <v>2350033</v>
          </cell>
          <cell r="P594" t="str">
            <v>横浜市磯子区杉田一丁目６番８号</v>
          </cell>
          <cell r="Q594" t="str">
            <v>岩原保育室</v>
          </cell>
          <cell r="R594" t="str">
            <v>適</v>
          </cell>
          <cell r="S594" t="str">
            <v/>
          </cell>
          <cell r="T594" t="str">
            <v/>
          </cell>
          <cell r="U594">
            <v>45163</v>
          </cell>
          <cell r="X594" t="str">
            <v>なし</v>
          </cell>
          <cell r="Y594" t="str">
            <v/>
          </cell>
          <cell r="Z594" t="str">
            <v>該当</v>
          </cell>
          <cell r="AA594" t="str">
            <v>Ｒ４</v>
          </cell>
          <cell r="AB594" t="str">
            <v>〇</v>
          </cell>
          <cell r="AC594" t="str">
            <v>Ｒ４</v>
          </cell>
        </row>
        <row r="595">
          <cell r="A595">
            <v>1410052003076</v>
          </cell>
          <cell r="B595">
            <v>8</v>
          </cell>
          <cell r="C595" t="str">
            <v>小規模保育事業（A型）</v>
          </cell>
          <cell r="D595" t="str">
            <v>汐見台第二愛育園</v>
          </cell>
          <cell r="E595">
            <v>60</v>
          </cell>
          <cell r="F595" t="str">
            <v>磯子区</v>
          </cell>
          <cell r="G595" t="str">
            <v>該当</v>
          </cell>
          <cell r="H595">
            <v>7</v>
          </cell>
          <cell r="I595">
            <v>2</v>
          </cell>
          <cell r="J595">
            <v>1</v>
          </cell>
          <cell r="K595" t="str">
            <v>該当</v>
          </cell>
          <cell r="L595">
            <v>3</v>
          </cell>
          <cell r="M595">
            <v>2</v>
          </cell>
          <cell r="N595">
            <v>1</v>
          </cell>
          <cell r="O595">
            <v>2350022</v>
          </cell>
          <cell r="P595" t="str">
            <v>横浜市磯子区汐見台２丁目４－６</v>
          </cell>
          <cell r="Q595" t="str">
            <v>汐見台第二愛育園</v>
          </cell>
          <cell r="R595" t="str">
            <v>適</v>
          </cell>
          <cell r="S595" t="str">
            <v/>
          </cell>
          <cell r="T595" t="str">
            <v/>
          </cell>
          <cell r="U595">
            <v>45163</v>
          </cell>
          <cell r="X595" t="str">
            <v>なし</v>
          </cell>
          <cell r="Y595" t="str">
            <v/>
          </cell>
          <cell r="Z595" t="str">
            <v>該当</v>
          </cell>
          <cell r="AA595" t="str">
            <v>Ｒ４</v>
          </cell>
          <cell r="AB595" t="str">
            <v>〇</v>
          </cell>
          <cell r="AC595" t="str">
            <v>Ｒ４</v>
          </cell>
        </row>
        <row r="596">
          <cell r="A596">
            <v>1410052002904</v>
          </cell>
          <cell r="B596">
            <v>8</v>
          </cell>
          <cell r="C596" t="str">
            <v>小規模保育事業（A型）</v>
          </cell>
          <cell r="D596" t="str">
            <v>チームナーサリーＢｉｇＨｕｇ２</v>
          </cell>
          <cell r="E596">
            <v>60</v>
          </cell>
          <cell r="F596" t="str">
            <v>磯子区</v>
          </cell>
          <cell r="G596" t="str">
            <v>該当</v>
          </cell>
          <cell r="H596">
            <v>5</v>
          </cell>
          <cell r="I596">
            <v>2</v>
          </cell>
          <cell r="J596">
            <v>1</v>
          </cell>
          <cell r="K596" t="str">
            <v>非該当</v>
          </cell>
          <cell r="M596" t="str">
            <v/>
          </cell>
          <cell r="N596" t="str">
            <v>―</v>
          </cell>
          <cell r="O596">
            <v>2340055</v>
          </cell>
          <cell r="P596" t="str">
            <v>横浜市港南区日野南一丁目１１－１６</v>
          </cell>
          <cell r="Q596" t="str">
            <v>ＮＰＯ法人クオリティワールド</v>
          </cell>
          <cell r="R596" t="str">
            <v>適</v>
          </cell>
          <cell r="S596" t="str">
            <v/>
          </cell>
          <cell r="T596" t="str">
            <v/>
          </cell>
          <cell r="U596">
            <v>45163</v>
          </cell>
          <cell r="X596" t="str">
            <v>なし</v>
          </cell>
          <cell r="Y596" t="str">
            <v/>
          </cell>
          <cell r="Z596" t="str">
            <v>該当</v>
          </cell>
          <cell r="AA596" t="str">
            <v>Ｒ４</v>
          </cell>
          <cell r="AB596" t="str">
            <v>〇</v>
          </cell>
          <cell r="AC596" t="str">
            <v>Ｒ４</v>
          </cell>
        </row>
        <row r="597">
          <cell r="A597">
            <v>1410052002896</v>
          </cell>
          <cell r="B597">
            <v>8</v>
          </cell>
          <cell r="C597" t="str">
            <v>小規模保育事業（A型）</v>
          </cell>
          <cell r="D597" t="str">
            <v>チームナーサリーＢｉｇＨｕｇ</v>
          </cell>
          <cell r="E597">
            <v>60</v>
          </cell>
          <cell r="F597" t="str">
            <v>磯子区</v>
          </cell>
          <cell r="G597" t="str">
            <v>該当</v>
          </cell>
          <cell r="H597">
            <v>5</v>
          </cell>
          <cell r="I597">
            <v>2</v>
          </cell>
          <cell r="J597">
            <v>1</v>
          </cell>
          <cell r="K597" t="str">
            <v>非該当</v>
          </cell>
          <cell r="M597" t="str">
            <v/>
          </cell>
          <cell r="N597" t="str">
            <v>―</v>
          </cell>
          <cell r="O597">
            <v>2340055</v>
          </cell>
          <cell r="P597" t="str">
            <v>横浜市港南区日野南一丁目１１－１６</v>
          </cell>
          <cell r="Q597" t="str">
            <v>ＮＰＯ法人クオリティワールド</v>
          </cell>
          <cell r="R597" t="str">
            <v>適</v>
          </cell>
          <cell r="S597" t="str">
            <v/>
          </cell>
          <cell r="T597" t="str">
            <v/>
          </cell>
          <cell r="U597">
            <v>45163</v>
          </cell>
          <cell r="X597" t="str">
            <v>なし</v>
          </cell>
          <cell r="Y597" t="str">
            <v/>
          </cell>
          <cell r="Z597" t="str">
            <v>該当</v>
          </cell>
          <cell r="AA597" t="str">
            <v>Ｒ４</v>
          </cell>
          <cell r="AB597" t="str">
            <v>〇</v>
          </cell>
          <cell r="AC597" t="str">
            <v>Ｒ４</v>
          </cell>
        </row>
        <row r="598">
          <cell r="A598">
            <v>1410052002854</v>
          </cell>
          <cell r="B598">
            <v>8</v>
          </cell>
          <cell r="C598" t="str">
            <v>小規模保育事業（A型）</v>
          </cell>
          <cell r="D598" t="str">
            <v>森おひさま保育園</v>
          </cell>
          <cell r="E598">
            <v>60</v>
          </cell>
          <cell r="F598" t="str">
            <v>磯子区</v>
          </cell>
          <cell r="G598" t="str">
            <v>該当</v>
          </cell>
          <cell r="H598">
            <v>5</v>
          </cell>
          <cell r="I598">
            <v>2</v>
          </cell>
          <cell r="J598">
            <v>1</v>
          </cell>
          <cell r="K598" t="str">
            <v>該当</v>
          </cell>
          <cell r="L598">
            <v>4</v>
          </cell>
          <cell r="M598">
            <v>2</v>
          </cell>
          <cell r="N598">
            <v>2</v>
          </cell>
          <cell r="O598">
            <v>2350016</v>
          </cell>
          <cell r="P598" t="str">
            <v>横浜市磯子区磯子三丁目１０－８</v>
          </cell>
          <cell r="Q598" t="str">
            <v>有限会社おひさま</v>
          </cell>
          <cell r="R598" t="str">
            <v>適</v>
          </cell>
          <cell r="S598" t="str">
            <v/>
          </cell>
          <cell r="T598" t="str">
            <v/>
          </cell>
          <cell r="U598">
            <v>45163</v>
          </cell>
          <cell r="X598" t="str">
            <v>なし</v>
          </cell>
          <cell r="Y598" t="str">
            <v/>
          </cell>
          <cell r="Z598" t="str">
            <v>該当</v>
          </cell>
          <cell r="AA598" t="str">
            <v>Ｒ４</v>
          </cell>
          <cell r="AB598" t="str">
            <v>〇</v>
          </cell>
          <cell r="AC598" t="str">
            <v>Ｒ４</v>
          </cell>
        </row>
        <row r="599">
          <cell r="A599">
            <v>1410051025732</v>
          </cell>
          <cell r="B599">
            <v>1</v>
          </cell>
          <cell r="C599" t="str">
            <v>認定こども園（幼保連携型）</v>
          </cell>
          <cell r="D599" t="str">
            <v>学校法人新栄学園　認定こども園　金沢白百合幼稚園</v>
          </cell>
          <cell r="E599">
            <v>70</v>
          </cell>
          <cell r="F599" t="str">
            <v>金沢区</v>
          </cell>
          <cell r="G599" t="str">
            <v>該当</v>
          </cell>
          <cell r="H599">
            <v>33</v>
          </cell>
          <cell r="I599">
            <v>11</v>
          </cell>
          <cell r="J599">
            <v>7</v>
          </cell>
          <cell r="K599" t="str">
            <v>該当</v>
          </cell>
          <cell r="L599">
            <v>18</v>
          </cell>
          <cell r="M599">
            <v>11</v>
          </cell>
          <cell r="N599">
            <v>7</v>
          </cell>
          <cell r="O599">
            <v>2360045</v>
          </cell>
          <cell r="P599" t="str">
            <v>横浜市金沢区釜利谷二丁目２番４号</v>
          </cell>
          <cell r="Q599" t="str">
            <v>学校法人新栄学園　金沢白百合幼稚園</v>
          </cell>
          <cell r="R599" t="str">
            <v/>
          </cell>
          <cell r="S599" t="str">
            <v/>
          </cell>
          <cell r="T599" t="e">
            <v>#N/A</v>
          </cell>
          <cell r="U599">
            <v>45182</v>
          </cell>
          <cell r="X599" t="str">
            <v>なし</v>
          </cell>
          <cell r="Y599" t="str">
            <v/>
          </cell>
          <cell r="Z599" t="str">
            <v>該当</v>
          </cell>
          <cell r="AA599" t="str">
            <v>Ｒ４</v>
          </cell>
          <cell r="AB599" t="str">
            <v>〇</v>
          </cell>
          <cell r="AC599" t="str">
            <v>Ｒ４</v>
          </cell>
        </row>
        <row r="600">
          <cell r="A600">
            <v>1410051020485</v>
          </cell>
          <cell r="B600">
            <v>1</v>
          </cell>
          <cell r="C600" t="str">
            <v>認定こども園（幼保連携型）</v>
          </cell>
          <cell r="D600" t="str">
            <v>関東学院六浦こども園</v>
          </cell>
          <cell r="E600">
            <v>70</v>
          </cell>
          <cell r="F600" t="str">
            <v>金沢区</v>
          </cell>
          <cell r="G600" t="str">
            <v>該当</v>
          </cell>
          <cell r="H600">
            <v>29</v>
          </cell>
          <cell r="I600">
            <v>10</v>
          </cell>
          <cell r="J600">
            <v>6</v>
          </cell>
          <cell r="K600" t="str">
            <v>該当</v>
          </cell>
          <cell r="L600">
            <v>21</v>
          </cell>
          <cell r="M600">
            <v>10</v>
          </cell>
          <cell r="N600">
            <v>11</v>
          </cell>
          <cell r="O600">
            <v>2368503</v>
          </cell>
          <cell r="P600" t="str">
            <v>横浜市金沢区六浦東一丁目５０－１</v>
          </cell>
          <cell r="Q600" t="str">
            <v>関東学院六浦こども園</v>
          </cell>
          <cell r="R600" t="str">
            <v>適</v>
          </cell>
          <cell r="S600" t="str">
            <v/>
          </cell>
          <cell r="T600" t="str">
            <v/>
          </cell>
          <cell r="U600">
            <v>45182</v>
          </cell>
          <cell r="X600" t="str">
            <v>なし</v>
          </cell>
          <cell r="Y600" t="str">
            <v/>
          </cell>
          <cell r="Z600" t="str">
            <v>該当</v>
          </cell>
          <cell r="AA600" t="str">
            <v>Ｒ４</v>
          </cell>
          <cell r="AB600" t="str">
            <v>〇</v>
          </cell>
          <cell r="AC600" t="str">
            <v>Ｒ４</v>
          </cell>
        </row>
        <row r="601">
          <cell r="A601">
            <v>1410051027738</v>
          </cell>
          <cell r="B601">
            <v>5</v>
          </cell>
          <cell r="C601" t="str">
            <v>幼稚園</v>
          </cell>
          <cell r="D601" t="str">
            <v>文庫幼稚園</v>
          </cell>
          <cell r="E601">
            <v>70</v>
          </cell>
          <cell r="F601" t="str">
            <v>金沢区</v>
          </cell>
          <cell r="G601" t="str">
            <v>該当</v>
          </cell>
          <cell r="H601">
            <v>15</v>
          </cell>
          <cell r="I601">
            <v>5</v>
          </cell>
          <cell r="J601">
            <v>3</v>
          </cell>
          <cell r="K601" t="str">
            <v>該当</v>
          </cell>
          <cell r="L601">
            <v>7</v>
          </cell>
          <cell r="M601">
            <v>5</v>
          </cell>
          <cell r="N601">
            <v>2</v>
          </cell>
          <cell r="O601">
            <v>2360017</v>
          </cell>
          <cell r="P601" t="str">
            <v>横浜市金沢区西柴四丁目２４－１</v>
          </cell>
          <cell r="Q601" t="str">
            <v>文庫幼稚園</v>
          </cell>
          <cell r="R601" t="str">
            <v>適</v>
          </cell>
          <cell r="S601" t="str">
            <v/>
          </cell>
          <cell r="T601" t="str">
            <v/>
          </cell>
          <cell r="U601">
            <v>45182</v>
          </cell>
          <cell r="X601" t="str">
            <v>あり</v>
          </cell>
          <cell r="Y601" t="str">
            <v>○</v>
          </cell>
          <cell r="Z601" t="str">
            <v>Ｒ５新規園</v>
          </cell>
          <cell r="AA601" t="e">
            <v>#N/A</v>
          </cell>
          <cell r="AB601" t="str">
            <v>Ｒ５新規園</v>
          </cell>
          <cell r="AC601" t="str">
            <v>Ｒ４</v>
          </cell>
        </row>
        <row r="602">
          <cell r="A602">
            <v>1410051026920</v>
          </cell>
          <cell r="B602">
            <v>5</v>
          </cell>
          <cell r="C602" t="str">
            <v>幼稚園</v>
          </cell>
          <cell r="D602" t="str">
            <v>カナリヤ幼稚園</v>
          </cell>
          <cell r="E602">
            <v>70</v>
          </cell>
          <cell r="F602" t="str">
            <v>金沢区</v>
          </cell>
          <cell r="G602" t="str">
            <v>該当</v>
          </cell>
          <cell r="H602">
            <v>18</v>
          </cell>
          <cell r="I602">
            <v>6</v>
          </cell>
          <cell r="J602">
            <v>4</v>
          </cell>
          <cell r="K602" t="str">
            <v>該当</v>
          </cell>
          <cell r="L602">
            <v>5</v>
          </cell>
          <cell r="M602">
            <v>6</v>
          </cell>
          <cell r="N602">
            <v>0</v>
          </cell>
          <cell r="O602">
            <v>2360046</v>
          </cell>
          <cell r="P602" t="str">
            <v>横浜市金沢区釜利谷西三丁目１－３</v>
          </cell>
          <cell r="Q602" t="str">
            <v>学校法人名取学園　カナリヤ幼稚園</v>
          </cell>
          <cell r="R602" t="str">
            <v>適</v>
          </cell>
          <cell r="S602" t="str">
            <v/>
          </cell>
          <cell r="T602" t="str">
            <v/>
          </cell>
          <cell r="U602">
            <v>45205</v>
          </cell>
          <cell r="X602" t="str">
            <v>なし</v>
          </cell>
          <cell r="Y602" t="str">
            <v/>
          </cell>
          <cell r="Z602" t="str">
            <v>該当</v>
          </cell>
          <cell r="AA602" t="str">
            <v>Ｒ４</v>
          </cell>
          <cell r="AB602" t="str">
            <v>〇</v>
          </cell>
          <cell r="AC602" t="str">
            <v>Ｒ４</v>
          </cell>
        </row>
        <row r="603">
          <cell r="A603">
            <v>1410051026417</v>
          </cell>
          <cell r="B603">
            <v>5</v>
          </cell>
          <cell r="C603" t="str">
            <v>幼稚園</v>
          </cell>
          <cell r="D603" t="str">
            <v>フレンド幼稚園</v>
          </cell>
          <cell r="E603">
            <v>70</v>
          </cell>
          <cell r="F603" t="str">
            <v>金沢区</v>
          </cell>
          <cell r="G603" t="str">
            <v>該当</v>
          </cell>
          <cell r="H603">
            <v>14</v>
          </cell>
          <cell r="I603">
            <v>5</v>
          </cell>
          <cell r="J603">
            <v>3</v>
          </cell>
          <cell r="K603" t="str">
            <v>該当</v>
          </cell>
          <cell r="L603">
            <v>7</v>
          </cell>
          <cell r="M603">
            <v>5</v>
          </cell>
          <cell r="N603">
            <v>2</v>
          </cell>
          <cell r="O603">
            <v>2360005</v>
          </cell>
          <cell r="P603" t="str">
            <v>横浜市金沢区並木二丁目３－２</v>
          </cell>
          <cell r="Q603" t="str">
            <v>フレンド幼稚園</v>
          </cell>
          <cell r="R603" t="str">
            <v>適</v>
          </cell>
          <cell r="S603" t="str">
            <v/>
          </cell>
          <cell r="T603" t="str">
            <v/>
          </cell>
          <cell r="U603">
            <v>45191</v>
          </cell>
          <cell r="X603" t="str">
            <v>なし</v>
          </cell>
          <cell r="Y603" t="str">
            <v/>
          </cell>
          <cell r="Z603" t="str">
            <v>該当</v>
          </cell>
          <cell r="AA603" t="str">
            <v>Ｒ４</v>
          </cell>
          <cell r="AB603" t="str">
            <v>〇</v>
          </cell>
          <cell r="AC603" t="str">
            <v>Ｒ４</v>
          </cell>
        </row>
        <row r="604">
          <cell r="A604">
            <v>1410051026409</v>
          </cell>
          <cell r="B604">
            <v>5</v>
          </cell>
          <cell r="C604" t="str">
            <v>幼稚園</v>
          </cell>
          <cell r="D604" t="str">
            <v>天使幼稚園</v>
          </cell>
          <cell r="E604">
            <v>70</v>
          </cell>
          <cell r="F604" t="str">
            <v>金沢区</v>
          </cell>
          <cell r="G604" t="str">
            <v>非該当</v>
          </cell>
          <cell r="I604" t="str">
            <v/>
          </cell>
          <cell r="J604" t="str">
            <v/>
          </cell>
          <cell r="K604" t="str">
            <v>非該当</v>
          </cell>
          <cell r="M604" t="str">
            <v/>
          </cell>
          <cell r="N604" t="str">
            <v>―</v>
          </cell>
          <cell r="O604">
            <v>2360015</v>
          </cell>
          <cell r="P604" t="str">
            <v>横浜市金沢区金沢町４８番地</v>
          </cell>
          <cell r="Q604" t="str">
            <v>天使幼稚園</v>
          </cell>
          <cell r="R604" t="str">
            <v>適</v>
          </cell>
          <cell r="S604" t="str">
            <v/>
          </cell>
          <cell r="T604" t="str">
            <v/>
          </cell>
          <cell r="U604">
            <v>45163</v>
          </cell>
          <cell r="X604" t="str">
            <v>―</v>
          </cell>
          <cell r="Y604" t="str">
            <v/>
          </cell>
          <cell r="Z604" t="str">
            <v>非該当</v>
          </cell>
          <cell r="AA604" t="str">
            <v>履歴なし</v>
          </cell>
          <cell r="AB604" t="str">
            <v>〇</v>
          </cell>
          <cell r="AC604" t="str">
            <v/>
          </cell>
        </row>
        <row r="605">
          <cell r="A605">
            <v>1410051026391</v>
          </cell>
          <cell r="B605">
            <v>5</v>
          </cell>
          <cell r="C605" t="str">
            <v>幼稚園</v>
          </cell>
          <cell r="D605" t="str">
            <v>京急幼稚園</v>
          </cell>
          <cell r="E605">
            <v>70</v>
          </cell>
          <cell r="F605" t="str">
            <v>金沢区</v>
          </cell>
          <cell r="G605" t="str">
            <v>該当</v>
          </cell>
          <cell r="H605">
            <v>19</v>
          </cell>
          <cell r="I605">
            <v>6</v>
          </cell>
          <cell r="J605">
            <v>4</v>
          </cell>
          <cell r="K605" t="str">
            <v>該当</v>
          </cell>
          <cell r="L605">
            <v>13</v>
          </cell>
          <cell r="M605">
            <v>6</v>
          </cell>
          <cell r="N605">
            <v>7</v>
          </cell>
          <cell r="O605">
            <v>2360057</v>
          </cell>
          <cell r="P605" t="str">
            <v>横浜市金沢区能見台一丁目４４番１号</v>
          </cell>
          <cell r="Q605" t="str">
            <v>学校法人　京急学園　京急幼稚園</v>
          </cell>
          <cell r="R605" t="str">
            <v>適</v>
          </cell>
          <cell r="S605" t="str">
            <v/>
          </cell>
          <cell r="T605" t="str">
            <v/>
          </cell>
          <cell r="U605">
            <v>45191</v>
          </cell>
          <cell r="X605" t="str">
            <v>なし</v>
          </cell>
          <cell r="Y605" t="str">
            <v/>
          </cell>
          <cell r="Z605" t="str">
            <v>該当</v>
          </cell>
          <cell r="AA605" t="str">
            <v>Ｒ４</v>
          </cell>
          <cell r="AB605" t="str">
            <v>〇</v>
          </cell>
          <cell r="AC605" t="str">
            <v>Ｒ４</v>
          </cell>
        </row>
        <row r="606">
          <cell r="A606">
            <v>1410051021624</v>
          </cell>
          <cell r="B606">
            <v>5</v>
          </cell>
          <cell r="C606" t="str">
            <v>幼稚園</v>
          </cell>
          <cell r="D606" t="str">
            <v>金沢大道幼稚園</v>
          </cell>
          <cell r="E606">
            <v>70</v>
          </cell>
          <cell r="F606" t="str">
            <v>金沢区</v>
          </cell>
          <cell r="G606" t="str">
            <v>非該当</v>
          </cell>
          <cell r="I606" t="str">
            <v/>
          </cell>
          <cell r="J606" t="str">
            <v/>
          </cell>
          <cell r="K606" t="str">
            <v>非該当</v>
          </cell>
          <cell r="M606" t="str">
            <v/>
          </cell>
          <cell r="N606" t="str">
            <v>―</v>
          </cell>
          <cell r="O606">
            <v>2360022</v>
          </cell>
          <cell r="P606" t="str">
            <v>横浜市金沢区町屋町２番地２</v>
          </cell>
          <cell r="Q606" t="str">
            <v>金沢大道幼稚園</v>
          </cell>
          <cell r="R606" t="str">
            <v>適</v>
          </cell>
          <cell r="S606" t="str">
            <v/>
          </cell>
          <cell r="T606" t="str">
            <v/>
          </cell>
          <cell r="U606">
            <v>45182</v>
          </cell>
          <cell r="X606" t="str">
            <v>―</v>
          </cell>
          <cell r="Y606" t="str">
            <v/>
          </cell>
          <cell r="Z606" t="str">
            <v>非該当</v>
          </cell>
          <cell r="AA606" t="str">
            <v>履歴なし</v>
          </cell>
          <cell r="AB606" t="str">
            <v>〇</v>
          </cell>
          <cell r="AC606" t="str">
            <v/>
          </cell>
        </row>
        <row r="607">
          <cell r="A607">
            <v>1410051021608</v>
          </cell>
          <cell r="B607">
            <v>5</v>
          </cell>
          <cell r="C607" t="str">
            <v>幼稚園</v>
          </cell>
          <cell r="D607" t="str">
            <v>こすもす幼稚園</v>
          </cell>
          <cell r="E607">
            <v>70</v>
          </cell>
          <cell r="F607" t="str">
            <v>金沢区</v>
          </cell>
          <cell r="G607" t="str">
            <v>該当</v>
          </cell>
          <cell r="H607">
            <v>11</v>
          </cell>
          <cell r="I607">
            <v>4</v>
          </cell>
          <cell r="J607">
            <v>2</v>
          </cell>
          <cell r="K607" t="str">
            <v>該当</v>
          </cell>
          <cell r="L607">
            <v>14</v>
          </cell>
          <cell r="M607">
            <v>4</v>
          </cell>
          <cell r="N607">
            <v>10</v>
          </cell>
          <cell r="O607">
            <v>2360051</v>
          </cell>
          <cell r="P607" t="str">
            <v>横浜市金沢区富岡東４―５―４５</v>
          </cell>
          <cell r="Q607" t="str">
            <v>こすもす幼稚園</v>
          </cell>
          <cell r="R607" t="str">
            <v>適</v>
          </cell>
          <cell r="S607" t="str">
            <v/>
          </cell>
          <cell r="T607" t="str">
            <v/>
          </cell>
          <cell r="U607">
            <v>45191</v>
          </cell>
          <cell r="X607" t="str">
            <v>なし</v>
          </cell>
          <cell r="Y607" t="str">
            <v/>
          </cell>
          <cell r="Z607" t="str">
            <v>該当</v>
          </cell>
          <cell r="AA607" t="str">
            <v>Ｒ４</v>
          </cell>
          <cell r="AB607" t="str">
            <v>〇</v>
          </cell>
          <cell r="AC607" t="str">
            <v>Ｒ４</v>
          </cell>
        </row>
        <row r="608">
          <cell r="A608">
            <v>1410051021590</v>
          </cell>
          <cell r="B608">
            <v>5</v>
          </cell>
          <cell r="C608" t="str">
            <v>幼稚園</v>
          </cell>
          <cell r="D608" t="str">
            <v>光輪幼稚園</v>
          </cell>
          <cell r="E608">
            <v>70</v>
          </cell>
          <cell r="F608" t="str">
            <v>金沢区</v>
          </cell>
          <cell r="G608" t="str">
            <v>該当</v>
          </cell>
          <cell r="H608">
            <v>4</v>
          </cell>
          <cell r="I608">
            <v>1</v>
          </cell>
          <cell r="J608">
            <v>1</v>
          </cell>
          <cell r="K608" t="str">
            <v>該当</v>
          </cell>
          <cell r="L608">
            <v>4</v>
          </cell>
          <cell r="M608">
            <v>1</v>
          </cell>
          <cell r="N608">
            <v>3</v>
          </cell>
          <cell r="O608">
            <v>2360023</v>
          </cell>
          <cell r="P608" t="str">
            <v>横浜市金沢区平潟町２６－２９</v>
          </cell>
          <cell r="Q608" t="str">
            <v>光輪幼稚園</v>
          </cell>
          <cell r="R608" t="str">
            <v>適</v>
          </cell>
          <cell r="S608" t="str">
            <v/>
          </cell>
          <cell r="T608" t="str">
            <v/>
          </cell>
          <cell r="U608">
            <v>45163</v>
          </cell>
          <cell r="X608" t="str">
            <v>なし</v>
          </cell>
          <cell r="Y608" t="str">
            <v/>
          </cell>
          <cell r="Z608" t="str">
            <v>該当</v>
          </cell>
          <cell r="AA608" t="str">
            <v>Ｒ４</v>
          </cell>
          <cell r="AB608" t="str">
            <v>〇</v>
          </cell>
          <cell r="AC608" t="str">
            <v>Ｒ４</v>
          </cell>
        </row>
        <row r="609">
          <cell r="A609">
            <v>1410051021558</v>
          </cell>
          <cell r="B609">
            <v>5</v>
          </cell>
          <cell r="C609" t="str">
            <v>幼稚園</v>
          </cell>
          <cell r="D609" t="str">
            <v>あさひな幼稚園</v>
          </cell>
          <cell r="E609">
            <v>70</v>
          </cell>
          <cell r="F609" t="str">
            <v>金沢区</v>
          </cell>
          <cell r="G609" t="str">
            <v>該当</v>
          </cell>
          <cell r="H609">
            <v>14</v>
          </cell>
          <cell r="I609">
            <v>5</v>
          </cell>
          <cell r="J609">
            <v>3</v>
          </cell>
          <cell r="K609" t="str">
            <v>該当</v>
          </cell>
          <cell r="L609">
            <v>6</v>
          </cell>
          <cell r="M609">
            <v>5</v>
          </cell>
          <cell r="N609">
            <v>1</v>
          </cell>
          <cell r="O609">
            <v>2360033</v>
          </cell>
          <cell r="P609" t="str">
            <v>横浜市金沢区東朝比奈二丁目５４－１３</v>
          </cell>
          <cell r="Q609" t="str">
            <v>あさひな幼稚園</v>
          </cell>
          <cell r="R609" t="str">
            <v>適</v>
          </cell>
          <cell r="S609" t="str">
            <v/>
          </cell>
          <cell r="T609" t="str">
            <v/>
          </cell>
          <cell r="U609">
            <v>45191</v>
          </cell>
          <cell r="X609" t="str">
            <v>なし</v>
          </cell>
          <cell r="Y609" t="str">
            <v/>
          </cell>
          <cell r="Z609" t="str">
            <v>該当</v>
          </cell>
          <cell r="AA609" t="str">
            <v>Ｒ４</v>
          </cell>
          <cell r="AB609" t="str">
            <v>〇</v>
          </cell>
          <cell r="AC609" t="str">
            <v>Ｒ４</v>
          </cell>
        </row>
        <row r="610">
          <cell r="A610">
            <v>1410051021541</v>
          </cell>
          <cell r="B610">
            <v>5</v>
          </cell>
          <cell r="C610" t="str">
            <v>幼稚園</v>
          </cell>
          <cell r="D610" t="str">
            <v>あけぼの幼稚園</v>
          </cell>
          <cell r="E610">
            <v>70</v>
          </cell>
          <cell r="F610" t="str">
            <v>金沢区</v>
          </cell>
          <cell r="G610" t="str">
            <v>該当</v>
          </cell>
          <cell r="H610">
            <v>8</v>
          </cell>
          <cell r="I610">
            <v>3</v>
          </cell>
          <cell r="J610">
            <v>2</v>
          </cell>
          <cell r="K610" t="str">
            <v>該当</v>
          </cell>
          <cell r="L610">
            <v>8</v>
          </cell>
          <cell r="M610">
            <v>3</v>
          </cell>
          <cell r="N610">
            <v>5</v>
          </cell>
          <cell r="O610">
            <v>2360051</v>
          </cell>
          <cell r="P610" t="str">
            <v>横浜市金沢区富岡東２―５―２１</v>
          </cell>
          <cell r="Q610" t="str">
            <v>あけぼの幼稚園</v>
          </cell>
          <cell r="R610" t="str">
            <v>適</v>
          </cell>
          <cell r="S610" t="str">
            <v/>
          </cell>
          <cell r="T610" t="str">
            <v/>
          </cell>
          <cell r="U610">
            <v>45191</v>
          </cell>
          <cell r="X610" t="str">
            <v>なし</v>
          </cell>
          <cell r="Y610" t="str">
            <v/>
          </cell>
          <cell r="Z610" t="str">
            <v>該当</v>
          </cell>
          <cell r="AA610" t="str">
            <v>Ｒ４</v>
          </cell>
          <cell r="AB610" t="str">
            <v>〇</v>
          </cell>
          <cell r="AC610" t="str">
            <v>Ｒ４</v>
          </cell>
        </row>
        <row r="611">
          <cell r="A611">
            <v>1410051027027</v>
          </cell>
          <cell r="B611">
            <v>6</v>
          </cell>
          <cell r="C611" t="str">
            <v>保育所</v>
          </cell>
          <cell r="D611" t="str">
            <v>ひかりとたねの保育園</v>
          </cell>
          <cell r="E611">
            <v>70</v>
          </cell>
          <cell r="F611" t="str">
            <v>金沢区</v>
          </cell>
          <cell r="G611" t="str">
            <v>該当</v>
          </cell>
          <cell r="H611">
            <v>17</v>
          </cell>
          <cell r="I611">
            <v>6</v>
          </cell>
          <cell r="J611">
            <v>3</v>
          </cell>
          <cell r="K611" t="str">
            <v>該当</v>
          </cell>
          <cell r="L611">
            <v>12</v>
          </cell>
          <cell r="M611">
            <v>6</v>
          </cell>
          <cell r="N611">
            <v>6</v>
          </cell>
          <cell r="O611">
            <v>2360026</v>
          </cell>
          <cell r="P611" t="str">
            <v>横浜市金沢区柳町１－３</v>
          </cell>
          <cell r="Q611" t="str">
            <v>しののめ会　ひかりとたねの保育園</v>
          </cell>
          <cell r="R611" t="str">
            <v>適</v>
          </cell>
          <cell r="S611" t="str">
            <v/>
          </cell>
          <cell r="T611" t="str">
            <v/>
          </cell>
          <cell r="U611">
            <v>45191</v>
          </cell>
          <cell r="X611" t="str">
            <v>なし</v>
          </cell>
          <cell r="Y611" t="str">
            <v/>
          </cell>
          <cell r="Z611" t="str">
            <v>該当</v>
          </cell>
          <cell r="AA611" t="str">
            <v>Ｒ４</v>
          </cell>
          <cell r="AB611" t="str">
            <v>〇</v>
          </cell>
          <cell r="AC611" t="str">
            <v>Ｒ４</v>
          </cell>
        </row>
        <row r="612">
          <cell r="A612">
            <v>1410051026474</v>
          </cell>
          <cell r="B612">
            <v>6</v>
          </cell>
          <cell r="C612" t="str">
            <v>保育所</v>
          </cell>
          <cell r="D612" t="str">
            <v>明日葉保育園金沢文庫園</v>
          </cell>
          <cell r="E612">
            <v>70</v>
          </cell>
          <cell r="F612" t="str">
            <v>金沢区</v>
          </cell>
          <cell r="G612" t="str">
            <v>該当</v>
          </cell>
          <cell r="H612">
            <v>13</v>
          </cell>
          <cell r="I612">
            <v>4</v>
          </cell>
          <cell r="J612">
            <v>3</v>
          </cell>
          <cell r="K612" t="str">
            <v>該当</v>
          </cell>
          <cell r="L612">
            <v>8</v>
          </cell>
          <cell r="M612">
            <v>4</v>
          </cell>
          <cell r="N612">
            <v>4</v>
          </cell>
          <cell r="O612">
            <v>1080014</v>
          </cell>
          <cell r="P612" t="str">
            <v>東京都港区芝４－１３－３　ＰＭＯ田町東１０Ｆ</v>
          </cell>
          <cell r="Q612" t="str">
            <v>株式会社あしたばマインド</v>
          </cell>
          <cell r="R612" t="str">
            <v>適</v>
          </cell>
          <cell r="S612" t="str">
            <v/>
          </cell>
          <cell r="T612" t="str">
            <v/>
          </cell>
          <cell r="U612">
            <v>45175</v>
          </cell>
          <cell r="X612" t="str">
            <v>なし</v>
          </cell>
          <cell r="Y612" t="str">
            <v/>
          </cell>
          <cell r="Z612" t="str">
            <v>該当</v>
          </cell>
          <cell r="AA612" t="str">
            <v>Ｒ４</v>
          </cell>
          <cell r="AB612" t="str">
            <v>〇</v>
          </cell>
          <cell r="AC612" t="str">
            <v>Ｒ４</v>
          </cell>
        </row>
        <row r="613">
          <cell r="A613">
            <v>1410051025252</v>
          </cell>
          <cell r="B613">
            <v>6</v>
          </cell>
          <cell r="C613" t="str">
            <v>保育所</v>
          </cell>
          <cell r="D613" t="str">
            <v>並木第二保育園</v>
          </cell>
          <cell r="E613">
            <v>70</v>
          </cell>
          <cell r="F613" t="str">
            <v>金沢区</v>
          </cell>
          <cell r="G613" t="str">
            <v>該当</v>
          </cell>
          <cell r="H613">
            <v>14</v>
          </cell>
          <cell r="I613">
            <v>5</v>
          </cell>
          <cell r="J613">
            <v>3</v>
          </cell>
          <cell r="K613" t="str">
            <v>該当</v>
          </cell>
          <cell r="L613">
            <v>2</v>
          </cell>
          <cell r="M613">
            <v>5</v>
          </cell>
          <cell r="N613">
            <v>0</v>
          </cell>
          <cell r="O613">
            <v>2360005</v>
          </cell>
          <cell r="P613" t="str">
            <v>横浜市金沢区並木１－２３－６</v>
          </cell>
          <cell r="Q613" t="str">
            <v>並木第二保育園</v>
          </cell>
          <cell r="R613" t="str">
            <v>適</v>
          </cell>
          <cell r="S613" t="str">
            <v/>
          </cell>
          <cell r="T613" t="str">
            <v/>
          </cell>
          <cell r="U613">
            <v>45175</v>
          </cell>
          <cell r="X613" t="str">
            <v>なし</v>
          </cell>
          <cell r="Y613" t="str">
            <v/>
          </cell>
          <cell r="Z613" t="str">
            <v>該当</v>
          </cell>
          <cell r="AA613" t="str">
            <v>Ｒ４</v>
          </cell>
          <cell r="AB613" t="str">
            <v>〇</v>
          </cell>
          <cell r="AC613" t="str">
            <v>Ｒ４</v>
          </cell>
        </row>
        <row r="614">
          <cell r="A614">
            <v>1410051023653</v>
          </cell>
          <cell r="B614">
            <v>6</v>
          </cell>
          <cell r="C614" t="str">
            <v>保育所</v>
          </cell>
          <cell r="D614" t="str">
            <v>コンビプラザ金沢八景保育園</v>
          </cell>
          <cell r="E614">
            <v>70</v>
          </cell>
          <cell r="F614" t="str">
            <v>金沢区</v>
          </cell>
          <cell r="G614" t="str">
            <v>該当</v>
          </cell>
          <cell r="H614">
            <v>11</v>
          </cell>
          <cell r="I614">
            <v>4</v>
          </cell>
          <cell r="J614">
            <v>2</v>
          </cell>
          <cell r="K614" t="str">
            <v>該当</v>
          </cell>
          <cell r="L614">
            <v>6</v>
          </cell>
          <cell r="M614">
            <v>4</v>
          </cell>
          <cell r="N614">
            <v>2</v>
          </cell>
          <cell r="O614">
            <v>2360043</v>
          </cell>
          <cell r="P614" t="str">
            <v>横浜市金沢区大川７－７　レイディアントシティ横濱シーサイドアネックス４Ｆ</v>
          </cell>
          <cell r="Q614" t="str">
            <v>コンビプラザ金沢八景保育園</v>
          </cell>
          <cell r="R614" t="str">
            <v/>
          </cell>
          <cell r="S614" t="str">
            <v/>
          </cell>
          <cell r="T614" t="e">
            <v>#N/A</v>
          </cell>
          <cell r="U614">
            <v>45191</v>
          </cell>
          <cell r="X614" t="str">
            <v>なし</v>
          </cell>
          <cell r="Y614" t="str">
            <v/>
          </cell>
          <cell r="Z614" t="str">
            <v>該当</v>
          </cell>
          <cell r="AA614" t="str">
            <v>Ｒ４</v>
          </cell>
          <cell r="AB614" t="str">
            <v>〇</v>
          </cell>
          <cell r="AC614" t="str">
            <v>Ｒ４</v>
          </cell>
        </row>
        <row r="615">
          <cell r="A615">
            <v>1410051019826</v>
          </cell>
          <cell r="B615">
            <v>6</v>
          </cell>
          <cell r="C615" t="str">
            <v>保育所</v>
          </cell>
          <cell r="D615" t="str">
            <v>マミーズエンジェル金沢文庫駅前保育園</v>
          </cell>
          <cell r="E615">
            <v>70</v>
          </cell>
          <cell r="F615" t="str">
            <v>金沢区</v>
          </cell>
          <cell r="G615" t="str">
            <v>該当</v>
          </cell>
          <cell r="H615">
            <v>13</v>
          </cell>
          <cell r="I615">
            <v>4</v>
          </cell>
          <cell r="J615">
            <v>3</v>
          </cell>
          <cell r="K615" t="str">
            <v>非該当</v>
          </cell>
          <cell r="M615" t="str">
            <v/>
          </cell>
          <cell r="N615" t="str">
            <v>―</v>
          </cell>
          <cell r="O615">
            <v>1500002</v>
          </cell>
          <cell r="P615" t="str">
            <v>東京都渋谷区渋谷１丁目１４－１４　植村会館ビル４階</v>
          </cell>
          <cell r="Q615" t="str">
            <v>株式会社マミーズエンジェル</v>
          </cell>
          <cell r="R615" t="str">
            <v>適</v>
          </cell>
          <cell r="S615" t="str">
            <v/>
          </cell>
          <cell r="T615" t="str">
            <v/>
          </cell>
          <cell r="U615">
            <v>45163</v>
          </cell>
          <cell r="X615" t="str">
            <v>なし</v>
          </cell>
          <cell r="Y615" t="str">
            <v/>
          </cell>
          <cell r="Z615" t="str">
            <v>該当</v>
          </cell>
          <cell r="AA615" t="str">
            <v>Ｒ４</v>
          </cell>
          <cell r="AB615" t="str">
            <v>〇</v>
          </cell>
          <cell r="AC615" t="str">
            <v>Ｒ４</v>
          </cell>
        </row>
        <row r="616">
          <cell r="A616">
            <v>1410051019362</v>
          </cell>
          <cell r="B616">
            <v>6</v>
          </cell>
          <cell r="C616" t="str">
            <v>保育所</v>
          </cell>
          <cell r="D616" t="str">
            <v>金沢愛児園</v>
          </cell>
          <cell r="E616">
            <v>70</v>
          </cell>
          <cell r="F616" t="str">
            <v>金沢区</v>
          </cell>
          <cell r="G616" t="str">
            <v>該当</v>
          </cell>
          <cell r="H616">
            <v>18</v>
          </cell>
          <cell r="I616">
            <v>6</v>
          </cell>
          <cell r="J616">
            <v>4</v>
          </cell>
          <cell r="K616" t="str">
            <v>該当</v>
          </cell>
          <cell r="L616">
            <v>10</v>
          </cell>
          <cell r="M616">
            <v>6</v>
          </cell>
          <cell r="N616">
            <v>4</v>
          </cell>
          <cell r="O616">
            <v>2360022</v>
          </cell>
          <cell r="P616" t="str">
            <v>横浜市金沢区町屋町１６－２３</v>
          </cell>
          <cell r="Q616" t="str">
            <v>金沢愛児園</v>
          </cell>
          <cell r="R616" t="str">
            <v>適</v>
          </cell>
          <cell r="S616" t="str">
            <v/>
          </cell>
          <cell r="T616" t="str">
            <v/>
          </cell>
          <cell r="U616">
            <v>45163</v>
          </cell>
          <cell r="X616" t="str">
            <v>なし</v>
          </cell>
          <cell r="Y616" t="str">
            <v/>
          </cell>
          <cell r="Z616" t="str">
            <v>該当</v>
          </cell>
          <cell r="AA616" t="str">
            <v>Ｒ４</v>
          </cell>
          <cell r="AB616" t="str">
            <v>〇</v>
          </cell>
          <cell r="AC616" t="str">
            <v>Ｒ４</v>
          </cell>
        </row>
        <row r="617">
          <cell r="A617">
            <v>1410051018620</v>
          </cell>
          <cell r="B617">
            <v>6</v>
          </cell>
          <cell r="C617" t="str">
            <v>保育所</v>
          </cell>
          <cell r="D617" t="str">
            <v>スターチャイルド≪金沢文庫ナーサリー≫</v>
          </cell>
          <cell r="E617">
            <v>70</v>
          </cell>
          <cell r="F617" t="str">
            <v>金沢区</v>
          </cell>
          <cell r="G617" t="str">
            <v>該当</v>
          </cell>
          <cell r="H617">
            <v>12</v>
          </cell>
          <cell r="I617">
            <v>4</v>
          </cell>
          <cell r="J617">
            <v>2</v>
          </cell>
          <cell r="K617" t="str">
            <v>該当</v>
          </cell>
          <cell r="L617">
            <v>9</v>
          </cell>
          <cell r="M617">
            <v>4</v>
          </cell>
          <cell r="N617">
            <v>5</v>
          </cell>
          <cell r="O617">
            <v>2210835</v>
          </cell>
          <cell r="P617" t="str">
            <v>横浜市神奈川区鶴屋町３－２９－１　第６安田ビル５階</v>
          </cell>
          <cell r="Q617" t="str">
            <v>ヒューマンスターチャイルド株式会社</v>
          </cell>
          <cell r="R617" t="str">
            <v>適</v>
          </cell>
          <cell r="S617" t="str">
            <v/>
          </cell>
          <cell r="T617" t="str">
            <v/>
          </cell>
          <cell r="U617">
            <v>45175</v>
          </cell>
          <cell r="X617" t="str">
            <v>なし</v>
          </cell>
          <cell r="Y617" t="str">
            <v/>
          </cell>
          <cell r="Z617" t="str">
            <v>該当</v>
          </cell>
          <cell r="AA617" t="str">
            <v>Ｒ４</v>
          </cell>
          <cell r="AB617" t="str">
            <v>〇</v>
          </cell>
          <cell r="AC617" t="str">
            <v>Ｒ４</v>
          </cell>
        </row>
        <row r="618">
          <cell r="A618">
            <v>1410051018612</v>
          </cell>
          <cell r="B618">
            <v>6</v>
          </cell>
          <cell r="C618" t="str">
            <v>保育所</v>
          </cell>
          <cell r="D618" t="str">
            <v>かのん保育園</v>
          </cell>
          <cell r="E618">
            <v>70</v>
          </cell>
          <cell r="F618" t="str">
            <v>金沢区</v>
          </cell>
          <cell r="G618" t="str">
            <v>該当</v>
          </cell>
          <cell r="H618">
            <v>15</v>
          </cell>
          <cell r="I618">
            <v>5</v>
          </cell>
          <cell r="J618">
            <v>3</v>
          </cell>
          <cell r="K618" t="str">
            <v>該当</v>
          </cell>
          <cell r="L618">
            <v>16</v>
          </cell>
          <cell r="M618">
            <v>5</v>
          </cell>
          <cell r="N618">
            <v>11</v>
          </cell>
          <cell r="O618">
            <v>2360043</v>
          </cell>
          <cell r="P618" t="str">
            <v>横浜市金沢区大川７－２０</v>
          </cell>
          <cell r="Q618" t="str">
            <v>社会福祉法人　みどり会　かのん保育園</v>
          </cell>
          <cell r="R618" t="str">
            <v>適</v>
          </cell>
          <cell r="S618" t="str">
            <v/>
          </cell>
          <cell r="T618" t="str">
            <v/>
          </cell>
          <cell r="U618">
            <v>45175</v>
          </cell>
          <cell r="X618" t="str">
            <v>なし</v>
          </cell>
          <cell r="Y618" t="str">
            <v/>
          </cell>
          <cell r="Z618" t="str">
            <v>該当</v>
          </cell>
          <cell r="AA618" t="str">
            <v>Ｒ４</v>
          </cell>
          <cell r="AB618" t="str">
            <v>〇</v>
          </cell>
          <cell r="AC618" t="str">
            <v>Ｒ４</v>
          </cell>
        </row>
        <row r="619">
          <cell r="A619">
            <v>1410051018208</v>
          </cell>
          <cell r="B619">
            <v>6</v>
          </cell>
          <cell r="C619" t="str">
            <v>保育所</v>
          </cell>
          <cell r="D619" t="str">
            <v>しののめ保育園</v>
          </cell>
          <cell r="E619">
            <v>70</v>
          </cell>
          <cell r="F619" t="str">
            <v>金沢区</v>
          </cell>
          <cell r="G619" t="str">
            <v>該当</v>
          </cell>
          <cell r="H619">
            <v>17</v>
          </cell>
          <cell r="I619">
            <v>6</v>
          </cell>
          <cell r="J619">
            <v>3</v>
          </cell>
          <cell r="K619" t="str">
            <v>該当</v>
          </cell>
          <cell r="L619">
            <v>12</v>
          </cell>
          <cell r="M619">
            <v>6</v>
          </cell>
          <cell r="N619">
            <v>6</v>
          </cell>
          <cell r="O619">
            <v>2360014</v>
          </cell>
          <cell r="P619" t="str">
            <v>横浜市金沢区寺前一丁目８－２８</v>
          </cell>
          <cell r="Q619" t="str">
            <v>（福）しののめ会　しののめ保育園</v>
          </cell>
          <cell r="R619" t="str">
            <v>適</v>
          </cell>
          <cell r="S619" t="str">
            <v/>
          </cell>
          <cell r="T619" t="str">
            <v/>
          </cell>
          <cell r="U619">
            <v>45182</v>
          </cell>
          <cell r="X619" t="str">
            <v>なし</v>
          </cell>
          <cell r="Y619" t="str">
            <v/>
          </cell>
          <cell r="Z619" t="str">
            <v>該当</v>
          </cell>
          <cell r="AA619" t="str">
            <v>Ｒ４</v>
          </cell>
          <cell r="AB619" t="str">
            <v>〇</v>
          </cell>
          <cell r="AC619" t="str">
            <v>Ｒ４</v>
          </cell>
        </row>
        <row r="620">
          <cell r="A620">
            <v>1410051018190</v>
          </cell>
          <cell r="B620">
            <v>6</v>
          </cell>
          <cell r="C620" t="str">
            <v>保育所</v>
          </cell>
          <cell r="D620" t="str">
            <v>きらら保育園</v>
          </cell>
          <cell r="E620">
            <v>70</v>
          </cell>
          <cell r="F620" t="str">
            <v>金沢区</v>
          </cell>
          <cell r="G620" t="str">
            <v>該当</v>
          </cell>
          <cell r="H620">
            <v>18</v>
          </cell>
          <cell r="I620">
            <v>6</v>
          </cell>
          <cell r="J620">
            <v>4</v>
          </cell>
          <cell r="K620" t="str">
            <v>該当</v>
          </cell>
          <cell r="L620">
            <v>17</v>
          </cell>
          <cell r="M620">
            <v>6</v>
          </cell>
          <cell r="N620">
            <v>11</v>
          </cell>
          <cell r="O620">
            <v>2360058</v>
          </cell>
          <cell r="P620" t="str">
            <v>横浜市金沢区能見台東２－３</v>
          </cell>
          <cell r="Q620" t="str">
            <v>きらら保育園</v>
          </cell>
          <cell r="R620" t="str">
            <v>適</v>
          </cell>
          <cell r="S620" t="str">
            <v/>
          </cell>
          <cell r="T620" t="str">
            <v/>
          </cell>
          <cell r="U620">
            <v>45182</v>
          </cell>
          <cell r="X620" t="str">
            <v>なし</v>
          </cell>
          <cell r="Y620" t="str">
            <v/>
          </cell>
          <cell r="Z620" t="str">
            <v>該当</v>
          </cell>
          <cell r="AA620" t="str">
            <v>Ｒ４</v>
          </cell>
          <cell r="AB620" t="str">
            <v>〇</v>
          </cell>
          <cell r="AC620" t="str">
            <v>Ｒ４</v>
          </cell>
        </row>
        <row r="621">
          <cell r="A621">
            <v>1410051018182</v>
          </cell>
          <cell r="B621">
            <v>6</v>
          </cell>
          <cell r="C621" t="str">
            <v>保育所</v>
          </cell>
          <cell r="D621" t="str">
            <v>あおぞら谷津保育園</v>
          </cell>
          <cell r="E621">
            <v>70</v>
          </cell>
          <cell r="F621" t="str">
            <v>金沢区</v>
          </cell>
          <cell r="G621" t="str">
            <v>該当</v>
          </cell>
          <cell r="H621">
            <v>18</v>
          </cell>
          <cell r="I621">
            <v>6</v>
          </cell>
          <cell r="J621">
            <v>4</v>
          </cell>
          <cell r="K621" t="str">
            <v>該当</v>
          </cell>
          <cell r="L621">
            <v>19</v>
          </cell>
          <cell r="M621">
            <v>6</v>
          </cell>
          <cell r="N621">
            <v>13</v>
          </cell>
          <cell r="O621">
            <v>2360016</v>
          </cell>
          <cell r="P621" t="str">
            <v>横浜市金沢区谷津町２３１－５</v>
          </cell>
          <cell r="Q621" t="str">
            <v>あおぞら谷津保育園</v>
          </cell>
          <cell r="R621" t="str">
            <v>適</v>
          </cell>
          <cell r="S621" t="str">
            <v/>
          </cell>
          <cell r="T621" t="str">
            <v/>
          </cell>
          <cell r="U621">
            <v>45191</v>
          </cell>
          <cell r="X621" t="str">
            <v>なし</v>
          </cell>
          <cell r="Y621" t="str">
            <v/>
          </cell>
          <cell r="Z621" t="str">
            <v>該当</v>
          </cell>
          <cell r="AA621" t="str">
            <v>Ｒ４</v>
          </cell>
          <cell r="AB621" t="str">
            <v>〇</v>
          </cell>
          <cell r="AC621" t="str">
            <v>Ｒ４</v>
          </cell>
        </row>
        <row r="622">
          <cell r="A622">
            <v>1410051018174</v>
          </cell>
          <cell r="B622">
            <v>6</v>
          </cell>
          <cell r="C622" t="str">
            <v>保育所</v>
          </cell>
          <cell r="D622" t="str">
            <v>アイン能見台駅前保育園</v>
          </cell>
          <cell r="E622">
            <v>70</v>
          </cell>
          <cell r="F622" t="str">
            <v>金沢区</v>
          </cell>
          <cell r="G622" t="str">
            <v>該当</v>
          </cell>
          <cell r="H622">
            <v>12</v>
          </cell>
          <cell r="I622">
            <v>4</v>
          </cell>
          <cell r="J622">
            <v>2</v>
          </cell>
          <cell r="K622" t="str">
            <v>非該当</v>
          </cell>
          <cell r="M622" t="str">
            <v/>
          </cell>
          <cell r="N622" t="str">
            <v>―</v>
          </cell>
          <cell r="O622">
            <v>2210835</v>
          </cell>
          <cell r="P622" t="str">
            <v>横浜市神奈川区鶴屋町２－２１－１　ダイヤビル８０２</v>
          </cell>
          <cell r="Q622" t="str">
            <v>中央出版株式会社</v>
          </cell>
          <cell r="R622" t="str">
            <v>適</v>
          </cell>
          <cell r="S622" t="str">
            <v/>
          </cell>
          <cell r="T622" t="str">
            <v/>
          </cell>
          <cell r="U622">
            <v>45182</v>
          </cell>
          <cell r="X622" t="str">
            <v>なし</v>
          </cell>
          <cell r="Y622" t="str">
            <v/>
          </cell>
          <cell r="Z622" t="str">
            <v>該当</v>
          </cell>
          <cell r="AA622" t="str">
            <v>Ｒ４</v>
          </cell>
          <cell r="AB622" t="str">
            <v>〇</v>
          </cell>
          <cell r="AC622" t="str">
            <v>Ｒ４</v>
          </cell>
        </row>
        <row r="623">
          <cell r="A623">
            <v>1410051018166</v>
          </cell>
          <cell r="B623">
            <v>6</v>
          </cell>
          <cell r="C623" t="str">
            <v>保育所</v>
          </cell>
          <cell r="D623" t="str">
            <v>アイン金沢文庫保育園</v>
          </cell>
          <cell r="E623">
            <v>70</v>
          </cell>
          <cell r="F623" t="str">
            <v>金沢区</v>
          </cell>
          <cell r="G623" t="str">
            <v>該当</v>
          </cell>
          <cell r="H623">
            <v>12</v>
          </cell>
          <cell r="I623">
            <v>4</v>
          </cell>
          <cell r="J623">
            <v>2</v>
          </cell>
          <cell r="K623" t="str">
            <v>非該当</v>
          </cell>
          <cell r="M623" t="str">
            <v/>
          </cell>
          <cell r="N623" t="str">
            <v>―</v>
          </cell>
          <cell r="O623">
            <v>2210835</v>
          </cell>
          <cell r="P623" t="str">
            <v>横浜市神奈川区鶴屋町２－２１－１　ダイヤビル８０２</v>
          </cell>
          <cell r="Q623" t="str">
            <v>中央出版株式会社</v>
          </cell>
          <cell r="R623" t="str">
            <v>適</v>
          </cell>
          <cell r="S623" t="str">
            <v/>
          </cell>
          <cell r="T623" t="str">
            <v/>
          </cell>
          <cell r="U623">
            <v>45182</v>
          </cell>
          <cell r="X623" t="str">
            <v>なし</v>
          </cell>
          <cell r="Y623" t="str">
            <v/>
          </cell>
          <cell r="Z623" t="str">
            <v>該当</v>
          </cell>
          <cell r="AA623" t="str">
            <v>Ｒ４</v>
          </cell>
          <cell r="AB623" t="str">
            <v>〇</v>
          </cell>
          <cell r="AC623" t="str">
            <v>Ｒ４</v>
          </cell>
        </row>
        <row r="624">
          <cell r="A624">
            <v>1410051017085</v>
          </cell>
          <cell r="B624">
            <v>6</v>
          </cell>
          <cell r="C624" t="str">
            <v>保育所</v>
          </cell>
          <cell r="D624" t="str">
            <v>わらべシーサイド保育園</v>
          </cell>
          <cell r="E624">
            <v>70</v>
          </cell>
          <cell r="F624" t="str">
            <v>金沢区</v>
          </cell>
          <cell r="G624" t="str">
            <v>該当</v>
          </cell>
          <cell r="H624">
            <v>14</v>
          </cell>
          <cell r="I624">
            <v>5</v>
          </cell>
          <cell r="J624">
            <v>3</v>
          </cell>
          <cell r="K624" t="str">
            <v>該当</v>
          </cell>
          <cell r="L624">
            <v>21</v>
          </cell>
          <cell r="M624">
            <v>5</v>
          </cell>
          <cell r="N624">
            <v>16</v>
          </cell>
          <cell r="O624">
            <v>2360051</v>
          </cell>
          <cell r="P624" t="str">
            <v>横浜市金沢区富岡東４－１３－４</v>
          </cell>
          <cell r="Q624" t="str">
            <v>清心福祉会　わらべシーサイド保育園</v>
          </cell>
          <cell r="R624" t="str">
            <v/>
          </cell>
          <cell r="S624" t="str">
            <v/>
          </cell>
          <cell r="T624" t="e">
            <v>#N/A</v>
          </cell>
          <cell r="U624">
            <v>45219</v>
          </cell>
          <cell r="X624" t="str">
            <v>なし</v>
          </cell>
          <cell r="Y624" t="str">
            <v/>
          </cell>
          <cell r="Z624" t="str">
            <v>該当</v>
          </cell>
          <cell r="AA624" t="str">
            <v>Ｒ４</v>
          </cell>
          <cell r="AB624" t="str">
            <v>〇</v>
          </cell>
          <cell r="AC624" t="str">
            <v>Ｒ４</v>
          </cell>
        </row>
        <row r="625">
          <cell r="A625">
            <v>1410051017077</v>
          </cell>
          <cell r="B625">
            <v>6</v>
          </cell>
          <cell r="C625" t="str">
            <v>保育所</v>
          </cell>
          <cell r="D625" t="str">
            <v>聖星保育園</v>
          </cell>
          <cell r="E625">
            <v>70</v>
          </cell>
          <cell r="F625" t="str">
            <v>金沢区</v>
          </cell>
          <cell r="G625" t="str">
            <v>該当</v>
          </cell>
          <cell r="H625">
            <v>25</v>
          </cell>
          <cell r="I625">
            <v>8</v>
          </cell>
          <cell r="J625">
            <v>5</v>
          </cell>
          <cell r="K625" t="str">
            <v>該当</v>
          </cell>
          <cell r="L625">
            <v>17</v>
          </cell>
          <cell r="M625">
            <v>8</v>
          </cell>
          <cell r="N625">
            <v>9</v>
          </cell>
          <cell r="O625">
            <v>2360023</v>
          </cell>
          <cell r="P625" t="str">
            <v>横浜市金沢区平潟町１７－１</v>
          </cell>
          <cell r="Q625" t="str">
            <v>聖星保育園</v>
          </cell>
          <cell r="R625" t="str">
            <v>適</v>
          </cell>
          <cell r="S625" t="str">
            <v/>
          </cell>
          <cell r="T625" t="str">
            <v/>
          </cell>
          <cell r="U625">
            <v>45191</v>
          </cell>
          <cell r="X625" t="str">
            <v>なし</v>
          </cell>
          <cell r="Y625" t="str">
            <v/>
          </cell>
          <cell r="Z625" t="str">
            <v>該当</v>
          </cell>
          <cell r="AA625" t="str">
            <v>Ｒ４</v>
          </cell>
          <cell r="AB625" t="str">
            <v>〇</v>
          </cell>
          <cell r="AC625" t="str">
            <v>Ｒ４</v>
          </cell>
        </row>
        <row r="626">
          <cell r="A626">
            <v>1410051017069</v>
          </cell>
          <cell r="B626">
            <v>6</v>
          </cell>
          <cell r="C626" t="str">
            <v>保育所</v>
          </cell>
          <cell r="D626" t="str">
            <v>とみおかスマイル保育園</v>
          </cell>
          <cell r="E626">
            <v>70</v>
          </cell>
          <cell r="F626" t="str">
            <v>金沢区</v>
          </cell>
          <cell r="G626" t="str">
            <v>該当</v>
          </cell>
          <cell r="H626">
            <v>13</v>
          </cell>
          <cell r="I626">
            <v>4</v>
          </cell>
          <cell r="J626">
            <v>3</v>
          </cell>
          <cell r="K626" t="str">
            <v>非該当</v>
          </cell>
          <cell r="M626" t="str">
            <v/>
          </cell>
          <cell r="N626" t="str">
            <v>―</v>
          </cell>
          <cell r="O626">
            <v>2360052</v>
          </cell>
          <cell r="P626" t="str">
            <v>神奈川県横浜市金沢区富岡西２－１－９脇ビル３階</v>
          </cell>
          <cell r="Q626" t="str">
            <v>株式会社スマイル保育園</v>
          </cell>
          <cell r="R626" t="str">
            <v>適</v>
          </cell>
          <cell r="S626" t="str">
            <v/>
          </cell>
          <cell r="T626" t="str">
            <v/>
          </cell>
          <cell r="U626">
            <v>45175</v>
          </cell>
          <cell r="X626" t="str">
            <v>なし</v>
          </cell>
          <cell r="Y626" t="str">
            <v/>
          </cell>
          <cell r="Z626" t="str">
            <v>該当</v>
          </cell>
          <cell r="AA626" t="str">
            <v>Ｒ４</v>
          </cell>
          <cell r="AB626" t="str">
            <v>〇</v>
          </cell>
          <cell r="AC626" t="str">
            <v>Ｒ４</v>
          </cell>
        </row>
        <row r="627">
          <cell r="A627">
            <v>1410051017051</v>
          </cell>
          <cell r="B627">
            <v>6</v>
          </cell>
          <cell r="C627" t="str">
            <v>保育所</v>
          </cell>
          <cell r="D627" t="str">
            <v>京急キッズランド金沢文庫保育園</v>
          </cell>
          <cell r="E627">
            <v>70</v>
          </cell>
          <cell r="F627" t="str">
            <v>金沢区</v>
          </cell>
          <cell r="G627" t="str">
            <v>該当</v>
          </cell>
          <cell r="H627">
            <v>11</v>
          </cell>
          <cell r="I627">
            <v>4</v>
          </cell>
          <cell r="J627">
            <v>2</v>
          </cell>
          <cell r="K627" t="str">
            <v>該当</v>
          </cell>
          <cell r="L627">
            <v>6</v>
          </cell>
          <cell r="M627">
            <v>4</v>
          </cell>
          <cell r="N627">
            <v>2</v>
          </cell>
          <cell r="O627">
            <v>2360016</v>
          </cell>
          <cell r="P627" t="str">
            <v>横浜市金沢区谷津町３８４　金沢文庫京急第２ビル</v>
          </cell>
          <cell r="Q627" t="str">
            <v>京急キッズランド金沢文庫保育園</v>
          </cell>
          <cell r="R627" t="str">
            <v>適</v>
          </cell>
          <cell r="S627" t="str">
            <v/>
          </cell>
          <cell r="T627" t="str">
            <v/>
          </cell>
          <cell r="U627">
            <v>45191</v>
          </cell>
          <cell r="X627" t="str">
            <v>なし</v>
          </cell>
          <cell r="Y627" t="str">
            <v/>
          </cell>
          <cell r="Z627" t="str">
            <v>該当</v>
          </cell>
          <cell r="AA627" t="str">
            <v>Ｒ４</v>
          </cell>
          <cell r="AB627" t="str">
            <v>〇</v>
          </cell>
          <cell r="AC627" t="str">
            <v>Ｒ４</v>
          </cell>
        </row>
        <row r="628">
          <cell r="A628">
            <v>1410051017044</v>
          </cell>
          <cell r="B628">
            <v>6</v>
          </cell>
          <cell r="C628" t="str">
            <v>保育所</v>
          </cell>
          <cell r="D628" t="str">
            <v>きらら子どもの家</v>
          </cell>
          <cell r="E628">
            <v>70</v>
          </cell>
          <cell r="F628" t="str">
            <v>金沢区</v>
          </cell>
          <cell r="G628" t="str">
            <v>該当</v>
          </cell>
          <cell r="H628">
            <v>13</v>
          </cell>
          <cell r="I628">
            <v>4</v>
          </cell>
          <cell r="J628">
            <v>3</v>
          </cell>
          <cell r="K628" t="str">
            <v>該当</v>
          </cell>
          <cell r="L628">
            <v>12</v>
          </cell>
          <cell r="M628">
            <v>4</v>
          </cell>
          <cell r="N628">
            <v>8</v>
          </cell>
          <cell r="O628">
            <v>2360057</v>
          </cell>
          <cell r="P628" t="str">
            <v>横浜市金沢区能見台５－２０－１６</v>
          </cell>
          <cell r="Q628" t="str">
            <v>（福）みどり会　きらら子どもの家</v>
          </cell>
          <cell r="R628" t="str">
            <v>適</v>
          </cell>
          <cell r="S628" t="str">
            <v/>
          </cell>
          <cell r="T628" t="str">
            <v/>
          </cell>
          <cell r="U628">
            <v>45182</v>
          </cell>
          <cell r="X628" t="str">
            <v>なし</v>
          </cell>
          <cell r="Y628" t="str">
            <v/>
          </cell>
          <cell r="Z628" t="str">
            <v>該当</v>
          </cell>
          <cell r="AA628" t="str">
            <v>Ｒ４</v>
          </cell>
          <cell r="AB628" t="str">
            <v>〇</v>
          </cell>
          <cell r="AC628" t="str">
            <v>Ｒ４</v>
          </cell>
        </row>
        <row r="629">
          <cell r="A629">
            <v>1410051017036</v>
          </cell>
          <cell r="B629">
            <v>6</v>
          </cell>
          <cell r="C629" t="str">
            <v>保育所</v>
          </cell>
          <cell r="D629" t="str">
            <v>北六浦いちい保育園</v>
          </cell>
          <cell r="E629">
            <v>70</v>
          </cell>
          <cell r="F629" t="str">
            <v>金沢区</v>
          </cell>
          <cell r="G629" t="str">
            <v>該当</v>
          </cell>
          <cell r="H629">
            <v>12</v>
          </cell>
          <cell r="I629">
            <v>4</v>
          </cell>
          <cell r="J629">
            <v>2</v>
          </cell>
          <cell r="K629" t="str">
            <v>該当</v>
          </cell>
          <cell r="L629">
            <v>5</v>
          </cell>
          <cell r="M629">
            <v>4</v>
          </cell>
          <cell r="N629">
            <v>1</v>
          </cell>
          <cell r="O629">
            <v>600063</v>
          </cell>
          <cell r="P629" t="str">
            <v>札幌市中央区南３条西１丁目１‐１　南３西１ビル５階</v>
          </cell>
          <cell r="Q629" t="str">
            <v>社会福祉法人水の会</v>
          </cell>
          <cell r="R629" t="str">
            <v>適</v>
          </cell>
          <cell r="S629" t="str">
            <v/>
          </cell>
          <cell r="T629" t="str">
            <v/>
          </cell>
          <cell r="U629">
            <v>45163</v>
          </cell>
          <cell r="X629" t="str">
            <v>なし</v>
          </cell>
          <cell r="Y629" t="str">
            <v/>
          </cell>
          <cell r="Z629" t="str">
            <v>該当</v>
          </cell>
          <cell r="AA629" t="str">
            <v>Ｒ４</v>
          </cell>
          <cell r="AB629" t="str">
            <v>〇</v>
          </cell>
          <cell r="AC629" t="str">
            <v>Ｒ４</v>
          </cell>
        </row>
        <row r="630">
          <cell r="A630">
            <v>1410051017010</v>
          </cell>
          <cell r="B630">
            <v>6</v>
          </cell>
          <cell r="C630" t="str">
            <v>保育所</v>
          </cell>
          <cell r="D630" t="str">
            <v>アイグラン保育園富岡東</v>
          </cell>
          <cell r="E630">
            <v>70</v>
          </cell>
          <cell r="F630" t="str">
            <v>金沢区</v>
          </cell>
          <cell r="G630" t="str">
            <v>該当</v>
          </cell>
          <cell r="H630">
            <v>11</v>
          </cell>
          <cell r="I630">
            <v>4</v>
          </cell>
          <cell r="J630">
            <v>2</v>
          </cell>
          <cell r="K630" t="str">
            <v>該当</v>
          </cell>
          <cell r="L630">
            <v>12</v>
          </cell>
          <cell r="M630">
            <v>4</v>
          </cell>
          <cell r="N630">
            <v>8</v>
          </cell>
          <cell r="O630">
            <v>1050012</v>
          </cell>
          <cell r="P630" t="str">
            <v>東京都港区芝大門２‐３‐６　大門アーバニスト４階</v>
          </cell>
          <cell r="Q630" t="str">
            <v>株式会社アイグラン</v>
          </cell>
          <cell r="R630" t="str">
            <v>適</v>
          </cell>
          <cell r="S630" t="str">
            <v/>
          </cell>
          <cell r="T630" t="str">
            <v/>
          </cell>
          <cell r="U630">
            <v>45182</v>
          </cell>
          <cell r="X630" t="str">
            <v>なし</v>
          </cell>
          <cell r="Y630" t="str">
            <v/>
          </cell>
          <cell r="Z630" t="str">
            <v>該当</v>
          </cell>
          <cell r="AA630" t="str">
            <v>Ｒ４</v>
          </cell>
          <cell r="AB630" t="str">
            <v>〇</v>
          </cell>
          <cell r="AC630" t="str">
            <v>Ｒ４</v>
          </cell>
        </row>
        <row r="631">
          <cell r="A631">
            <v>1410051017002</v>
          </cell>
          <cell r="B631">
            <v>6</v>
          </cell>
          <cell r="C631" t="str">
            <v>保育所</v>
          </cell>
          <cell r="D631" t="str">
            <v>ＹＭＣＡマナ保育園</v>
          </cell>
          <cell r="E631">
            <v>70</v>
          </cell>
          <cell r="F631" t="str">
            <v>金沢区</v>
          </cell>
          <cell r="G631" t="str">
            <v>該当</v>
          </cell>
          <cell r="H631">
            <v>13</v>
          </cell>
          <cell r="I631">
            <v>4</v>
          </cell>
          <cell r="J631">
            <v>3</v>
          </cell>
          <cell r="K631" t="str">
            <v>該当</v>
          </cell>
          <cell r="L631">
            <v>7</v>
          </cell>
          <cell r="M631">
            <v>4</v>
          </cell>
          <cell r="N631">
            <v>3</v>
          </cell>
          <cell r="O631">
            <v>2360058</v>
          </cell>
          <cell r="P631" t="str">
            <v>横浜市金沢区能見台東１－１　ビーコンヒル能見台イーストプラザ内</v>
          </cell>
          <cell r="Q631" t="str">
            <v>横浜ＹＭＣＡ福祉会　ＹＭＣＡマナ保育園</v>
          </cell>
          <cell r="R631" t="str">
            <v/>
          </cell>
          <cell r="S631" t="str">
            <v/>
          </cell>
          <cell r="T631" t="e">
            <v>#N/A</v>
          </cell>
          <cell r="U631">
            <v>45182</v>
          </cell>
          <cell r="X631" t="str">
            <v>なし</v>
          </cell>
          <cell r="Y631" t="str">
            <v/>
          </cell>
          <cell r="Z631" t="str">
            <v>該当</v>
          </cell>
          <cell r="AA631" t="str">
            <v>Ｒ４</v>
          </cell>
          <cell r="AB631" t="str">
            <v>〇</v>
          </cell>
          <cell r="AC631" t="str">
            <v>Ｒ４</v>
          </cell>
        </row>
        <row r="632">
          <cell r="A632">
            <v>1410051016996</v>
          </cell>
          <cell r="B632">
            <v>6</v>
          </cell>
          <cell r="C632" t="str">
            <v>保育所</v>
          </cell>
          <cell r="D632" t="str">
            <v>金沢八景ＹＭＣＡ保育園</v>
          </cell>
          <cell r="E632">
            <v>70</v>
          </cell>
          <cell r="F632" t="str">
            <v>金沢区</v>
          </cell>
          <cell r="G632" t="str">
            <v>該当</v>
          </cell>
          <cell r="H632">
            <v>14</v>
          </cell>
          <cell r="I632">
            <v>5</v>
          </cell>
          <cell r="J632">
            <v>3</v>
          </cell>
          <cell r="K632" t="str">
            <v>該当</v>
          </cell>
          <cell r="L632">
            <v>9</v>
          </cell>
          <cell r="M632">
            <v>5</v>
          </cell>
          <cell r="N632">
            <v>4</v>
          </cell>
          <cell r="O632">
            <v>2360027</v>
          </cell>
          <cell r="P632" t="str">
            <v>横浜市金沢区瀬戸２３－２１</v>
          </cell>
          <cell r="Q632" t="str">
            <v>金沢八景ＹＭＣＡ保育園</v>
          </cell>
          <cell r="R632" t="str">
            <v/>
          </cell>
          <cell r="S632" t="str">
            <v/>
          </cell>
          <cell r="T632" t="e">
            <v>#N/A</v>
          </cell>
          <cell r="U632">
            <v>45182</v>
          </cell>
          <cell r="X632" t="str">
            <v>なし</v>
          </cell>
          <cell r="Y632" t="str">
            <v/>
          </cell>
          <cell r="Z632" t="str">
            <v>該当</v>
          </cell>
          <cell r="AA632" t="str">
            <v>Ｒ４</v>
          </cell>
          <cell r="AB632" t="str">
            <v>〇</v>
          </cell>
          <cell r="AC632" t="str">
            <v>Ｒ４</v>
          </cell>
        </row>
        <row r="633">
          <cell r="A633">
            <v>1410051015584</v>
          </cell>
          <cell r="B633">
            <v>6</v>
          </cell>
          <cell r="C633" t="str">
            <v>保育所</v>
          </cell>
          <cell r="D633" t="str">
            <v>フレンド金沢文庫保育園</v>
          </cell>
          <cell r="E633">
            <v>70</v>
          </cell>
          <cell r="F633" t="str">
            <v>金沢区</v>
          </cell>
          <cell r="G633" t="str">
            <v>該当</v>
          </cell>
          <cell r="H633">
            <v>10</v>
          </cell>
          <cell r="I633">
            <v>3</v>
          </cell>
          <cell r="J633">
            <v>2</v>
          </cell>
          <cell r="K633" t="str">
            <v>該当</v>
          </cell>
          <cell r="L633">
            <v>9</v>
          </cell>
          <cell r="M633">
            <v>3</v>
          </cell>
          <cell r="N633">
            <v>6</v>
          </cell>
          <cell r="O633">
            <v>2360042</v>
          </cell>
          <cell r="P633" t="str">
            <v>横浜市金沢区釜利谷東二丁目１６－３０　高野ビル１Ｆ</v>
          </cell>
          <cell r="Q633" t="str">
            <v>フレンド金沢文庫保育園</v>
          </cell>
          <cell r="R633" t="str">
            <v>適</v>
          </cell>
          <cell r="S633" t="str">
            <v/>
          </cell>
          <cell r="T633" t="str">
            <v/>
          </cell>
          <cell r="U633">
            <v>45163</v>
          </cell>
          <cell r="X633" t="str">
            <v>なし</v>
          </cell>
          <cell r="Y633" t="str">
            <v/>
          </cell>
          <cell r="Z633" t="str">
            <v>該当</v>
          </cell>
          <cell r="AA633" t="str">
            <v>Ｒ４</v>
          </cell>
          <cell r="AB633" t="str">
            <v>〇</v>
          </cell>
          <cell r="AC633" t="str">
            <v>Ｒ４</v>
          </cell>
        </row>
        <row r="634">
          <cell r="A634">
            <v>1410051015576</v>
          </cell>
          <cell r="B634">
            <v>6</v>
          </cell>
          <cell r="C634" t="str">
            <v>保育所</v>
          </cell>
          <cell r="D634" t="str">
            <v>わかくさ保育園</v>
          </cell>
          <cell r="E634">
            <v>70</v>
          </cell>
          <cell r="F634" t="str">
            <v>金沢区</v>
          </cell>
          <cell r="G634" t="str">
            <v>該当</v>
          </cell>
          <cell r="H634">
            <v>12</v>
          </cell>
          <cell r="I634">
            <v>4</v>
          </cell>
          <cell r="J634">
            <v>2</v>
          </cell>
          <cell r="K634" t="str">
            <v>該当</v>
          </cell>
          <cell r="L634">
            <v>7</v>
          </cell>
          <cell r="M634">
            <v>4</v>
          </cell>
          <cell r="N634">
            <v>3</v>
          </cell>
          <cell r="O634">
            <v>2360023</v>
          </cell>
          <cell r="P634" t="str">
            <v>横浜市金沢区平潟町１２－１</v>
          </cell>
          <cell r="Q634" t="str">
            <v>社会福祉法人恩賜財団済世会わかくさ保育園</v>
          </cell>
          <cell r="R634" t="str">
            <v>適</v>
          </cell>
          <cell r="S634" t="str">
            <v/>
          </cell>
          <cell r="T634" t="str">
            <v/>
          </cell>
          <cell r="U634">
            <v>45175</v>
          </cell>
          <cell r="X634" t="str">
            <v>なし</v>
          </cell>
          <cell r="Y634" t="str">
            <v/>
          </cell>
          <cell r="Z634" t="str">
            <v>該当</v>
          </cell>
          <cell r="AA634" t="str">
            <v>Ｒ４</v>
          </cell>
          <cell r="AB634" t="str">
            <v>〇</v>
          </cell>
          <cell r="AC634" t="str">
            <v>Ｒ４</v>
          </cell>
        </row>
        <row r="635">
          <cell r="A635">
            <v>1410051015568</v>
          </cell>
          <cell r="B635">
            <v>6</v>
          </cell>
          <cell r="C635" t="str">
            <v>保育所</v>
          </cell>
          <cell r="D635" t="str">
            <v>明徳釜利谷保育園</v>
          </cell>
          <cell r="E635">
            <v>70</v>
          </cell>
          <cell r="F635" t="str">
            <v>金沢区</v>
          </cell>
          <cell r="G635" t="str">
            <v>該当</v>
          </cell>
          <cell r="H635">
            <v>16</v>
          </cell>
          <cell r="I635">
            <v>5</v>
          </cell>
          <cell r="J635">
            <v>3</v>
          </cell>
          <cell r="K635" t="str">
            <v>該当</v>
          </cell>
          <cell r="L635">
            <v>14</v>
          </cell>
          <cell r="M635">
            <v>5</v>
          </cell>
          <cell r="N635">
            <v>9</v>
          </cell>
          <cell r="O635">
            <v>2360045</v>
          </cell>
          <cell r="P635" t="str">
            <v>横浜市金沢区釜利谷南４－２９－４</v>
          </cell>
          <cell r="Q635" t="str">
            <v>明徳釜利谷保育園</v>
          </cell>
          <cell r="R635" t="str">
            <v>適</v>
          </cell>
          <cell r="S635" t="str">
            <v/>
          </cell>
          <cell r="T635" t="str">
            <v/>
          </cell>
          <cell r="U635">
            <v>45163</v>
          </cell>
          <cell r="X635" t="str">
            <v>なし</v>
          </cell>
          <cell r="Y635" t="str">
            <v/>
          </cell>
          <cell r="Z635" t="str">
            <v>該当</v>
          </cell>
          <cell r="AA635" t="str">
            <v>Ｒ４</v>
          </cell>
          <cell r="AB635" t="str">
            <v>〇</v>
          </cell>
          <cell r="AC635" t="str">
            <v>Ｒ４</v>
          </cell>
        </row>
        <row r="636">
          <cell r="A636">
            <v>1410051015550</v>
          </cell>
          <cell r="B636">
            <v>6</v>
          </cell>
          <cell r="C636" t="str">
            <v>保育所</v>
          </cell>
          <cell r="D636" t="str">
            <v>にじいろ保育園金沢文庫</v>
          </cell>
          <cell r="E636">
            <v>70</v>
          </cell>
          <cell r="F636" t="str">
            <v>金沢区</v>
          </cell>
          <cell r="G636" t="str">
            <v>該当</v>
          </cell>
          <cell r="H636">
            <v>12</v>
          </cell>
          <cell r="I636">
            <v>4</v>
          </cell>
          <cell r="J636">
            <v>2</v>
          </cell>
          <cell r="K636" t="str">
            <v>該当</v>
          </cell>
          <cell r="L636">
            <v>8</v>
          </cell>
          <cell r="M636">
            <v>4</v>
          </cell>
          <cell r="N636">
            <v>4</v>
          </cell>
          <cell r="O636">
            <v>1500043</v>
          </cell>
          <cell r="P636" t="str">
            <v>東京都渋谷区道玄坂１丁目１２－１　渋谷マークシティ　ウェスト１７階</v>
          </cell>
          <cell r="Q636" t="str">
            <v>ライクキッズ株式会社</v>
          </cell>
          <cell r="R636" t="str">
            <v/>
          </cell>
          <cell r="S636" t="str">
            <v/>
          </cell>
          <cell r="T636" t="e">
            <v>#N/A</v>
          </cell>
          <cell r="U636">
            <v>45175</v>
          </cell>
          <cell r="X636" t="str">
            <v>なし</v>
          </cell>
          <cell r="Y636" t="str">
            <v/>
          </cell>
          <cell r="Z636" t="str">
            <v>該当</v>
          </cell>
          <cell r="AA636" t="str">
            <v>Ｒ４</v>
          </cell>
          <cell r="AB636" t="str">
            <v>〇</v>
          </cell>
          <cell r="AC636" t="str">
            <v>Ｒ４</v>
          </cell>
        </row>
        <row r="637">
          <cell r="A637">
            <v>1410051015543</v>
          </cell>
          <cell r="B637">
            <v>6</v>
          </cell>
          <cell r="C637" t="str">
            <v>保育所</v>
          </cell>
          <cell r="D637" t="str">
            <v>にじいろ保育園釜利谷</v>
          </cell>
          <cell r="E637">
            <v>70</v>
          </cell>
          <cell r="F637" t="str">
            <v>金沢区</v>
          </cell>
          <cell r="G637" t="str">
            <v>該当</v>
          </cell>
          <cell r="H637">
            <v>14</v>
          </cell>
          <cell r="I637">
            <v>5</v>
          </cell>
          <cell r="J637">
            <v>3</v>
          </cell>
          <cell r="K637" t="str">
            <v>該当</v>
          </cell>
          <cell r="L637">
            <v>9</v>
          </cell>
          <cell r="M637">
            <v>5</v>
          </cell>
          <cell r="N637">
            <v>4</v>
          </cell>
          <cell r="O637">
            <v>1500043</v>
          </cell>
          <cell r="P637" t="str">
            <v>東京都渋谷区道玄坂１丁目１２－１　渋谷マークシティ　ウェスト１７階</v>
          </cell>
          <cell r="Q637" t="str">
            <v>ライクキッズ株式会社</v>
          </cell>
          <cell r="R637" t="str">
            <v/>
          </cell>
          <cell r="S637" t="str">
            <v/>
          </cell>
          <cell r="T637" t="e">
            <v>#N/A</v>
          </cell>
          <cell r="U637">
            <v>45191</v>
          </cell>
          <cell r="X637" t="str">
            <v>なし</v>
          </cell>
          <cell r="Y637" t="str">
            <v/>
          </cell>
          <cell r="Z637" t="str">
            <v>該当</v>
          </cell>
          <cell r="AA637" t="str">
            <v>Ｒ４</v>
          </cell>
          <cell r="AB637" t="str">
            <v>〇</v>
          </cell>
          <cell r="AC637" t="str">
            <v>Ｒ４</v>
          </cell>
        </row>
        <row r="638">
          <cell r="A638">
            <v>1410051015535</v>
          </cell>
          <cell r="B638">
            <v>6</v>
          </cell>
          <cell r="C638" t="str">
            <v>保育所</v>
          </cell>
          <cell r="D638" t="str">
            <v>しののめ並木保育園</v>
          </cell>
          <cell r="E638">
            <v>70</v>
          </cell>
          <cell r="F638" t="str">
            <v>金沢区</v>
          </cell>
          <cell r="G638" t="str">
            <v>該当</v>
          </cell>
          <cell r="H638">
            <v>17</v>
          </cell>
          <cell r="I638">
            <v>6</v>
          </cell>
          <cell r="J638">
            <v>3</v>
          </cell>
          <cell r="K638" t="str">
            <v>該当</v>
          </cell>
          <cell r="L638">
            <v>17</v>
          </cell>
          <cell r="M638">
            <v>6</v>
          </cell>
          <cell r="N638">
            <v>11</v>
          </cell>
          <cell r="O638">
            <v>2360005</v>
          </cell>
          <cell r="P638" t="str">
            <v>横浜市金沢区並木３－９－１</v>
          </cell>
          <cell r="Q638" t="str">
            <v>（福）しののめ会　並木第三保育園</v>
          </cell>
          <cell r="R638" t="str">
            <v>適</v>
          </cell>
          <cell r="S638" t="str">
            <v/>
          </cell>
          <cell r="T638" t="str">
            <v/>
          </cell>
          <cell r="U638">
            <v>45182</v>
          </cell>
          <cell r="X638" t="str">
            <v>なし</v>
          </cell>
          <cell r="Y638" t="str">
            <v/>
          </cell>
          <cell r="Z638" t="str">
            <v>該当</v>
          </cell>
          <cell r="AA638" t="str">
            <v>Ｒ４</v>
          </cell>
          <cell r="AB638" t="str">
            <v>〇</v>
          </cell>
          <cell r="AC638" t="str">
            <v>Ｒ４</v>
          </cell>
        </row>
        <row r="639">
          <cell r="A639">
            <v>1410051015527</v>
          </cell>
          <cell r="B639">
            <v>6</v>
          </cell>
          <cell r="C639" t="str">
            <v>保育所</v>
          </cell>
          <cell r="D639" t="str">
            <v>金沢ふたば保育園</v>
          </cell>
          <cell r="E639">
            <v>70</v>
          </cell>
          <cell r="F639" t="str">
            <v>金沢区</v>
          </cell>
          <cell r="G639" t="str">
            <v>該当</v>
          </cell>
          <cell r="H639">
            <v>17</v>
          </cell>
          <cell r="I639">
            <v>6</v>
          </cell>
          <cell r="J639">
            <v>3</v>
          </cell>
          <cell r="K639" t="str">
            <v>該当</v>
          </cell>
          <cell r="L639">
            <v>14</v>
          </cell>
          <cell r="M639">
            <v>6</v>
          </cell>
          <cell r="N639">
            <v>8</v>
          </cell>
          <cell r="O639">
            <v>2360051</v>
          </cell>
          <cell r="P639" t="str">
            <v>横浜市金沢区富岡東２－１－１４</v>
          </cell>
          <cell r="Q639" t="str">
            <v>（福）黎明会　金沢ふたば保育園</v>
          </cell>
          <cell r="R639" t="str">
            <v>適</v>
          </cell>
          <cell r="S639" t="str">
            <v/>
          </cell>
          <cell r="T639" t="str">
            <v/>
          </cell>
          <cell r="U639">
            <v>45182</v>
          </cell>
          <cell r="X639" t="str">
            <v>なし</v>
          </cell>
          <cell r="Y639" t="str">
            <v/>
          </cell>
          <cell r="Z639" t="str">
            <v>該当</v>
          </cell>
          <cell r="AA639" t="str">
            <v>Ｒ４</v>
          </cell>
          <cell r="AB639" t="str">
            <v>〇</v>
          </cell>
          <cell r="AC639" t="str">
            <v>Ｒ４</v>
          </cell>
        </row>
        <row r="640">
          <cell r="A640">
            <v>1410051014876</v>
          </cell>
          <cell r="B640">
            <v>6</v>
          </cell>
          <cell r="C640" t="str">
            <v>保育所</v>
          </cell>
          <cell r="D640" t="str">
            <v>ゆめ和柳町ほいくえん</v>
          </cell>
          <cell r="E640">
            <v>70</v>
          </cell>
          <cell r="F640" t="str">
            <v>金沢区</v>
          </cell>
          <cell r="G640" t="str">
            <v>該当</v>
          </cell>
          <cell r="H640">
            <v>14</v>
          </cell>
          <cell r="I640">
            <v>5</v>
          </cell>
          <cell r="J640">
            <v>3</v>
          </cell>
          <cell r="K640" t="str">
            <v>該当</v>
          </cell>
          <cell r="L640">
            <v>6</v>
          </cell>
          <cell r="M640">
            <v>5</v>
          </cell>
          <cell r="N640">
            <v>1</v>
          </cell>
          <cell r="O640">
            <v>2360026</v>
          </cell>
          <cell r="P640" t="str">
            <v>横浜市金沢区柳町１－１３</v>
          </cell>
          <cell r="Q640" t="str">
            <v>ゆめ和柳町ほいくえん</v>
          </cell>
          <cell r="R640" t="str">
            <v>適</v>
          </cell>
          <cell r="S640" t="str">
            <v/>
          </cell>
          <cell r="T640" t="str">
            <v/>
          </cell>
          <cell r="U640">
            <v>45182</v>
          </cell>
          <cell r="X640" t="str">
            <v>なし</v>
          </cell>
          <cell r="Y640" t="str">
            <v/>
          </cell>
          <cell r="Z640" t="str">
            <v>該当</v>
          </cell>
          <cell r="AA640" t="str">
            <v>Ｒ４</v>
          </cell>
          <cell r="AB640" t="str">
            <v>〇</v>
          </cell>
          <cell r="AC640" t="str">
            <v>Ｒ４</v>
          </cell>
        </row>
        <row r="641">
          <cell r="A641">
            <v>1410051014868</v>
          </cell>
          <cell r="B641">
            <v>6</v>
          </cell>
          <cell r="C641" t="str">
            <v>保育所</v>
          </cell>
          <cell r="D641" t="str">
            <v>ビアレ横浜スマイル保育園</v>
          </cell>
          <cell r="E641">
            <v>70</v>
          </cell>
          <cell r="F641" t="str">
            <v>金沢区</v>
          </cell>
          <cell r="G641" t="str">
            <v>該当</v>
          </cell>
          <cell r="H641">
            <v>12</v>
          </cell>
          <cell r="I641">
            <v>4</v>
          </cell>
          <cell r="J641">
            <v>2</v>
          </cell>
          <cell r="K641" t="str">
            <v>非該当</v>
          </cell>
          <cell r="M641" t="str">
            <v/>
          </cell>
          <cell r="N641" t="str">
            <v>―</v>
          </cell>
          <cell r="O641">
            <v>2360052</v>
          </cell>
          <cell r="P641" t="str">
            <v>神奈川県横浜市金沢区富岡西２－１－９脇ビル３階</v>
          </cell>
          <cell r="Q641" t="str">
            <v>株式会社スマイル保育園</v>
          </cell>
          <cell r="R641" t="str">
            <v>適</v>
          </cell>
          <cell r="S641" t="str">
            <v/>
          </cell>
          <cell r="T641" t="str">
            <v/>
          </cell>
          <cell r="U641">
            <v>45175</v>
          </cell>
          <cell r="X641" t="str">
            <v>なし</v>
          </cell>
          <cell r="Y641" t="str">
            <v/>
          </cell>
          <cell r="Z641" t="str">
            <v>該当</v>
          </cell>
          <cell r="AA641" t="str">
            <v>Ｒ４</v>
          </cell>
          <cell r="AB641" t="str">
            <v>〇</v>
          </cell>
          <cell r="AC641" t="str">
            <v>Ｒ４</v>
          </cell>
        </row>
        <row r="642">
          <cell r="A642">
            <v>1410051014850</v>
          </cell>
          <cell r="B642">
            <v>6</v>
          </cell>
          <cell r="C642" t="str">
            <v>保育所</v>
          </cell>
          <cell r="D642" t="str">
            <v>金沢ぴよっこ保育園</v>
          </cell>
          <cell r="E642">
            <v>70</v>
          </cell>
          <cell r="F642" t="str">
            <v>金沢区</v>
          </cell>
          <cell r="G642" t="str">
            <v>該当</v>
          </cell>
          <cell r="H642">
            <v>16</v>
          </cell>
          <cell r="I642">
            <v>5</v>
          </cell>
          <cell r="J642">
            <v>3</v>
          </cell>
          <cell r="K642" t="str">
            <v>該当</v>
          </cell>
          <cell r="L642">
            <v>11</v>
          </cell>
          <cell r="M642">
            <v>5</v>
          </cell>
          <cell r="N642">
            <v>6</v>
          </cell>
          <cell r="O642">
            <v>2360054</v>
          </cell>
          <cell r="P642" t="str">
            <v>横浜市金沢区堀口１９番３号</v>
          </cell>
          <cell r="Q642" t="str">
            <v>（福）新緑会　金沢ぴよっこ保育園</v>
          </cell>
          <cell r="R642" t="str">
            <v>適</v>
          </cell>
          <cell r="S642" t="str">
            <v/>
          </cell>
          <cell r="T642" t="str">
            <v/>
          </cell>
          <cell r="U642">
            <v>45163</v>
          </cell>
          <cell r="X642" t="str">
            <v>なし</v>
          </cell>
          <cell r="Y642" t="str">
            <v/>
          </cell>
          <cell r="Z642" t="str">
            <v>該当</v>
          </cell>
          <cell r="AA642" t="str">
            <v>Ｒ４</v>
          </cell>
          <cell r="AB642" t="str">
            <v>〇</v>
          </cell>
          <cell r="AC642" t="str">
            <v>Ｒ４</v>
          </cell>
        </row>
        <row r="643">
          <cell r="A643">
            <v>1410051014256</v>
          </cell>
          <cell r="B643">
            <v>6</v>
          </cell>
          <cell r="C643" t="str">
            <v>保育所</v>
          </cell>
          <cell r="D643" t="str">
            <v>ゆめ和ほいくえん</v>
          </cell>
          <cell r="E643">
            <v>70</v>
          </cell>
          <cell r="F643" t="str">
            <v>金沢区</v>
          </cell>
          <cell r="G643" t="str">
            <v>該当</v>
          </cell>
          <cell r="H643">
            <v>13</v>
          </cell>
          <cell r="I643">
            <v>4</v>
          </cell>
          <cell r="J643">
            <v>3</v>
          </cell>
          <cell r="K643" t="str">
            <v>該当</v>
          </cell>
          <cell r="L643">
            <v>6</v>
          </cell>
          <cell r="M643">
            <v>4</v>
          </cell>
          <cell r="N643">
            <v>2</v>
          </cell>
          <cell r="O643">
            <v>2360037</v>
          </cell>
          <cell r="P643" t="str">
            <v>横浜市金沢区六浦東３－１２－１</v>
          </cell>
          <cell r="Q643" t="str">
            <v>（福）ゆめ和　ゆめ和ほいくえん</v>
          </cell>
          <cell r="R643" t="str">
            <v>適</v>
          </cell>
          <cell r="S643" t="str">
            <v/>
          </cell>
          <cell r="T643" t="str">
            <v/>
          </cell>
          <cell r="U643">
            <v>45163</v>
          </cell>
          <cell r="X643" t="str">
            <v>なし</v>
          </cell>
          <cell r="Y643" t="str">
            <v/>
          </cell>
          <cell r="Z643" t="str">
            <v>該当</v>
          </cell>
          <cell r="AA643" t="str">
            <v>Ｒ４</v>
          </cell>
          <cell r="AB643" t="str">
            <v>〇</v>
          </cell>
          <cell r="AC643" t="str">
            <v>Ｒ４</v>
          </cell>
        </row>
        <row r="644">
          <cell r="A644">
            <v>1410051014249</v>
          </cell>
          <cell r="B644">
            <v>6</v>
          </cell>
          <cell r="C644" t="str">
            <v>保育所</v>
          </cell>
          <cell r="D644" t="str">
            <v>西柴保育園</v>
          </cell>
          <cell r="E644">
            <v>70</v>
          </cell>
          <cell r="F644" t="str">
            <v>金沢区</v>
          </cell>
          <cell r="G644" t="str">
            <v>該当</v>
          </cell>
          <cell r="H644">
            <v>12</v>
          </cell>
          <cell r="I644">
            <v>4</v>
          </cell>
          <cell r="J644">
            <v>2</v>
          </cell>
          <cell r="K644" t="str">
            <v>該当</v>
          </cell>
          <cell r="L644">
            <v>10</v>
          </cell>
          <cell r="M644">
            <v>4</v>
          </cell>
          <cell r="N644">
            <v>6</v>
          </cell>
          <cell r="O644">
            <v>2360017</v>
          </cell>
          <cell r="P644" t="str">
            <v>横浜市金沢区西柴３－３１－１</v>
          </cell>
          <cell r="Q644" t="str">
            <v>（福）山王平成会　西柴保育園</v>
          </cell>
          <cell r="R644" t="str">
            <v>適</v>
          </cell>
          <cell r="S644" t="str">
            <v/>
          </cell>
          <cell r="T644" t="str">
            <v/>
          </cell>
          <cell r="U644">
            <v>45182</v>
          </cell>
          <cell r="X644" t="str">
            <v>なし</v>
          </cell>
          <cell r="Y644" t="str">
            <v/>
          </cell>
          <cell r="Z644" t="str">
            <v>該当</v>
          </cell>
          <cell r="AA644" t="str">
            <v>Ｒ４</v>
          </cell>
          <cell r="AB644" t="str">
            <v>〇</v>
          </cell>
          <cell r="AC644" t="str">
            <v>Ｒ４</v>
          </cell>
        </row>
        <row r="645">
          <cell r="A645">
            <v>1410052004041</v>
          </cell>
          <cell r="B645">
            <v>7</v>
          </cell>
          <cell r="C645" t="str">
            <v>家庭的保育事業</v>
          </cell>
          <cell r="D645" t="str">
            <v>おひさま保育室</v>
          </cell>
          <cell r="E645">
            <v>70</v>
          </cell>
          <cell r="F645" t="str">
            <v>金沢区</v>
          </cell>
          <cell r="G645" t="str">
            <v>該当</v>
          </cell>
          <cell r="H645" t="str">
            <v>-</v>
          </cell>
          <cell r="I645">
            <v>1</v>
          </cell>
          <cell r="J645">
            <v>0</v>
          </cell>
          <cell r="K645" t="str">
            <v>該当</v>
          </cell>
          <cell r="L645">
            <v>0</v>
          </cell>
          <cell r="M645">
            <v>1</v>
          </cell>
          <cell r="N645">
            <v>0</v>
          </cell>
          <cell r="O645">
            <v>2360042</v>
          </cell>
          <cell r="P645" t="str">
            <v>横浜市金沢区釜利谷東１－１０－１６</v>
          </cell>
          <cell r="Q645" t="str">
            <v>おひさま保育室</v>
          </cell>
          <cell r="R645" t="str">
            <v>適</v>
          </cell>
          <cell r="S645" t="str">
            <v/>
          </cell>
          <cell r="T645" t="str">
            <v/>
          </cell>
          <cell r="U645">
            <v>45182</v>
          </cell>
          <cell r="X645" t="str">
            <v>なし</v>
          </cell>
          <cell r="Y645" t="str">
            <v/>
          </cell>
          <cell r="Z645" t="str">
            <v>該当</v>
          </cell>
          <cell r="AA645" t="str">
            <v>Ｒ４</v>
          </cell>
          <cell r="AB645" t="str">
            <v>〇</v>
          </cell>
          <cell r="AC645" t="str">
            <v>Ｒ４</v>
          </cell>
        </row>
        <row r="646">
          <cell r="A646">
            <v>1410052005048</v>
          </cell>
          <cell r="B646">
            <v>8</v>
          </cell>
          <cell r="C646" t="str">
            <v>小規模保育事業（A型）</v>
          </cell>
          <cell r="D646" t="str">
            <v>マミングステーション</v>
          </cell>
          <cell r="E646">
            <v>70</v>
          </cell>
          <cell r="F646" t="str">
            <v>金沢区</v>
          </cell>
          <cell r="G646" t="str">
            <v>該当</v>
          </cell>
          <cell r="H646">
            <v>6</v>
          </cell>
          <cell r="I646">
            <v>2</v>
          </cell>
          <cell r="J646">
            <v>1</v>
          </cell>
          <cell r="K646" t="str">
            <v>該当</v>
          </cell>
          <cell r="L646">
            <v>3</v>
          </cell>
          <cell r="M646">
            <v>2</v>
          </cell>
          <cell r="N646">
            <v>1</v>
          </cell>
          <cell r="O646">
            <v>2360053</v>
          </cell>
          <cell r="P646" t="str">
            <v>横浜市金沢区能見台通１－５　能見台駅前ＧＣＩビル２Ｆ</v>
          </cell>
          <cell r="Q646" t="str">
            <v>マミングステーション</v>
          </cell>
          <cell r="R646" t="str">
            <v>適</v>
          </cell>
          <cell r="S646" t="str">
            <v/>
          </cell>
          <cell r="T646" t="str">
            <v/>
          </cell>
          <cell r="U646">
            <v>45163</v>
          </cell>
          <cell r="X646" t="str">
            <v>なし</v>
          </cell>
          <cell r="Y646" t="str">
            <v/>
          </cell>
          <cell r="Z646" t="str">
            <v>該当</v>
          </cell>
          <cell r="AA646" t="str">
            <v>Ｒ４</v>
          </cell>
          <cell r="AB646" t="str">
            <v>〇</v>
          </cell>
          <cell r="AC646" t="str">
            <v>Ｒ４</v>
          </cell>
        </row>
        <row r="647">
          <cell r="A647">
            <v>1410052003316</v>
          </cell>
          <cell r="B647">
            <v>8</v>
          </cell>
          <cell r="C647" t="str">
            <v>小規模保育事業（A型）</v>
          </cell>
          <cell r="D647" t="str">
            <v>ちゃいれっく　並木二丁目保育室</v>
          </cell>
          <cell r="E647">
            <v>70</v>
          </cell>
          <cell r="F647" t="str">
            <v>金沢区</v>
          </cell>
          <cell r="G647" t="str">
            <v>該当</v>
          </cell>
          <cell r="H647">
            <v>5</v>
          </cell>
          <cell r="I647">
            <v>2</v>
          </cell>
          <cell r="J647">
            <v>1</v>
          </cell>
          <cell r="K647" t="str">
            <v>該当</v>
          </cell>
          <cell r="L647">
            <v>1</v>
          </cell>
          <cell r="M647">
            <v>2</v>
          </cell>
          <cell r="N647">
            <v>0</v>
          </cell>
          <cell r="O647">
            <v>1690075</v>
          </cell>
          <cell r="P647" t="str">
            <v>東京都新宿区高田馬場１丁目３０－４　３０山京ビル３階</v>
          </cell>
          <cell r="Q647" t="str">
            <v>株式会社プロケア</v>
          </cell>
          <cell r="R647" t="str">
            <v>適</v>
          </cell>
          <cell r="S647" t="str">
            <v/>
          </cell>
          <cell r="T647" t="str">
            <v/>
          </cell>
          <cell r="U647">
            <v>45182</v>
          </cell>
          <cell r="X647" t="str">
            <v>なし</v>
          </cell>
          <cell r="Y647" t="str">
            <v/>
          </cell>
          <cell r="Z647" t="str">
            <v>該当</v>
          </cell>
          <cell r="AA647" t="str">
            <v>Ｒ４</v>
          </cell>
          <cell r="AB647" t="str">
            <v>〇</v>
          </cell>
          <cell r="AC647" t="str">
            <v>Ｒ４</v>
          </cell>
        </row>
        <row r="648">
          <cell r="A648">
            <v>1410052003134</v>
          </cell>
          <cell r="B648">
            <v>8</v>
          </cell>
          <cell r="C648" t="str">
            <v>小規模保育事業（A型）</v>
          </cell>
          <cell r="D648" t="str">
            <v>+Ｕすくすくキッズ園</v>
          </cell>
          <cell r="E648">
            <v>70</v>
          </cell>
          <cell r="F648" t="str">
            <v>金沢区</v>
          </cell>
          <cell r="G648" t="str">
            <v>該当</v>
          </cell>
          <cell r="H648">
            <v>6</v>
          </cell>
          <cell r="I648">
            <v>2</v>
          </cell>
          <cell r="J648">
            <v>1</v>
          </cell>
          <cell r="K648" t="str">
            <v>該当</v>
          </cell>
          <cell r="L648">
            <v>3</v>
          </cell>
          <cell r="M648">
            <v>2</v>
          </cell>
          <cell r="N648">
            <v>1</v>
          </cell>
          <cell r="O648">
            <v>2390831</v>
          </cell>
          <cell r="P648" t="str">
            <v>横須賀市久里浜１－５－１６第１０臼井ビル２階</v>
          </cell>
          <cell r="Q648" t="str">
            <v>ウスイホーム</v>
          </cell>
          <cell r="R648" t="str">
            <v>適</v>
          </cell>
          <cell r="S648" t="str">
            <v/>
          </cell>
          <cell r="T648" t="str">
            <v/>
          </cell>
          <cell r="U648">
            <v>45163</v>
          </cell>
          <cell r="X648" t="str">
            <v>なし</v>
          </cell>
          <cell r="Y648" t="str">
            <v/>
          </cell>
          <cell r="Z648" t="str">
            <v>該当</v>
          </cell>
          <cell r="AA648" t="str">
            <v>Ｒ４</v>
          </cell>
          <cell r="AB648" t="str">
            <v>〇</v>
          </cell>
          <cell r="AC648" t="str">
            <v>Ｒ４</v>
          </cell>
        </row>
        <row r="649">
          <cell r="A649">
            <v>1410052002821</v>
          </cell>
          <cell r="B649">
            <v>8</v>
          </cell>
          <cell r="C649" t="str">
            <v>小規模保育事業（A型）</v>
          </cell>
          <cell r="D649" t="str">
            <v>家庭的保育室　マリン</v>
          </cell>
          <cell r="E649">
            <v>70</v>
          </cell>
          <cell r="F649" t="str">
            <v>金沢区</v>
          </cell>
          <cell r="G649" t="str">
            <v>非該当</v>
          </cell>
          <cell r="I649" t="str">
            <v/>
          </cell>
          <cell r="J649" t="str">
            <v/>
          </cell>
          <cell r="K649" t="str">
            <v>非該当</v>
          </cell>
          <cell r="M649" t="str">
            <v/>
          </cell>
          <cell r="N649" t="str">
            <v>―</v>
          </cell>
          <cell r="O649">
            <v>2360038</v>
          </cell>
          <cell r="P649" t="str">
            <v>横浜市金沢区六浦南５－１－１２</v>
          </cell>
          <cell r="Q649" t="str">
            <v>特定非営利活動法人　地域サポートマリン</v>
          </cell>
          <cell r="R649" t="str">
            <v>否</v>
          </cell>
          <cell r="S649" t="str">
            <v/>
          </cell>
          <cell r="T649" t="str">
            <v/>
          </cell>
          <cell r="U649">
            <v>45205</v>
          </cell>
          <cell r="X649" t="str">
            <v>―</v>
          </cell>
          <cell r="Y649" t="str">
            <v/>
          </cell>
          <cell r="Z649" t="str">
            <v>非該当</v>
          </cell>
          <cell r="AA649" t="str">
            <v>履歴なし</v>
          </cell>
          <cell r="AB649" t="str">
            <v>〇</v>
          </cell>
          <cell r="AC649" t="str">
            <v/>
          </cell>
        </row>
        <row r="650">
          <cell r="A650">
            <v>1410051026581</v>
          </cell>
          <cell r="B650">
            <v>1</v>
          </cell>
          <cell r="C650" t="str">
            <v>認定こども園（幼保連携型）</v>
          </cell>
          <cell r="D650" t="str">
            <v>しんよしだこども園</v>
          </cell>
          <cell r="E650">
            <v>80</v>
          </cell>
          <cell r="F650" t="str">
            <v>港北区</v>
          </cell>
          <cell r="G650" t="str">
            <v>該当</v>
          </cell>
          <cell r="H650">
            <v>28</v>
          </cell>
          <cell r="I650">
            <v>9</v>
          </cell>
          <cell r="J650">
            <v>6</v>
          </cell>
          <cell r="K650" t="str">
            <v>該当</v>
          </cell>
          <cell r="L650">
            <v>22</v>
          </cell>
          <cell r="M650">
            <v>9</v>
          </cell>
          <cell r="N650">
            <v>13</v>
          </cell>
          <cell r="O650">
            <v>2230058</v>
          </cell>
          <cell r="P650" t="str">
            <v>横浜市港北区新吉田東六丁目１７－３</v>
          </cell>
          <cell r="Q650" t="str">
            <v>しんよしだこども園</v>
          </cell>
          <cell r="R650" t="str">
            <v>適</v>
          </cell>
          <cell r="S650" t="str">
            <v/>
          </cell>
          <cell r="T650" t="str">
            <v/>
          </cell>
          <cell r="U650">
            <v>45175</v>
          </cell>
          <cell r="X650" t="str">
            <v>なし</v>
          </cell>
          <cell r="Y650" t="str">
            <v/>
          </cell>
          <cell r="Z650" t="str">
            <v>該当</v>
          </cell>
          <cell r="AA650" t="str">
            <v>Ｒ４</v>
          </cell>
          <cell r="AB650" t="str">
            <v>〇</v>
          </cell>
          <cell r="AC650" t="str">
            <v>Ｒ４</v>
          </cell>
        </row>
        <row r="651">
          <cell r="A651">
            <v>1410051026243</v>
          </cell>
          <cell r="B651">
            <v>1</v>
          </cell>
          <cell r="C651" t="str">
            <v>認定こども園（幼保連携型）</v>
          </cell>
          <cell r="D651" t="str">
            <v>幼保連携型認定こども園岸根こども園</v>
          </cell>
          <cell r="E651">
            <v>80</v>
          </cell>
          <cell r="F651" t="str">
            <v>港北区</v>
          </cell>
          <cell r="G651" t="str">
            <v>該当</v>
          </cell>
          <cell r="H651">
            <v>23</v>
          </cell>
          <cell r="I651">
            <v>8</v>
          </cell>
          <cell r="J651">
            <v>5</v>
          </cell>
          <cell r="K651" t="str">
            <v>該当</v>
          </cell>
          <cell r="L651">
            <v>14</v>
          </cell>
          <cell r="M651">
            <v>8</v>
          </cell>
          <cell r="N651">
            <v>6</v>
          </cell>
          <cell r="O651">
            <v>2260019</v>
          </cell>
          <cell r="P651" t="str">
            <v>横浜市緑区中山一丁目２１番５号　ウエシゲビル２階</v>
          </cell>
          <cell r="Q651" t="str">
            <v>社会福祉法人山百合会　法人事務局</v>
          </cell>
          <cell r="R651" t="str">
            <v>適</v>
          </cell>
          <cell r="S651" t="str">
            <v/>
          </cell>
          <cell r="T651" t="str">
            <v/>
          </cell>
          <cell r="U651">
            <v>45191</v>
          </cell>
          <cell r="X651" t="str">
            <v>なし</v>
          </cell>
          <cell r="Y651" t="str">
            <v/>
          </cell>
          <cell r="Z651" t="str">
            <v>該当</v>
          </cell>
          <cell r="AA651" t="str">
            <v>Ｒ４</v>
          </cell>
          <cell r="AB651" t="str">
            <v>〇</v>
          </cell>
          <cell r="AC651" t="str">
            <v>Ｒ４</v>
          </cell>
        </row>
        <row r="652">
          <cell r="A652">
            <v>1410051027316</v>
          </cell>
          <cell r="B652">
            <v>2</v>
          </cell>
          <cell r="C652" t="str">
            <v>認定こども園（幼稚園型）</v>
          </cell>
          <cell r="D652" t="str">
            <v>認定こども園しのはら幼稚園</v>
          </cell>
          <cell r="E652">
            <v>80</v>
          </cell>
          <cell r="F652" t="str">
            <v>港北区</v>
          </cell>
          <cell r="G652" t="str">
            <v>該当</v>
          </cell>
          <cell r="H652">
            <v>25</v>
          </cell>
          <cell r="I652">
            <v>8</v>
          </cell>
          <cell r="J652">
            <v>5</v>
          </cell>
          <cell r="K652" t="str">
            <v>該当</v>
          </cell>
          <cell r="L652">
            <v>11</v>
          </cell>
          <cell r="M652">
            <v>8</v>
          </cell>
          <cell r="N652">
            <v>3</v>
          </cell>
          <cell r="O652">
            <v>2220026</v>
          </cell>
          <cell r="P652" t="str">
            <v>横浜市港北区篠原町１１６３</v>
          </cell>
          <cell r="Q652" t="str">
            <v>しのはら幼稚園</v>
          </cell>
          <cell r="R652" t="str">
            <v>適</v>
          </cell>
          <cell r="S652" t="str">
            <v/>
          </cell>
          <cell r="T652" t="str">
            <v/>
          </cell>
          <cell r="U652">
            <v>45163</v>
          </cell>
          <cell r="X652" t="str">
            <v>なし</v>
          </cell>
          <cell r="Y652" t="str">
            <v/>
          </cell>
          <cell r="Z652" t="str">
            <v>該当</v>
          </cell>
          <cell r="AA652" t="str">
            <v>Ｒ４</v>
          </cell>
          <cell r="AB652" t="str">
            <v>〇</v>
          </cell>
          <cell r="AC652" t="str">
            <v>Ｒ４</v>
          </cell>
        </row>
        <row r="653">
          <cell r="A653">
            <v>1410051026854</v>
          </cell>
          <cell r="B653">
            <v>2</v>
          </cell>
          <cell r="C653" t="str">
            <v>認定こども園（幼稚園型）</v>
          </cell>
          <cell r="D653" t="str">
            <v>新羽幼稚園</v>
          </cell>
          <cell r="E653">
            <v>80</v>
          </cell>
          <cell r="F653" t="str">
            <v>港北区</v>
          </cell>
          <cell r="G653" t="str">
            <v>該当</v>
          </cell>
          <cell r="H653">
            <v>14</v>
          </cell>
          <cell r="I653">
            <v>5</v>
          </cell>
          <cell r="J653">
            <v>3</v>
          </cell>
          <cell r="K653" t="str">
            <v>該当</v>
          </cell>
          <cell r="L653">
            <v>2</v>
          </cell>
          <cell r="M653">
            <v>5</v>
          </cell>
          <cell r="N653">
            <v>0</v>
          </cell>
          <cell r="O653">
            <v>2230057</v>
          </cell>
          <cell r="P653" t="str">
            <v>横浜市港北区新羽町２８７６</v>
          </cell>
          <cell r="Q653" t="str">
            <v>新羽幼稚園</v>
          </cell>
          <cell r="R653" t="str">
            <v>適</v>
          </cell>
          <cell r="S653" t="str">
            <v/>
          </cell>
          <cell r="T653" t="str">
            <v/>
          </cell>
          <cell r="U653">
            <v>45191</v>
          </cell>
          <cell r="X653" t="str">
            <v>なし</v>
          </cell>
          <cell r="Y653" t="str">
            <v/>
          </cell>
          <cell r="Z653" t="str">
            <v>該当</v>
          </cell>
          <cell r="AA653" t="str">
            <v>Ｒ４</v>
          </cell>
          <cell r="AB653" t="str">
            <v>〇</v>
          </cell>
          <cell r="AC653" t="str">
            <v>Ｒ４</v>
          </cell>
        </row>
        <row r="654">
          <cell r="A654">
            <v>1410051021780</v>
          </cell>
          <cell r="B654">
            <v>2</v>
          </cell>
          <cell r="C654" t="str">
            <v>認定こども園（幼稚園型）</v>
          </cell>
          <cell r="D654" t="str">
            <v>認定こども園　高木学園附属幼稚園</v>
          </cell>
          <cell r="E654">
            <v>80</v>
          </cell>
          <cell r="F654" t="str">
            <v>港北区</v>
          </cell>
          <cell r="G654" t="str">
            <v>該当</v>
          </cell>
          <cell r="H654">
            <v>18</v>
          </cell>
          <cell r="I654">
            <v>6</v>
          </cell>
          <cell r="J654">
            <v>4</v>
          </cell>
          <cell r="K654" t="str">
            <v>該当</v>
          </cell>
          <cell r="L654">
            <v>3</v>
          </cell>
          <cell r="M654">
            <v>6</v>
          </cell>
          <cell r="N654">
            <v>0</v>
          </cell>
          <cell r="O654">
            <v>2220011</v>
          </cell>
          <cell r="P654" t="str">
            <v>横浜市港北区菊名７－３－３０</v>
          </cell>
          <cell r="Q654" t="str">
            <v>認定こども園　高木学園附属幼稚園</v>
          </cell>
          <cell r="R654" t="str">
            <v>適</v>
          </cell>
          <cell r="S654" t="str">
            <v/>
          </cell>
          <cell r="T654" t="str">
            <v/>
          </cell>
          <cell r="U654">
            <v>45175</v>
          </cell>
          <cell r="X654" t="str">
            <v>なし</v>
          </cell>
          <cell r="Y654" t="str">
            <v/>
          </cell>
          <cell r="Z654" t="str">
            <v>該当</v>
          </cell>
          <cell r="AA654" t="str">
            <v>Ｒ４</v>
          </cell>
          <cell r="AB654" t="str">
            <v>〇</v>
          </cell>
          <cell r="AC654" t="str">
            <v>Ｒ４</v>
          </cell>
        </row>
        <row r="655">
          <cell r="A655">
            <v>1410051027670</v>
          </cell>
          <cell r="B655">
            <v>5</v>
          </cell>
          <cell r="C655" t="str">
            <v>幼稚園</v>
          </cell>
          <cell r="D655" t="str">
            <v>城郷幼稚園</v>
          </cell>
          <cell r="E655">
            <v>80</v>
          </cell>
          <cell r="F655" t="str">
            <v>港北区</v>
          </cell>
          <cell r="G655" t="str">
            <v>該当</v>
          </cell>
          <cell r="H655">
            <v>21</v>
          </cell>
          <cell r="I655">
            <v>7</v>
          </cell>
          <cell r="J655">
            <v>4</v>
          </cell>
          <cell r="K655" t="str">
            <v>該当</v>
          </cell>
          <cell r="L655">
            <v>10</v>
          </cell>
          <cell r="M655">
            <v>7</v>
          </cell>
          <cell r="N655">
            <v>3</v>
          </cell>
          <cell r="O655">
            <v>2220035</v>
          </cell>
          <cell r="P655" t="str">
            <v>横浜市港北区鳥山町７３０</v>
          </cell>
          <cell r="Q655" t="str">
            <v>城郷幼稚園</v>
          </cell>
          <cell r="R655" t="str">
            <v>適</v>
          </cell>
          <cell r="S655" t="str">
            <v/>
          </cell>
          <cell r="T655" t="str">
            <v/>
          </cell>
          <cell r="U655">
            <v>45175</v>
          </cell>
          <cell r="X655" t="str">
            <v>あり</v>
          </cell>
          <cell r="Y655" t="str">
            <v>○</v>
          </cell>
          <cell r="Z655" t="str">
            <v>Ｒ５新規園</v>
          </cell>
          <cell r="AA655" t="e">
            <v>#N/A</v>
          </cell>
          <cell r="AB655" t="str">
            <v>Ｒ５新規園</v>
          </cell>
          <cell r="AC655" t="str">
            <v>Ｒ４</v>
          </cell>
        </row>
        <row r="656">
          <cell r="A656">
            <v>1410051021905</v>
          </cell>
          <cell r="B656">
            <v>5</v>
          </cell>
          <cell r="C656" t="str">
            <v>幼稚園</v>
          </cell>
          <cell r="D656" t="str">
            <v>プリンス幼稚園</v>
          </cell>
          <cell r="E656">
            <v>80</v>
          </cell>
          <cell r="F656" t="str">
            <v>港北区</v>
          </cell>
          <cell r="G656" t="str">
            <v>該当</v>
          </cell>
          <cell r="H656">
            <v>8</v>
          </cell>
          <cell r="I656">
            <v>3</v>
          </cell>
          <cell r="J656">
            <v>2</v>
          </cell>
          <cell r="K656" t="str">
            <v>該当</v>
          </cell>
          <cell r="L656">
            <v>5</v>
          </cell>
          <cell r="M656">
            <v>3</v>
          </cell>
          <cell r="N656">
            <v>2</v>
          </cell>
          <cell r="O656">
            <v>2230064</v>
          </cell>
          <cell r="P656" t="str">
            <v>横浜市港北区下田町３－１６－１０</v>
          </cell>
          <cell r="Q656" t="str">
            <v>プリンス幼稚園</v>
          </cell>
          <cell r="R656" t="str">
            <v>適</v>
          </cell>
          <cell r="S656" t="str">
            <v/>
          </cell>
          <cell r="T656" t="str">
            <v/>
          </cell>
          <cell r="U656">
            <v>45182</v>
          </cell>
          <cell r="X656" t="str">
            <v>なし</v>
          </cell>
          <cell r="Y656" t="str">
            <v/>
          </cell>
          <cell r="Z656" t="str">
            <v>該当</v>
          </cell>
          <cell r="AA656" t="str">
            <v>Ｒ４</v>
          </cell>
          <cell r="AB656" t="str">
            <v>〇</v>
          </cell>
          <cell r="AC656" t="str">
            <v>Ｒ４</v>
          </cell>
        </row>
        <row r="657">
          <cell r="A657">
            <v>1410051021889</v>
          </cell>
          <cell r="B657">
            <v>5</v>
          </cell>
          <cell r="C657" t="str">
            <v>幼稚園</v>
          </cell>
          <cell r="D657" t="str">
            <v>日吉台光幼稚園</v>
          </cell>
          <cell r="E657">
            <v>80</v>
          </cell>
          <cell r="F657" t="str">
            <v>港北区</v>
          </cell>
          <cell r="G657" t="str">
            <v>該当</v>
          </cell>
          <cell r="H657">
            <v>6</v>
          </cell>
          <cell r="I657">
            <v>2</v>
          </cell>
          <cell r="J657">
            <v>1</v>
          </cell>
          <cell r="K657" t="str">
            <v>該当</v>
          </cell>
          <cell r="L657">
            <v>3</v>
          </cell>
          <cell r="M657">
            <v>2</v>
          </cell>
          <cell r="N657">
            <v>1</v>
          </cell>
          <cell r="O657">
            <v>2230062</v>
          </cell>
          <cell r="P657" t="str">
            <v>横浜市港北区日吉本町一丁目７番１４号</v>
          </cell>
          <cell r="Q657" t="str">
            <v>日吉台光幼稚園</v>
          </cell>
          <cell r="R657" t="str">
            <v>適</v>
          </cell>
          <cell r="S657" t="str">
            <v/>
          </cell>
          <cell r="T657" t="str">
            <v/>
          </cell>
          <cell r="U657">
            <v>45175</v>
          </cell>
          <cell r="X657" t="str">
            <v>なし</v>
          </cell>
          <cell r="Y657" t="str">
            <v/>
          </cell>
          <cell r="Z657" t="str">
            <v>該当</v>
          </cell>
          <cell r="AA657" t="str">
            <v>Ｒ４</v>
          </cell>
          <cell r="AB657" t="str">
            <v>〇</v>
          </cell>
          <cell r="AC657" t="str">
            <v>Ｒ４</v>
          </cell>
        </row>
        <row r="658">
          <cell r="A658">
            <v>1410051021830</v>
          </cell>
          <cell r="B658">
            <v>5</v>
          </cell>
          <cell r="C658" t="str">
            <v>幼稚園</v>
          </cell>
          <cell r="D658" t="str">
            <v>綱島幼稚園</v>
          </cell>
          <cell r="E658">
            <v>80</v>
          </cell>
          <cell r="F658" t="str">
            <v>港北区</v>
          </cell>
          <cell r="G658" t="str">
            <v>非該当</v>
          </cell>
          <cell r="I658" t="str">
            <v/>
          </cell>
          <cell r="J658" t="str">
            <v/>
          </cell>
          <cell r="K658" t="str">
            <v>非該当</v>
          </cell>
          <cell r="M658" t="str">
            <v/>
          </cell>
          <cell r="N658" t="str">
            <v>―</v>
          </cell>
          <cell r="O658">
            <v>2230053</v>
          </cell>
          <cell r="P658" t="str">
            <v>横浜市港北区綱島西１－１３－１５</v>
          </cell>
          <cell r="Q658" t="str">
            <v>綱島幼稚園</v>
          </cell>
          <cell r="R658" t="str">
            <v>適</v>
          </cell>
          <cell r="S658" t="str">
            <v/>
          </cell>
          <cell r="T658" t="str">
            <v/>
          </cell>
          <cell r="U658">
            <v>45205</v>
          </cell>
          <cell r="X658" t="str">
            <v>―</v>
          </cell>
          <cell r="Y658" t="str">
            <v/>
          </cell>
          <cell r="Z658" t="str">
            <v>非該当</v>
          </cell>
          <cell r="AA658" t="str">
            <v>Ｈ30</v>
          </cell>
          <cell r="AB658" t="str">
            <v>〇</v>
          </cell>
          <cell r="AC658" t="str">
            <v/>
          </cell>
        </row>
        <row r="659">
          <cell r="A659">
            <v>1410051021822</v>
          </cell>
          <cell r="B659">
            <v>5</v>
          </cell>
          <cell r="C659" t="str">
            <v>幼稚園</v>
          </cell>
          <cell r="D659" t="str">
            <v>チロル幼稚園</v>
          </cell>
          <cell r="E659">
            <v>80</v>
          </cell>
          <cell r="F659" t="str">
            <v>港北区</v>
          </cell>
          <cell r="G659" t="str">
            <v>該当</v>
          </cell>
          <cell r="H659">
            <v>18</v>
          </cell>
          <cell r="I659">
            <v>6</v>
          </cell>
          <cell r="J659">
            <v>4</v>
          </cell>
          <cell r="K659" t="str">
            <v>該当</v>
          </cell>
          <cell r="L659">
            <v>14</v>
          </cell>
          <cell r="M659">
            <v>6</v>
          </cell>
          <cell r="N659">
            <v>8</v>
          </cell>
          <cell r="O659">
            <v>2230061</v>
          </cell>
          <cell r="P659" t="str">
            <v>横浜市港北区日吉３－１０－２３</v>
          </cell>
          <cell r="Q659" t="str">
            <v>チロル幼稚園</v>
          </cell>
          <cell r="R659" t="str">
            <v>適</v>
          </cell>
          <cell r="S659" t="str">
            <v/>
          </cell>
          <cell r="T659" t="str">
            <v/>
          </cell>
          <cell r="U659">
            <v>45182</v>
          </cell>
          <cell r="X659" t="str">
            <v>なし</v>
          </cell>
          <cell r="Y659" t="str">
            <v/>
          </cell>
          <cell r="Z659" t="str">
            <v>該当</v>
          </cell>
          <cell r="AA659" t="str">
            <v>Ｒ４</v>
          </cell>
          <cell r="AB659" t="str">
            <v>〇</v>
          </cell>
          <cell r="AC659" t="str">
            <v>Ｒ４</v>
          </cell>
        </row>
        <row r="660">
          <cell r="A660">
            <v>1410051021814</v>
          </cell>
          <cell r="B660">
            <v>5</v>
          </cell>
          <cell r="C660" t="str">
            <v>幼稚園</v>
          </cell>
          <cell r="D660" t="str">
            <v>長福寺第二幼稚園</v>
          </cell>
          <cell r="E660">
            <v>80</v>
          </cell>
          <cell r="F660" t="str">
            <v>港北区</v>
          </cell>
          <cell r="G660" t="str">
            <v>該当</v>
          </cell>
          <cell r="H660">
            <v>12</v>
          </cell>
          <cell r="I660">
            <v>4</v>
          </cell>
          <cell r="J660">
            <v>2</v>
          </cell>
          <cell r="K660" t="str">
            <v>該当</v>
          </cell>
          <cell r="L660">
            <v>7</v>
          </cell>
          <cell r="M660">
            <v>4</v>
          </cell>
          <cell r="N660">
            <v>3</v>
          </cell>
          <cell r="O660">
            <v>2230054</v>
          </cell>
          <cell r="P660" t="str">
            <v>横浜市港北区綱島台２８－１</v>
          </cell>
          <cell r="Q660" t="str">
            <v>宗教法人　長福寺　長福寺第二幼稚園</v>
          </cell>
          <cell r="R660" t="str">
            <v>適</v>
          </cell>
          <cell r="S660" t="str">
            <v/>
          </cell>
          <cell r="T660" t="str">
            <v/>
          </cell>
          <cell r="U660">
            <v>45175</v>
          </cell>
          <cell r="X660" t="str">
            <v>なし</v>
          </cell>
          <cell r="Y660" t="str">
            <v/>
          </cell>
          <cell r="Z660" t="str">
            <v>該当</v>
          </cell>
          <cell r="AA660" t="str">
            <v>Ｒ４</v>
          </cell>
          <cell r="AB660" t="str">
            <v>〇</v>
          </cell>
          <cell r="AC660" t="str">
            <v>Ｒ４</v>
          </cell>
        </row>
        <row r="661">
          <cell r="A661">
            <v>1410051021806</v>
          </cell>
          <cell r="B661">
            <v>5</v>
          </cell>
          <cell r="C661" t="str">
            <v>幼稚園</v>
          </cell>
          <cell r="D661" t="str">
            <v>長福寺幼稚園</v>
          </cell>
          <cell r="E661">
            <v>80</v>
          </cell>
          <cell r="F661" t="str">
            <v>港北区</v>
          </cell>
          <cell r="G661" t="str">
            <v>該当</v>
          </cell>
          <cell r="H661">
            <v>7</v>
          </cell>
          <cell r="I661">
            <v>2</v>
          </cell>
          <cell r="J661">
            <v>1</v>
          </cell>
          <cell r="K661" t="str">
            <v>該当</v>
          </cell>
          <cell r="L661">
            <v>8</v>
          </cell>
          <cell r="M661">
            <v>2</v>
          </cell>
          <cell r="N661">
            <v>6</v>
          </cell>
          <cell r="O661">
            <v>2230054</v>
          </cell>
          <cell r="P661" t="str">
            <v>横浜市港北区綱島台２８－１</v>
          </cell>
          <cell r="Q661" t="str">
            <v>宗教法人　長福寺　長福寺幼稚園</v>
          </cell>
          <cell r="R661" t="str">
            <v>適</v>
          </cell>
          <cell r="S661" t="str">
            <v/>
          </cell>
          <cell r="T661" t="str">
            <v/>
          </cell>
          <cell r="U661">
            <v>45163</v>
          </cell>
          <cell r="X661" t="str">
            <v>なし</v>
          </cell>
          <cell r="Y661" t="str">
            <v/>
          </cell>
          <cell r="Z661" t="str">
            <v>該当</v>
          </cell>
          <cell r="AA661" t="str">
            <v>Ｒ４</v>
          </cell>
          <cell r="AB661" t="str">
            <v>〇</v>
          </cell>
          <cell r="AC661" t="str">
            <v>Ｒ４</v>
          </cell>
        </row>
        <row r="662">
          <cell r="A662">
            <v>1410051021798</v>
          </cell>
          <cell r="B662">
            <v>5</v>
          </cell>
          <cell r="C662" t="str">
            <v>幼稚園</v>
          </cell>
          <cell r="D662" t="str">
            <v>樽町白梅幼稚園</v>
          </cell>
          <cell r="E662">
            <v>80</v>
          </cell>
          <cell r="F662" t="str">
            <v>港北区</v>
          </cell>
          <cell r="G662" t="str">
            <v>該当</v>
          </cell>
          <cell r="H662">
            <v>9</v>
          </cell>
          <cell r="I662">
            <v>3</v>
          </cell>
          <cell r="J662">
            <v>2</v>
          </cell>
          <cell r="K662" t="str">
            <v>該当</v>
          </cell>
          <cell r="L662">
            <v>9</v>
          </cell>
          <cell r="M662">
            <v>3</v>
          </cell>
          <cell r="N662">
            <v>6</v>
          </cell>
          <cell r="O662">
            <v>2220001</v>
          </cell>
          <cell r="P662" t="str">
            <v>横浜市港北区樽町１－１８－１２</v>
          </cell>
          <cell r="Q662" t="str">
            <v>樽町白梅幼稚園</v>
          </cell>
          <cell r="R662" t="str">
            <v>適</v>
          </cell>
          <cell r="S662" t="str">
            <v/>
          </cell>
          <cell r="T662" t="str">
            <v/>
          </cell>
          <cell r="U662">
            <v>45163</v>
          </cell>
          <cell r="X662" t="str">
            <v>なし</v>
          </cell>
          <cell r="Y662" t="str">
            <v/>
          </cell>
          <cell r="Z662" t="str">
            <v>該当</v>
          </cell>
          <cell r="AA662" t="str">
            <v>Ｒ４</v>
          </cell>
          <cell r="AB662" t="str">
            <v>〇</v>
          </cell>
          <cell r="AC662" t="str">
            <v>Ｒ４</v>
          </cell>
        </row>
        <row r="663">
          <cell r="A663">
            <v>1410051021749</v>
          </cell>
          <cell r="B663">
            <v>5</v>
          </cell>
          <cell r="C663" t="str">
            <v>幼稚園</v>
          </cell>
          <cell r="D663" t="str">
            <v>小机幼稚園</v>
          </cell>
          <cell r="E663">
            <v>80</v>
          </cell>
          <cell r="F663" t="str">
            <v>港北区</v>
          </cell>
          <cell r="G663" t="str">
            <v>該当</v>
          </cell>
          <cell r="H663">
            <v>6</v>
          </cell>
          <cell r="I663">
            <v>2</v>
          </cell>
          <cell r="J663">
            <v>1</v>
          </cell>
          <cell r="K663" t="str">
            <v>該当</v>
          </cell>
          <cell r="L663">
            <v>5</v>
          </cell>
          <cell r="M663">
            <v>2</v>
          </cell>
          <cell r="N663">
            <v>3</v>
          </cell>
          <cell r="O663">
            <v>2220036</v>
          </cell>
          <cell r="P663" t="str">
            <v>横浜市港北区小机町２５６</v>
          </cell>
          <cell r="Q663" t="str">
            <v>宗教法人　泉谷寺　小机幼稚園</v>
          </cell>
          <cell r="R663" t="str">
            <v>適</v>
          </cell>
          <cell r="S663" t="str">
            <v/>
          </cell>
          <cell r="T663" t="str">
            <v/>
          </cell>
          <cell r="U663">
            <v>45175</v>
          </cell>
          <cell r="X663" t="str">
            <v>なし</v>
          </cell>
          <cell r="Y663" t="str">
            <v/>
          </cell>
          <cell r="Z663" t="str">
            <v>該当</v>
          </cell>
          <cell r="AA663" t="str">
            <v>Ｒ４</v>
          </cell>
          <cell r="AB663" t="str">
            <v>〇</v>
          </cell>
          <cell r="AC663" t="str">
            <v>Ｒ４</v>
          </cell>
        </row>
        <row r="664">
          <cell r="A664">
            <v>1410051021731</v>
          </cell>
          <cell r="B664">
            <v>5</v>
          </cell>
          <cell r="C664" t="str">
            <v>幼稚園</v>
          </cell>
          <cell r="D664" t="str">
            <v>光明幼稚園</v>
          </cell>
          <cell r="E664">
            <v>80</v>
          </cell>
          <cell r="F664" t="str">
            <v>港北区</v>
          </cell>
          <cell r="G664" t="str">
            <v>該当</v>
          </cell>
          <cell r="H664">
            <v>7</v>
          </cell>
          <cell r="I664">
            <v>2</v>
          </cell>
          <cell r="J664">
            <v>1</v>
          </cell>
          <cell r="K664" t="str">
            <v>該当</v>
          </cell>
          <cell r="L664">
            <v>9</v>
          </cell>
          <cell r="M664">
            <v>2</v>
          </cell>
          <cell r="N664">
            <v>7</v>
          </cell>
          <cell r="O664">
            <v>2230066</v>
          </cell>
          <cell r="P664" t="str">
            <v>横浜市港北区高田西四丁目３４番２６号</v>
          </cell>
          <cell r="Q664" t="str">
            <v>宗教法人　塩谷寺　光明幼稚園</v>
          </cell>
          <cell r="R664" t="str">
            <v>適</v>
          </cell>
          <cell r="S664" t="str">
            <v/>
          </cell>
          <cell r="T664" t="str">
            <v/>
          </cell>
          <cell r="U664">
            <v>45182</v>
          </cell>
          <cell r="X664" t="str">
            <v>なし</v>
          </cell>
          <cell r="Y664" t="str">
            <v/>
          </cell>
          <cell r="Z664" t="str">
            <v>該当</v>
          </cell>
          <cell r="AA664" t="str">
            <v>Ｒ４</v>
          </cell>
          <cell r="AB664" t="str">
            <v>〇</v>
          </cell>
          <cell r="AC664" t="str">
            <v>Ｒ４</v>
          </cell>
        </row>
        <row r="665">
          <cell r="A665">
            <v>1410051021715</v>
          </cell>
          <cell r="B665">
            <v>5</v>
          </cell>
          <cell r="C665" t="str">
            <v>幼稚園</v>
          </cell>
          <cell r="D665" t="str">
            <v>桂幼稚園</v>
          </cell>
          <cell r="E665">
            <v>80</v>
          </cell>
          <cell r="F665" t="str">
            <v>港北区</v>
          </cell>
          <cell r="G665" t="str">
            <v>該当</v>
          </cell>
          <cell r="H665">
            <v>7</v>
          </cell>
          <cell r="I665">
            <v>2</v>
          </cell>
          <cell r="J665">
            <v>1</v>
          </cell>
          <cell r="K665" t="str">
            <v>該当</v>
          </cell>
          <cell r="L665">
            <v>8</v>
          </cell>
          <cell r="M665">
            <v>2</v>
          </cell>
          <cell r="N665">
            <v>6</v>
          </cell>
          <cell r="O665">
            <v>2230065</v>
          </cell>
          <cell r="P665" t="str">
            <v>横浜市港北区高田東１－２４－１８</v>
          </cell>
          <cell r="Q665" t="str">
            <v>学校法人　桂幼稚園</v>
          </cell>
          <cell r="R665" t="str">
            <v>適</v>
          </cell>
          <cell r="S665" t="str">
            <v/>
          </cell>
          <cell r="T665" t="str">
            <v/>
          </cell>
          <cell r="U665">
            <v>45182</v>
          </cell>
          <cell r="X665" t="str">
            <v>なし</v>
          </cell>
          <cell r="Y665" t="str">
            <v/>
          </cell>
          <cell r="Z665" t="str">
            <v>該当</v>
          </cell>
          <cell r="AA665" t="str">
            <v>Ｒ４</v>
          </cell>
          <cell r="AB665" t="str">
            <v>〇</v>
          </cell>
          <cell r="AC665" t="str">
            <v>Ｒ４</v>
          </cell>
        </row>
        <row r="666">
          <cell r="A666">
            <v>1410051021699</v>
          </cell>
          <cell r="B666">
            <v>5</v>
          </cell>
          <cell r="C666" t="str">
            <v>幼稚園</v>
          </cell>
          <cell r="D666" t="str">
            <v>大倉山アソカ幼稚園</v>
          </cell>
          <cell r="E666">
            <v>80</v>
          </cell>
          <cell r="F666" t="str">
            <v>港北区</v>
          </cell>
          <cell r="G666" t="str">
            <v>該当</v>
          </cell>
          <cell r="H666">
            <v>8</v>
          </cell>
          <cell r="I666">
            <v>3</v>
          </cell>
          <cell r="J666">
            <v>2</v>
          </cell>
          <cell r="K666" t="str">
            <v>該当</v>
          </cell>
          <cell r="L666">
            <v>9</v>
          </cell>
          <cell r="M666">
            <v>3</v>
          </cell>
          <cell r="N666">
            <v>6</v>
          </cell>
          <cell r="O666">
            <v>2220037</v>
          </cell>
          <cell r="P666" t="str">
            <v>横浜市港北区大倉山２－８－７　</v>
          </cell>
          <cell r="Q666" t="str">
            <v>大倉山アソカ幼稚園</v>
          </cell>
          <cell r="R666" t="str">
            <v>適</v>
          </cell>
          <cell r="S666" t="str">
            <v/>
          </cell>
          <cell r="T666" t="str">
            <v/>
          </cell>
          <cell r="U666">
            <v>45182</v>
          </cell>
          <cell r="X666" t="str">
            <v>なし</v>
          </cell>
          <cell r="Y666" t="str">
            <v/>
          </cell>
          <cell r="Z666" t="str">
            <v>該当</v>
          </cell>
          <cell r="AA666" t="str">
            <v>Ｒ４</v>
          </cell>
          <cell r="AB666" t="str">
            <v>〇</v>
          </cell>
          <cell r="AC666" t="str">
            <v>Ｒ４</v>
          </cell>
        </row>
        <row r="667">
          <cell r="A667">
            <v>1410051027878</v>
          </cell>
          <cell r="B667">
            <v>6</v>
          </cell>
          <cell r="C667" t="str">
            <v>保育所</v>
          </cell>
          <cell r="D667" t="str">
            <v>ヒューマンアカデミー大倉山保育園</v>
          </cell>
          <cell r="E667">
            <v>80</v>
          </cell>
          <cell r="F667" t="str">
            <v>港北区</v>
          </cell>
          <cell r="G667" t="str">
            <v>該当</v>
          </cell>
          <cell r="H667">
            <v>14</v>
          </cell>
          <cell r="I667">
            <v>5</v>
          </cell>
          <cell r="J667">
            <v>3</v>
          </cell>
          <cell r="K667" t="str">
            <v>該当</v>
          </cell>
          <cell r="L667">
            <v>7</v>
          </cell>
          <cell r="M667">
            <v>5</v>
          </cell>
          <cell r="N667">
            <v>2</v>
          </cell>
          <cell r="O667">
            <v>2220002</v>
          </cell>
          <cell r="P667" t="str">
            <v>横浜市港北区師岡町２９８番地</v>
          </cell>
          <cell r="Q667" t="str">
            <v>ヒューマンアカデミー大倉山保育園</v>
          </cell>
          <cell r="R667" t="str">
            <v>適</v>
          </cell>
          <cell r="S667" t="str">
            <v/>
          </cell>
          <cell r="T667" t="str">
            <v/>
          </cell>
          <cell r="U667">
            <v>45175</v>
          </cell>
          <cell r="X667" t="str">
            <v>あり</v>
          </cell>
          <cell r="Y667" t="str">
            <v>○</v>
          </cell>
          <cell r="Z667" t="str">
            <v>Ｒ５新規園</v>
          </cell>
          <cell r="AA667" t="e">
            <v>#N/A</v>
          </cell>
          <cell r="AB667" t="str">
            <v>Ｒ５新規園</v>
          </cell>
          <cell r="AC667" t="str">
            <v>Ｒ４</v>
          </cell>
        </row>
        <row r="668">
          <cell r="A668">
            <v>1410051027845</v>
          </cell>
          <cell r="B668">
            <v>6</v>
          </cell>
          <cell r="C668" t="str">
            <v>保育所</v>
          </cell>
          <cell r="D668" t="str">
            <v>小学館アカデミーつなしま保育園</v>
          </cell>
          <cell r="E668">
            <v>80</v>
          </cell>
          <cell r="F668" t="str">
            <v>港北区</v>
          </cell>
          <cell r="G668" t="str">
            <v>該当</v>
          </cell>
          <cell r="H668">
            <v>13</v>
          </cell>
          <cell r="I668">
            <v>4</v>
          </cell>
          <cell r="J668">
            <v>3</v>
          </cell>
          <cell r="K668" t="str">
            <v>非該当</v>
          </cell>
          <cell r="M668" t="str">
            <v/>
          </cell>
          <cell r="N668" t="str">
            <v>―</v>
          </cell>
          <cell r="O668">
            <v>2220001</v>
          </cell>
          <cell r="P668" t="str">
            <v>横浜市港北区樽町二丁目１３－２７</v>
          </cell>
          <cell r="Q668" t="str">
            <v>小学館アカデミーつなしま保育園</v>
          </cell>
          <cell r="R668" t="str">
            <v>適</v>
          </cell>
          <cell r="S668" t="str">
            <v/>
          </cell>
          <cell r="T668" t="str">
            <v/>
          </cell>
          <cell r="U668">
            <v>45163</v>
          </cell>
          <cell r="X668" t="str">
            <v>あり</v>
          </cell>
          <cell r="Y668" t="str">
            <v>○</v>
          </cell>
          <cell r="Z668" t="str">
            <v>Ｒ５新規園</v>
          </cell>
          <cell r="AA668" t="e">
            <v>#N/A</v>
          </cell>
          <cell r="AB668" t="str">
            <v>Ｒ５新規園</v>
          </cell>
          <cell r="AC668" t="str">
            <v>Ｒ４</v>
          </cell>
        </row>
        <row r="669">
          <cell r="A669">
            <v>1410051027829</v>
          </cell>
          <cell r="B669">
            <v>6</v>
          </cell>
          <cell r="C669" t="str">
            <v>保育所</v>
          </cell>
          <cell r="D669" t="str">
            <v>小学館アカデミーひよし保育園</v>
          </cell>
          <cell r="E669">
            <v>80</v>
          </cell>
          <cell r="F669" t="str">
            <v>港北区</v>
          </cell>
          <cell r="G669" t="str">
            <v>該当</v>
          </cell>
          <cell r="H669">
            <v>12</v>
          </cell>
          <cell r="I669">
            <v>4</v>
          </cell>
          <cell r="J669">
            <v>2</v>
          </cell>
          <cell r="K669" t="str">
            <v>非該当</v>
          </cell>
          <cell r="M669" t="str">
            <v/>
          </cell>
          <cell r="N669" t="str">
            <v>―</v>
          </cell>
          <cell r="O669">
            <v>2230051</v>
          </cell>
          <cell r="P669" t="str">
            <v>横浜市港北区箕輪町二丁目２－１２　アリアソワンプレミアム日吉１０１</v>
          </cell>
          <cell r="Q669" t="str">
            <v>小学館アカデミーひよし保育園</v>
          </cell>
          <cell r="R669" t="str">
            <v>適</v>
          </cell>
          <cell r="S669" t="str">
            <v/>
          </cell>
          <cell r="T669" t="str">
            <v/>
          </cell>
          <cell r="U669">
            <v>45163</v>
          </cell>
          <cell r="X669" t="str">
            <v>あり</v>
          </cell>
          <cell r="Y669" t="str">
            <v>○</v>
          </cell>
          <cell r="Z669" t="str">
            <v>Ｒ５新規園</v>
          </cell>
          <cell r="AA669" t="e">
            <v>#N/A</v>
          </cell>
          <cell r="AB669" t="str">
            <v>Ｒ５新規園</v>
          </cell>
          <cell r="AC669" t="str">
            <v>Ｒ４</v>
          </cell>
        </row>
        <row r="670">
          <cell r="A670">
            <v>1410051027605</v>
          </cell>
          <cell r="B670">
            <v>6</v>
          </cell>
          <cell r="C670" t="str">
            <v>保育所</v>
          </cell>
          <cell r="D670" t="str">
            <v>大倉山きずな保育園</v>
          </cell>
          <cell r="E670">
            <v>80</v>
          </cell>
          <cell r="F670" t="str">
            <v>港北区</v>
          </cell>
          <cell r="G670" t="str">
            <v>該当</v>
          </cell>
          <cell r="H670">
            <v>9</v>
          </cell>
          <cell r="I670">
            <v>3</v>
          </cell>
          <cell r="J670">
            <v>2</v>
          </cell>
          <cell r="K670" t="str">
            <v>該当</v>
          </cell>
          <cell r="L670">
            <v>8</v>
          </cell>
          <cell r="M670">
            <v>3</v>
          </cell>
          <cell r="N670">
            <v>5</v>
          </cell>
          <cell r="O670">
            <v>2220037</v>
          </cell>
          <cell r="P670" t="str">
            <v>横浜市港北区大倉山三丁目４－３１</v>
          </cell>
          <cell r="Q670" t="str">
            <v>大倉山きずな保育園</v>
          </cell>
          <cell r="R670" t="str">
            <v>適</v>
          </cell>
          <cell r="S670" t="str">
            <v/>
          </cell>
          <cell r="T670" t="str">
            <v/>
          </cell>
          <cell r="U670">
            <v>45182</v>
          </cell>
          <cell r="X670" t="str">
            <v>あり</v>
          </cell>
          <cell r="Y670" t="str">
            <v>○</v>
          </cell>
          <cell r="Z670" t="str">
            <v>Ｒ５新規園</v>
          </cell>
          <cell r="AA670" t="e">
            <v>#N/A</v>
          </cell>
          <cell r="AB670" t="str">
            <v>Ｒ５新規園</v>
          </cell>
          <cell r="AC670" t="str">
            <v>Ｒ４</v>
          </cell>
        </row>
        <row r="671">
          <cell r="A671">
            <v>1410051027589</v>
          </cell>
          <cell r="B671">
            <v>6</v>
          </cell>
          <cell r="C671" t="str">
            <v>保育所</v>
          </cell>
          <cell r="D671" t="str">
            <v>日吉箕輪えほんの森保育園</v>
          </cell>
          <cell r="E671">
            <v>80</v>
          </cell>
          <cell r="F671" t="str">
            <v>港北区</v>
          </cell>
          <cell r="G671" t="str">
            <v>該当</v>
          </cell>
          <cell r="H671">
            <v>12</v>
          </cell>
          <cell r="I671">
            <v>4</v>
          </cell>
          <cell r="J671">
            <v>2</v>
          </cell>
          <cell r="K671" t="str">
            <v>該当</v>
          </cell>
          <cell r="L671">
            <v>4</v>
          </cell>
          <cell r="M671">
            <v>4</v>
          </cell>
          <cell r="N671">
            <v>0</v>
          </cell>
          <cell r="O671">
            <v>2230051</v>
          </cell>
          <cell r="P671" t="str">
            <v>横浜市港北区箕輪町二丁目１３－１５</v>
          </cell>
          <cell r="Q671" t="str">
            <v>日吉箕輪えほんの森保育園</v>
          </cell>
          <cell r="R671" t="str">
            <v/>
          </cell>
          <cell r="S671" t="str">
            <v/>
          </cell>
          <cell r="T671" t="e">
            <v>#N/A</v>
          </cell>
          <cell r="U671">
            <v>45191</v>
          </cell>
          <cell r="X671" t="str">
            <v>あり</v>
          </cell>
          <cell r="Y671" t="str">
            <v>○</v>
          </cell>
          <cell r="Z671" t="str">
            <v>Ｒ５新規園</v>
          </cell>
          <cell r="AA671" t="e">
            <v>#N/A</v>
          </cell>
          <cell r="AB671" t="str">
            <v>Ｒ５新規園</v>
          </cell>
          <cell r="AC671" t="str">
            <v>Ｒ４</v>
          </cell>
        </row>
        <row r="672">
          <cell r="A672">
            <v>1410051027548</v>
          </cell>
          <cell r="B672">
            <v>6</v>
          </cell>
          <cell r="C672" t="str">
            <v>保育所</v>
          </cell>
          <cell r="D672" t="str">
            <v>こどものまち綱島西保育園</v>
          </cell>
          <cell r="E672">
            <v>80</v>
          </cell>
          <cell r="F672" t="str">
            <v>港北区</v>
          </cell>
          <cell r="G672" t="str">
            <v>該当</v>
          </cell>
          <cell r="H672">
            <v>9</v>
          </cell>
          <cell r="I672">
            <v>3</v>
          </cell>
          <cell r="J672">
            <v>2</v>
          </cell>
          <cell r="K672" t="str">
            <v>該当</v>
          </cell>
          <cell r="L672">
            <v>4</v>
          </cell>
          <cell r="M672">
            <v>3</v>
          </cell>
          <cell r="N672">
            <v>1</v>
          </cell>
          <cell r="O672">
            <v>1510051</v>
          </cell>
          <cell r="P672" t="str">
            <v>東京都渋谷区千駄ヶ谷３丁目３－３　エグゼクティブ原宿５０２</v>
          </cell>
          <cell r="Q672" t="str">
            <v>株式会社グローブ・ハート</v>
          </cell>
          <cell r="R672" t="str">
            <v/>
          </cell>
          <cell r="S672" t="str">
            <v/>
          </cell>
          <cell r="T672" t="e">
            <v>#N/A</v>
          </cell>
          <cell r="U672">
            <v>45175</v>
          </cell>
          <cell r="X672" t="str">
            <v>あり</v>
          </cell>
          <cell r="Y672" t="str">
            <v>○</v>
          </cell>
          <cell r="Z672" t="str">
            <v>Ｒ５新規園</v>
          </cell>
          <cell r="AA672" t="e">
            <v>#N/A</v>
          </cell>
          <cell r="AB672" t="str">
            <v>Ｒ５新規園</v>
          </cell>
          <cell r="AC672" t="str">
            <v>Ｒ４</v>
          </cell>
        </row>
        <row r="673">
          <cell r="A673">
            <v>1410051027530</v>
          </cell>
          <cell r="B673">
            <v>6</v>
          </cell>
          <cell r="C673" t="str">
            <v>保育所</v>
          </cell>
          <cell r="D673" t="str">
            <v>キッズフォレ綱島</v>
          </cell>
          <cell r="E673">
            <v>80</v>
          </cell>
          <cell r="F673" t="str">
            <v>港北区</v>
          </cell>
          <cell r="G673" t="str">
            <v>該当</v>
          </cell>
          <cell r="H673">
            <v>8</v>
          </cell>
          <cell r="I673">
            <v>3</v>
          </cell>
          <cell r="J673">
            <v>2</v>
          </cell>
          <cell r="K673" t="str">
            <v>該当</v>
          </cell>
          <cell r="L673">
            <v>5</v>
          </cell>
          <cell r="M673">
            <v>3</v>
          </cell>
          <cell r="N673">
            <v>2</v>
          </cell>
          <cell r="O673">
            <v>2240003</v>
          </cell>
          <cell r="P673" t="str">
            <v>横浜市都筑区中川中央一丁目２１－７　２Ｆ</v>
          </cell>
          <cell r="Q673" t="str">
            <v>株式会社キッズフォレ</v>
          </cell>
          <cell r="R673" t="str">
            <v>適</v>
          </cell>
          <cell r="S673" t="str">
            <v/>
          </cell>
          <cell r="T673" t="str">
            <v/>
          </cell>
          <cell r="U673">
            <v>45175</v>
          </cell>
          <cell r="X673" t="str">
            <v>あり</v>
          </cell>
          <cell r="Y673" t="str">
            <v>○</v>
          </cell>
          <cell r="Z673" t="str">
            <v>Ｒ５新規園</v>
          </cell>
          <cell r="AA673" t="e">
            <v>#N/A</v>
          </cell>
          <cell r="AB673" t="str">
            <v>Ｒ５新規園</v>
          </cell>
          <cell r="AC673" t="str">
            <v>Ｒ４</v>
          </cell>
        </row>
        <row r="674">
          <cell r="A674">
            <v>1410051027233</v>
          </cell>
          <cell r="B674">
            <v>6</v>
          </cell>
          <cell r="C674" t="str">
            <v>保育所</v>
          </cell>
          <cell r="D674" t="str">
            <v>保育室プリンプリンROOM　本園</v>
          </cell>
          <cell r="E674">
            <v>80</v>
          </cell>
          <cell r="F674" t="str">
            <v>港北区</v>
          </cell>
          <cell r="G674" t="str">
            <v>該当</v>
          </cell>
          <cell r="H674">
            <v>14</v>
          </cell>
          <cell r="I674">
            <v>5</v>
          </cell>
          <cell r="J674">
            <v>3</v>
          </cell>
          <cell r="K674" t="str">
            <v>該当</v>
          </cell>
          <cell r="L674">
            <v>4</v>
          </cell>
          <cell r="M674">
            <v>5</v>
          </cell>
          <cell r="N674">
            <v>0</v>
          </cell>
          <cell r="O674">
            <v>2230053</v>
          </cell>
          <cell r="P674" t="str">
            <v>横浜市港北区綱島西三丁目９－１２</v>
          </cell>
          <cell r="Q674" t="str">
            <v>保育室プリンプリンＲＯＯＭ</v>
          </cell>
          <cell r="R674" t="str">
            <v>適</v>
          </cell>
          <cell r="S674" t="str">
            <v/>
          </cell>
          <cell r="T674" t="str">
            <v/>
          </cell>
          <cell r="U674">
            <v>45182</v>
          </cell>
          <cell r="X674" t="str">
            <v>なし</v>
          </cell>
          <cell r="Y674" t="str">
            <v/>
          </cell>
          <cell r="Z674" t="str">
            <v>該当</v>
          </cell>
          <cell r="AA674" t="str">
            <v>Ｒ４</v>
          </cell>
          <cell r="AB674" t="str">
            <v>〇</v>
          </cell>
          <cell r="AC674" t="str">
            <v>Ｒ４</v>
          </cell>
        </row>
        <row r="675">
          <cell r="A675">
            <v>1410051027225</v>
          </cell>
          <cell r="B675">
            <v>6</v>
          </cell>
          <cell r="C675" t="str">
            <v>保育所</v>
          </cell>
          <cell r="D675" t="str">
            <v>特定非営利活動法人つばき駅前保育園</v>
          </cell>
          <cell r="E675">
            <v>80</v>
          </cell>
          <cell r="F675" t="str">
            <v>港北区</v>
          </cell>
          <cell r="G675" t="str">
            <v>該当</v>
          </cell>
          <cell r="H675">
            <v>10</v>
          </cell>
          <cell r="I675">
            <v>3</v>
          </cell>
          <cell r="J675">
            <v>2</v>
          </cell>
          <cell r="K675" t="str">
            <v>該当</v>
          </cell>
          <cell r="L675">
            <v>12</v>
          </cell>
          <cell r="M675">
            <v>3</v>
          </cell>
          <cell r="N675">
            <v>9</v>
          </cell>
          <cell r="O675">
            <v>2220037</v>
          </cell>
          <cell r="P675" t="str">
            <v>横浜市港北区大倉山一丁目４－５</v>
          </cell>
          <cell r="Q675" t="str">
            <v>特定非営利活動法人つばき駅前保育園</v>
          </cell>
          <cell r="R675" t="str">
            <v>適</v>
          </cell>
          <cell r="S675" t="str">
            <v/>
          </cell>
          <cell r="T675" t="str">
            <v/>
          </cell>
          <cell r="U675">
            <v>45163</v>
          </cell>
          <cell r="X675" t="str">
            <v>なし</v>
          </cell>
          <cell r="Y675" t="str">
            <v/>
          </cell>
          <cell r="Z675" t="str">
            <v>該当</v>
          </cell>
          <cell r="AA675" t="str">
            <v>Ｒ４</v>
          </cell>
          <cell r="AB675" t="str">
            <v>〇</v>
          </cell>
          <cell r="AC675" t="str">
            <v>Ｒ４</v>
          </cell>
        </row>
        <row r="676">
          <cell r="A676">
            <v>1410051027159</v>
          </cell>
          <cell r="B676">
            <v>6</v>
          </cell>
          <cell r="C676" t="str">
            <v>保育所</v>
          </cell>
          <cell r="D676" t="str">
            <v>トゥインクルキッズ高田保育園</v>
          </cell>
          <cell r="E676">
            <v>80</v>
          </cell>
          <cell r="F676" t="str">
            <v>港北区</v>
          </cell>
          <cell r="G676" t="str">
            <v>該当</v>
          </cell>
          <cell r="H676">
            <v>9</v>
          </cell>
          <cell r="I676">
            <v>3</v>
          </cell>
          <cell r="J676">
            <v>2</v>
          </cell>
          <cell r="K676" t="str">
            <v>該当</v>
          </cell>
          <cell r="L676">
            <v>4</v>
          </cell>
          <cell r="M676">
            <v>3</v>
          </cell>
          <cell r="N676">
            <v>1</v>
          </cell>
          <cell r="O676">
            <v>2230065</v>
          </cell>
          <cell r="P676" t="str">
            <v>横浜市港北区高田東３－１－１１－１Ｆ</v>
          </cell>
          <cell r="Q676" t="str">
            <v>トゥインクルキッズ高田保育園</v>
          </cell>
          <cell r="R676" t="str">
            <v>適</v>
          </cell>
          <cell r="S676" t="str">
            <v/>
          </cell>
          <cell r="T676" t="str">
            <v/>
          </cell>
          <cell r="U676">
            <v>45205</v>
          </cell>
          <cell r="X676" t="str">
            <v>なし</v>
          </cell>
          <cell r="Y676" t="str">
            <v/>
          </cell>
          <cell r="Z676" t="str">
            <v>該当</v>
          </cell>
          <cell r="AA676" t="str">
            <v>Ｒ４</v>
          </cell>
          <cell r="AB676" t="str">
            <v>〇</v>
          </cell>
          <cell r="AC676" t="str">
            <v>Ｒ４</v>
          </cell>
        </row>
        <row r="677">
          <cell r="A677">
            <v>1410051027142</v>
          </cell>
          <cell r="B677">
            <v>6</v>
          </cell>
          <cell r="C677" t="str">
            <v>保育所</v>
          </cell>
          <cell r="D677" t="str">
            <v>スターチャイルド≪綱島ナーサリー≫</v>
          </cell>
          <cell r="E677">
            <v>80</v>
          </cell>
          <cell r="F677" t="str">
            <v>港北区</v>
          </cell>
          <cell r="G677" t="str">
            <v>該当</v>
          </cell>
          <cell r="H677">
            <v>10</v>
          </cell>
          <cell r="I677">
            <v>3</v>
          </cell>
          <cell r="J677">
            <v>2</v>
          </cell>
          <cell r="K677" t="str">
            <v>該当</v>
          </cell>
          <cell r="L677">
            <v>4</v>
          </cell>
          <cell r="M677">
            <v>3</v>
          </cell>
          <cell r="N677">
            <v>1</v>
          </cell>
          <cell r="O677">
            <v>2210835</v>
          </cell>
          <cell r="P677" t="str">
            <v>横浜市神奈川区鶴屋町３丁目２９－１　第６安田ビル５階</v>
          </cell>
          <cell r="Q677" t="str">
            <v>ヒューマンスターチャイルド株式会社</v>
          </cell>
          <cell r="R677" t="str">
            <v>適</v>
          </cell>
          <cell r="S677" t="str">
            <v/>
          </cell>
          <cell r="T677" t="str">
            <v/>
          </cell>
          <cell r="U677">
            <v>45175</v>
          </cell>
          <cell r="X677" t="str">
            <v>なし</v>
          </cell>
          <cell r="Y677" t="str">
            <v/>
          </cell>
          <cell r="Z677" t="str">
            <v>該当</v>
          </cell>
          <cell r="AA677" t="str">
            <v>Ｒ４</v>
          </cell>
          <cell r="AB677" t="str">
            <v>〇</v>
          </cell>
          <cell r="AC677" t="str">
            <v>Ｒ４</v>
          </cell>
        </row>
        <row r="678">
          <cell r="A678">
            <v>1410051027134</v>
          </cell>
          <cell r="B678">
            <v>6</v>
          </cell>
          <cell r="C678" t="str">
            <v>保育所</v>
          </cell>
          <cell r="D678" t="str">
            <v>ヴィラ日吉こども園</v>
          </cell>
          <cell r="E678">
            <v>80</v>
          </cell>
          <cell r="F678" t="str">
            <v>港北区</v>
          </cell>
          <cell r="G678" t="str">
            <v>非該当</v>
          </cell>
          <cell r="I678" t="str">
            <v/>
          </cell>
          <cell r="J678" t="str">
            <v/>
          </cell>
          <cell r="K678" t="str">
            <v>非該当</v>
          </cell>
          <cell r="M678" t="str">
            <v/>
          </cell>
          <cell r="N678" t="str">
            <v>―</v>
          </cell>
          <cell r="O678">
            <v>1850034</v>
          </cell>
          <cell r="P678" t="str">
            <v>東京都国分寺市光町２丁目５－１</v>
          </cell>
          <cell r="Q678" t="str">
            <v>株式会社こどもの森</v>
          </cell>
          <cell r="R678" t="str">
            <v>適</v>
          </cell>
          <cell r="S678" t="str">
            <v/>
          </cell>
          <cell r="T678" t="str">
            <v/>
          </cell>
          <cell r="U678">
            <v>45163</v>
          </cell>
          <cell r="X678" t="str">
            <v>―</v>
          </cell>
          <cell r="Y678" t="str">
            <v/>
          </cell>
          <cell r="Z678" t="str">
            <v>非該当</v>
          </cell>
          <cell r="AA678" t="str">
            <v>履歴なし</v>
          </cell>
          <cell r="AB678" t="str">
            <v>〇</v>
          </cell>
          <cell r="AC678" t="str">
            <v/>
          </cell>
        </row>
        <row r="679">
          <cell r="A679">
            <v>1410051027126</v>
          </cell>
          <cell r="B679">
            <v>6</v>
          </cell>
          <cell r="C679" t="str">
            <v>保育所</v>
          </cell>
          <cell r="D679" t="str">
            <v>日吉ちとせ保育園</v>
          </cell>
          <cell r="E679">
            <v>80</v>
          </cell>
          <cell r="F679" t="str">
            <v>港北区</v>
          </cell>
          <cell r="G679" t="str">
            <v>該当</v>
          </cell>
          <cell r="H679">
            <v>12</v>
          </cell>
          <cell r="I679">
            <v>4</v>
          </cell>
          <cell r="J679">
            <v>2</v>
          </cell>
          <cell r="K679" t="str">
            <v>該当</v>
          </cell>
          <cell r="L679">
            <v>11</v>
          </cell>
          <cell r="M679">
            <v>4</v>
          </cell>
          <cell r="N679">
            <v>7</v>
          </cell>
          <cell r="O679">
            <v>2230061</v>
          </cell>
          <cell r="P679" t="str">
            <v>横浜市港北区日吉二丁目１０－２３</v>
          </cell>
          <cell r="Q679" t="str">
            <v>社会福祉法人ちとせ交友会</v>
          </cell>
          <cell r="R679" t="str">
            <v>適</v>
          </cell>
          <cell r="S679" t="str">
            <v/>
          </cell>
          <cell r="T679" t="str">
            <v/>
          </cell>
          <cell r="U679">
            <v>45163</v>
          </cell>
          <cell r="X679" t="str">
            <v>なし</v>
          </cell>
          <cell r="Y679" t="str">
            <v/>
          </cell>
          <cell r="Z679" t="str">
            <v>該当</v>
          </cell>
          <cell r="AA679" t="str">
            <v>Ｒ４</v>
          </cell>
          <cell r="AB679" t="str">
            <v>〇</v>
          </cell>
          <cell r="AC679" t="str">
            <v>Ｒ４</v>
          </cell>
        </row>
        <row r="680">
          <cell r="A680">
            <v>1410051027043</v>
          </cell>
          <cell r="B680">
            <v>6</v>
          </cell>
          <cell r="C680" t="str">
            <v>保育所</v>
          </cell>
          <cell r="D680" t="str">
            <v>グローバルキッズ日吉５丁目園</v>
          </cell>
          <cell r="E680">
            <v>80</v>
          </cell>
          <cell r="F680" t="str">
            <v>港北区</v>
          </cell>
          <cell r="G680" t="str">
            <v>該当</v>
          </cell>
          <cell r="H680">
            <v>13</v>
          </cell>
          <cell r="I680">
            <v>4</v>
          </cell>
          <cell r="J680">
            <v>3</v>
          </cell>
          <cell r="K680" t="str">
            <v>該当</v>
          </cell>
          <cell r="L680">
            <v>6</v>
          </cell>
          <cell r="M680">
            <v>4</v>
          </cell>
          <cell r="N680">
            <v>2</v>
          </cell>
          <cell r="O680">
            <v>1020071</v>
          </cell>
          <cell r="P680" t="str">
            <v>東京都千代田区富士見２丁目１４－３６</v>
          </cell>
          <cell r="Q680" t="str">
            <v>株式会社グローバルキッズ</v>
          </cell>
          <cell r="R680" t="str">
            <v>適</v>
          </cell>
          <cell r="S680" t="str">
            <v/>
          </cell>
          <cell r="T680" t="str">
            <v/>
          </cell>
          <cell r="U680">
            <v>45163</v>
          </cell>
          <cell r="X680" t="str">
            <v>なし</v>
          </cell>
          <cell r="Y680" t="str">
            <v/>
          </cell>
          <cell r="Z680" t="str">
            <v>該当</v>
          </cell>
          <cell r="AA680" t="str">
            <v>Ｒ４</v>
          </cell>
          <cell r="AB680" t="str">
            <v>〇</v>
          </cell>
          <cell r="AC680" t="str">
            <v>Ｒ４</v>
          </cell>
        </row>
        <row r="681">
          <cell r="A681">
            <v>1410051026789</v>
          </cell>
          <cell r="B681">
            <v>6</v>
          </cell>
          <cell r="C681" t="str">
            <v>保育所</v>
          </cell>
          <cell r="D681" t="str">
            <v>キッズラディ</v>
          </cell>
          <cell r="E681">
            <v>80</v>
          </cell>
          <cell r="F681" t="str">
            <v>港北区</v>
          </cell>
          <cell r="G681" t="str">
            <v>該当</v>
          </cell>
          <cell r="H681">
            <v>10</v>
          </cell>
          <cell r="I681">
            <v>3</v>
          </cell>
          <cell r="J681">
            <v>2</v>
          </cell>
          <cell r="K681" t="str">
            <v>該当</v>
          </cell>
          <cell r="L681">
            <v>4</v>
          </cell>
          <cell r="M681">
            <v>3</v>
          </cell>
          <cell r="N681">
            <v>1</v>
          </cell>
          <cell r="O681">
            <v>2220032</v>
          </cell>
          <cell r="P681" t="str">
            <v>横浜市港北区大豆戸町６３９－２</v>
          </cell>
          <cell r="Q681" t="str">
            <v>キッズラディ</v>
          </cell>
          <cell r="R681" t="str">
            <v>適</v>
          </cell>
          <cell r="S681" t="str">
            <v/>
          </cell>
          <cell r="T681" t="str">
            <v/>
          </cell>
          <cell r="U681">
            <v>45182</v>
          </cell>
          <cell r="X681" t="str">
            <v>なし</v>
          </cell>
          <cell r="Y681" t="str">
            <v/>
          </cell>
          <cell r="Z681" t="str">
            <v>該当</v>
          </cell>
          <cell r="AA681" t="str">
            <v>Ｒ４</v>
          </cell>
          <cell r="AB681" t="str">
            <v>〇</v>
          </cell>
          <cell r="AC681" t="str">
            <v>Ｒ４</v>
          </cell>
        </row>
        <row r="682">
          <cell r="A682">
            <v>1410051026730</v>
          </cell>
          <cell r="B682">
            <v>6</v>
          </cell>
          <cell r="C682" t="str">
            <v>保育所</v>
          </cell>
          <cell r="D682" t="str">
            <v>木下の保育園日吉</v>
          </cell>
          <cell r="E682">
            <v>80</v>
          </cell>
          <cell r="F682" t="str">
            <v>港北区</v>
          </cell>
          <cell r="G682" t="str">
            <v>該当</v>
          </cell>
          <cell r="H682">
            <v>12</v>
          </cell>
          <cell r="I682">
            <v>4</v>
          </cell>
          <cell r="J682">
            <v>2</v>
          </cell>
          <cell r="K682" t="str">
            <v>該当</v>
          </cell>
          <cell r="L682">
            <v>5</v>
          </cell>
          <cell r="M682">
            <v>4</v>
          </cell>
          <cell r="N682">
            <v>1</v>
          </cell>
          <cell r="O682">
            <v>1631309</v>
          </cell>
          <cell r="P682" t="str">
            <v>東京都新宿区西新宿６丁目５番１号　新宿アイランドタワー９階</v>
          </cell>
          <cell r="Q682" t="str">
            <v>株式会社木下の保育</v>
          </cell>
          <cell r="R682" t="str">
            <v>適</v>
          </cell>
          <cell r="S682" t="str">
            <v/>
          </cell>
          <cell r="T682" t="str">
            <v/>
          </cell>
          <cell r="U682">
            <v>45163</v>
          </cell>
          <cell r="X682" t="str">
            <v>なし</v>
          </cell>
          <cell r="Y682" t="str">
            <v/>
          </cell>
          <cell r="Z682" t="str">
            <v>該当</v>
          </cell>
          <cell r="AA682" t="str">
            <v>Ｒ４</v>
          </cell>
          <cell r="AB682" t="str">
            <v>〇</v>
          </cell>
          <cell r="AC682" t="str">
            <v>Ｒ４</v>
          </cell>
        </row>
        <row r="683">
          <cell r="A683">
            <v>1410051026680</v>
          </cell>
          <cell r="B683">
            <v>6</v>
          </cell>
          <cell r="C683" t="str">
            <v>保育所</v>
          </cell>
          <cell r="D683" t="str">
            <v>ぶれすと綱島二階ほいくえん</v>
          </cell>
          <cell r="E683">
            <v>80</v>
          </cell>
          <cell r="F683" t="str">
            <v>港北区</v>
          </cell>
          <cell r="G683" t="str">
            <v>該当</v>
          </cell>
          <cell r="H683">
            <v>12</v>
          </cell>
          <cell r="I683">
            <v>4</v>
          </cell>
          <cell r="J683">
            <v>2</v>
          </cell>
          <cell r="K683" t="str">
            <v>該当</v>
          </cell>
          <cell r="L683">
            <v>6</v>
          </cell>
          <cell r="M683">
            <v>4</v>
          </cell>
          <cell r="N683">
            <v>2</v>
          </cell>
          <cell r="O683">
            <v>2340054</v>
          </cell>
          <cell r="P683" t="str">
            <v>横浜市港南区港南台一丁目６－２２　スライヴサクライ１Ｆ</v>
          </cell>
          <cell r="Q683" t="str">
            <v>株式会社ブレストインターナショナル</v>
          </cell>
          <cell r="R683" t="str">
            <v>適</v>
          </cell>
          <cell r="S683" t="str">
            <v/>
          </cell>
          <cell r="T683" t="str">
            <v/>
          </cell>
          <cell r="U683">
            <v>45191</v>
          </cell>
          <cell r="X683" t="str">
            <v>なし</v>
          </cell>
          <cell r="Y683" t="str">
            <v/>
          </cell>
          <cell r="Z683" t="str">
            <v>該当</v>
          </cell>
          <cell r="AA683" t="str">
            <v>Ｒ４</v>
          </cell>
          <cell r="AB683" t="str">
            <v>〇</v>
          </cell>
          <cell r="AC683" t="str">
            <v>Ｒ４</v>
          </cell>
        </row>
        <row r="684">
          <cell r="A684">
            <v>1410051026631</v>
          </cell>
          <cell r="B684">
            <v>6</v>
          </cell>
          <cell r="C684" t="str">
            <v>保育所</v>
          </cell>
          <cell r="D684" t="str">
            <v>ぶれすと新横浜ほいくえん</v>
          </cell>
          <cell r="E684">
            <v>80</v>
          </cell>
          <cell r="F684" t="str">
            <v>港北区</v>
          </cell>
          <cell r="G684" t="str">
            <v>該当</v>
          </cell>
          <cell r="H684">
            <v>13</v>
          </cell>
          <cell r="I684">
            <v>4</v>
          </cell>
          <cell r="J684">
            <v>3</v>
          </cell>
          <cell r="K684" t="str">
            <v>該当</v>
          </cell>
          <cell r="L684">
            <v>5</v>
          </cell>
          <cell r="M684">
            <v>4</v>
          </cell>
          <cell r="N684">
            <v>1</v>
          </cell>
          <cell r="O684">
            <v>2340054</v>
          </cell>
          <cell r="P684" t="str">
            <v>横浜市港南区港南台一丁目６－２２　スライヴサクライ１Ｆ</v>
          </cell>
          <cell r="Q684" t="str">
            <v>株式会社ブレストインターナショナル</v>
          </cell>
          <cell r="R684" t="str">
            <v/>
          </cell>
          <cell r="S684" t="str">
            <v/>
          </cell>
          <cell r="T684" t="e">
            <v>#N/A</v>
          </cell>
          <cell r="U684">
            <v>45191</v>
          </cell>
          <cell r="X684" t="str">
            <v>なし</v>
          </cell>
          <cell r="Y684" t="str">
            <v/>
          </cell>
          <cell r="Z684" t="str">
            <v>該当</v>
          </cell>
          <cell r="AA684" t="str">
            <v>Ｒ４</v>
          </cell>
          <cell r="AB684" t="str">
            <v>〇</v>
          </cell>
          <cell r="AC684" t="str">
            <v>Ｒ４</v>
          </cell>
        </row>
        <row r="685">
          <cell r="A685">
            <v>1410051026623</v>
          </cell>
          <cell r="B685">
            <v>6</v>
          </cell>
          <cell r="C685" t="str">
            <v>保育所</v>
          </cell>
          <cell r="D685" t="str">
            <v>Gakkenほいくえん綱島</v>
          </cell>
          <cell r="E685">
            <v>80</v>
          </cell>
          <cell r="F685" t="str">
            <v>港北区</v>
          </cell>
          <cell r="G685" t="str">
            <v>該当</v>
          </cell>
          <cell r="H685">
            <v>13</v>
          </cell>
          <cell r="I685">
            <v>4</v>
          </cell>
          <cell r="J685">
            <v>3</v>
          </cell>
          <cell r="K685" t="str">
            <v>非該当</v>
          </cell>
          <cell r="M685" t="str">
            <v/>
          </cell>
          <cell r="N685" t="str">
            <v>―</v>
          </cell>
          <cell r="O685">
            <v>1418420</v>
          </cell>
          <cell r="P685" t="str">
            <v>東京都品川区西五反田２丁目１１－８</v>
          </cell>
          <cell r="Q685" t="str">
            <v>株式会社　学研ココファン・ナーサリー</v>
          </cell>
          <cell r="R685" t="str">
            <v/>
          </cell>
          <cell r="S685" t="str">
            <v/>
          </cell>
          <cell r="T685" t="e">
            <v>#N/A</v>
          </cell>
          <cell r="U685">
            <v>45191</v>
          </cell>
          <cell r="X685" t="str">
            <v>なし</v>
          </cell>
          <cell r="Y685" t="str">
            <v/>
          </cell>
          <cell r="Z685" t="str">
            <v>該当</v>
          </cell>
          <cell r="AA685" t="str">
            <v>Ｒ４</v>
          </cell>
          <cell r="AB685" t="str">
            <v>〇</v>
          </cell>
          <cell r="AC685" t="str">
            <v>Ｒ４</v>
          </cell>
        </row>
        <row r="686">
          <cell r="A686">
            <v>1410051026516</v>
          </cell>
          <cell r="B686">
            <v>6</v>
          </cell>
          <cell r="C686" t="str">
            <v>保育所</v>
          </cell>
          <cell r="D686" t="str">
            <v>明日葉保育園綱島園</v>
          </cell>
          <cell r="E686">
            <v>80</v>
          </cell>
          <cell r="F686" t="str">
            <v>港北区</v>
          </cell>
          <cell r="G686" t="str">
            <v>該当</v>
          </cell>
          <cell r="H686">
            <v>12</v>
          </cell>
          <cell r="I686">
            <v>4</v>
          </cell>
          <cell r="J686">
            <v>2</v>
          </cell>
          <cell r="K686" t="str">
            <v>該当</v>
          </cell>
          <cell r="L686">
            <v>8</v>
          </cell>
          <cell r="M686">
            <v>4</v>
          </cell>
          <cell r="N686">
            <v>4</v>
          </cell>
          <cell r="O686">
            <v>1080014</v>
          </cell>
          <cell r="P686" t="str">
            <v>東京都港区芝４－１３－３　ＰＭＯ田町東１０Ｆ</v>
          </cell>
          <cell r="Q686" t="str">
            <v>株式会社あしたばマインド</v>
          </cell>
          <cell r="R686" t="str">
            <v>適</v>
          </cell>
          <cell r="S686" t="str">
            <v/>
          </cell>
          <cell r="T686" t="str">
            <v/>
          </cell>
          <cell r="U686">
            <v>45175</v>
          </cell>
          <cell r="X686" t="str">
            <v>なし</v>
          </cell>
          <cell r="Y686" t="str">
            <v/>
          </cell>
          <cell r="Z686" t="str">
            <v>該当</v>
          </cell>
          <cell r="AA686" t="str">
            <v>Ｒ４</v>
          </cell>
          <cell r="AB686" t="str">
            <v>〇</v>
          </cell>
          <cell r="AC686" t="str">
            <v>Ｒ４</v>
          </cell>
        </row>
        <row r="687">
          <cell r="A687">
            <v>1410051026466</v>
          </cell>
          <cell r="B687">
            <v>6</v>
          </cell>
          <cell r="C687" t="str">
            <v>保育所</v>
          </cell>
          <cell r="D687" t="str">
            <v>明日葉保育園大倉山園</v>
          </cell>
          <cell r="E687">
            <v>80</v>
          </cell>
          <cell r="F687" t="str">
            <v>港北区</v>
          </cell>
          <cell r="G687" t="str">
            <v>該当</v>
          </cell>
          <cell r="H687">
            <v>13</v>
          </cell>
          <cell r="I687">
            <v>4</v>
          </cell>
          <cell r="J687">
            <v>3</v>
          </cell>
          <cell r="K687" t="str">
            <v>該当</v>
          </cell>
          <cell r="L687">
            <v>6</v>
          </cell>
          <cell r="M687">
            <v>4</v>
          </cell>
          <cell r="N687">
            <v>2</v>
          </cell>
          <cell r="O687">
            <v>1080014</v>
          </cell>
          <cell r="P687" t="str">
            <v>東京都港区芝４－１３－３　ＰＭＯ田町東１０Ｆ</v>
          </cell>
          <cell r="Q687" t="str">
            <v>株式会社あしたばマインド</v>
          </cell>
          <cell r="R687" t="str">
            <v>適</v>
          </cell>
          <cell r="S687" t="str">
            <v/>
          </cell>
          <cell r="T687" t="str">
            <v/>
          </cell>
          <cell r="U687">
            <v>45182</v>
          </cell>
          <cell r="X687" t="str">
            <v>なし</v>
          </cell>
          <cell r="Y687" t="str">
            <v/>
          </cell>
          <cell r="Z687" t="str">
            <v>該当</v>
          </cell>
          <cell r="AA687" t="str">
            <v>Ｒ４</v>
          </cell>
          <cell r="AB687" t="str">
            <v>〇</v>
          </cell>
          <cell r="AC687" t="str">
            <v>Ｒ４</v>
          </cell>
        </row>
        <row r="688">
          <cell r="A688">
            <v>1410051026037</v>
          </cell>
          <cell r="B688">
            <v>6</v>
          </cell>
          <cell r="C688" t="str">
            <v>保育所</v>
          </cell>
          <cell r="D688" t="str">
            <v>グローバルキッズ大倉山園</v>
          </cell>
          <cell r="E688">
            <v>80</v>
          </cell>
          <cell r="F688" t="str">
            <v>港北区</v>
          </cell>
          <cell r="G688" t="str">
            <v>該当</v>
          </cell>
          <cell r="H688">
            <v>12</v>
          </cell>
          <cell r="I688">
            <v>4</v>
          </cell>
          <cell r="J688">
            <v>2</v>
          </cell>
          <cell r="K688" t="str">
            <v>該当</v>
          </cell>
          <cell r="L688">
            <v>9</v>
          </cell>
          <cell r="M688">
            <v>4</v>
          </cell>
          <cell r="N688">
            <v>5</v>
          </cell>
          <cell r="O688">
            <v>1020071</v>
          </cell>
          <cell r="P688" t="str">
            <v>東京都千代田区富士見２丁目１４番３６号</v>
          </cell>
          <cell r="Q688" t="str">
            <v>株式会社グローバルキッズ</v>
          </cell>
          <cell r="R688" t="str">
            <v>適</v>
          </cell>
          <cell r="S688" t="str">
            <v/>
          </cell>
          <cell r="T688" t="str">
            <v/>
          </cell>
          <cell r="U688">
            <v>45163</v>
          </cell>
          <cell r="X688" t="str">
            <v>なし</v>
          </cell>
          <cell r="Y688" t="str">
            <v/>
          </cell>
          <cell r="Z688" t="str">
            <v>該当</v>
          </cell>
          <cell r="AA688" t="str">
            <v>Ｒ４</v>
          </cell>
          <cell r="AB688" t="str">
            <v>〇</v>
          </cell>
          <cell r="AC688" t="str">
            <v>Ｒ４</v>
          </cell>
        </row>
        <row r="689">
          <cell r="A689">
            <v>1410051026029</v>
          </cell>
          <cell r="B689">
            <v>6</v>
          </cell>
          <cell r="C689" t="str">
            <v>保育所</v>
          </cell>
          <cell r="D689" t="str">
            <v>ララランド大倉山</v>
          </cell>
          <cell r="E689">
            <v>80</v>
          </cell>
          <cell r="F689" t="str">
            <v>港北区</v>
          </cell>
          <cell r="G689" t="str">
            <v>該当</v>
          </cell>
          <cell r="H689">
            <v>10</v>
          </cell>
          <cell r="I689">
            <v>3</v>
          </cell>
          <cell r="J689">
            <v>2</v>
          </cell>
          <cell r="K689" t="str">
            <v>該当</v>
          </cell>
          <cell r="L689">
            <v>9</v>
          </cell>
          <cell r="M689">
            <v>3</v>
          </cell>
          <cell r="N689">
            <v>6</v>
          </cell>
          <cell r="O689">
            <v>2200004</v>
          </cell>
          <cell r="P689" t="str">
            <v>横浜市西区北幸二丁目１２－２６　フェリーチェ横浜９階　Ｒ００９</v>
          </cell>
          <cell r="Q689" t="str">
            <v>株式会社ＬａＬａＬａｎｄ</v>
          </cell>
          <cell r="R689" t="str">
            <v>適</v>
          </cell>
          <cell r="S689" t="str">
            <v/>
          </cell>
          <cell r="T689" t="str">
            <v/>
          </cell>
          <cell r="U689">
            <v>45205</v>
          </cell>
          <cell r="X689" t="str">
            <v>なし</v>
          </cell>
          <cell r="Y689" t="str">
            <v/>
          </cell>
          <cell r="Z689" t="str">
            <v>該当</v>
          </cell>
          <cell r="AA689" t="str">
            <v>Ｒ４</v>
          </cell>
          <cell r="AB689" t="str">
            <v>〇</v>
          </cell>
          <cell r="AC689" t="str">
            <v>Ｒ４</v>
          </cell>
        </row>
        <row r="690">
          <cell r="A690">
            <v>1410051026011</v>
          </cell>
          <cell r="B690">
            <v>6</v>
          </cell>
          <cell r="C690" t="str">
            <v>保育所</v>
          </cell>
          <cell r="D690" t="str">
            <v>菊名こども園</v>
          </cell>
          <cell r="E690">
            <v>80</v>
          </cell>
          <cell r="F690" t="str">
            <v>港北区</v>
          </cell>
          <cell r="G690" t="str">
            <v>非該当</v>
          </cell>
          <cell r="I690" t="str">
            <v/>
          </cell>
          <cell r="J690" t="str">
            <v/>
          </cell>
          <cell r="K690" t="str">
            <v>非該当</v>
          </cell>
          <cell r="M690" t="str">
            <v/>
          </cell>
          <cell r="N690" t="str">
            <v>―</v>
          </cell>
          <cell r="O690">
            <v>1850034</v>
          </cell>
          <cell r="P690" t="str">
            <v>東京都国分寺市光町２丁目５－１</v>
          </cell>
          <cell r="Q690" t="str">
            <v>株式会社こどもの森</v>
          </cell>
          <cell r="R690" t="str">
            <v/>
          </cell>
          <cell r="S690" t="str">
            <v/>
          </cell>
          <cell r="T690" t="e">
            <v>#N/A</v>
          </cell>
          <cell r="U690">
            <v>45163</v>
          </cell>
          <cell r="X690" t="str">
            <v>―</v>
          </cell>
          <cell r="Y690" t="str">
            <v/>
          </cell>
          <cell r="Z690" t="str">
            <v>非該当</v>
          </cell>
          <cell r="AA690" t="str">
            <v>履歴なし</v>
          </cell>
          <cell r="AB690" t="str">
            <v>〇</v>
          </cell>
          <cell r="AC690" t="str">
            <v/>
          </cell>
        </row>
        <row r="691">
          <cell r="A691">
            <v>1410051026003</v>
          </cell>
          <cell r="B691">
            <v>6</v>
          </cell>
          <cell r="C691" t="str">
            <v>保育所</v>
          </cell>
          <cell r="D691" t="str">
            <v>にじいろ保育園日吉</v>
          </cell>
          <cell r="E691">
            <v>80</v>
          </cell>
          <cell r="F691" t="str">
            <v>港北区</v>
          </cell>
          <cell r="G691" t="str">
            <v>該当</v>
          </cell>
          <cell r="H691">
            <v>13</v>
          </cell>
          <cell r="I691">
            <v>4</v>
          </cell>
          <cell r="J691">
            <v>3</v>
          </cell>
          <cell r="K691" t="str">
            <v>該当</v>
          </cell>
          <cell r="L691">
            <v>3</v>
          </cell>
          <cell r="M691">
            <v>4</v>
          </cell>
          <cell r="N691">
            <v>0</v>
          </cell>
          <cell r="O691">
            <v>1500043</v>
          </cell>
          <cell r="P691" t="str">
            <v>東京都渋谷区道玄坂１丁目１２－１　渋谷マークシティ　ウェスト１７階</v>
          </cell>
          <cell r="Q691" t="str">
            <v>ライクキッズ株式会社</v>
          </cell>
          <cell r="R691" t="str">
            <v>適</v>
          </cell>
          <cell r="S691" t="str">
            <v/>
          </cell>
          <cell r="T691" t="str">
            <v/>
          </cell>
          <cell r="U691">
            <v>45175</v>
          </cell>
          <cell r="X691" t="str">
            <v>なし</v>
          </cell>
          <cell r="Y691" t="str">
            <v/>
          </cell>
          <cell r="Z691" t="str">
            <v>該当</v>
          </cell>
          <cell r="AA691" t="str">
            <v>Ｒ４</v>
          </cell>
          <cell r="AB691" t="str">
            <v>〇</v>
          </cell>
          <cell r="AC691" t="str">
            <v>Ｒ４</v>
          </cell>
        </row>
        <row r="692">
          <cell r="A692">
            <v>1410051025997</v>
          </cell>
          <cell r="B692">
            <v>6</v>
          </cell>
          <cell r="C692" t="str">
            <v>保育所</v>
          </cell>
          <cell r="D692" t="str">
            <v>ちいさなたね保育園</v>
          </cell>
          <cell r="E692">
            <v>80</v>
          </cell>
          <cell r="F692" t="str">
            <v>港北区</v>
          </cell>
          <cell r="G692" t="str">
            <v>該当</v>
          </cell>
          <cell r="H692">
            <v>11</v>
          </cell>
          <cell r="I692">
            <v>4</v>
          </cell>
          <cell r="J692">
            <v>2</v>
          </cell>
          <cell r="K692" t="str">
            <v>該当</v>
          </cell>
          <cell r="L692">
            <v>7</v>
          </cell>
          <cell r="M692">
            <v>4</v>
          </cell>
          <cell r="N692">
            <v>3</v>
          </cell>
          <cell r="O692">
            <v>2220037</v>
          </cell>
          <cell r="P692" t="str">
            <v>横浜市港北区大倉山二丁目７－４７　シャトレ大倉山１０３</v>
          </cell>
          <cell r="Q692" t="str">
            <v>特定非営利活動法人びーのびーの</v>
          </cell>
          <cell r="R692" t="str">
            <v>適</v>
          </cell>
          <cell r="S692" t="str">
            <v/>
          </cell>
          <cell r="T692" t="str">
            <v/>
          </cell>
          <cell r="U692">
            <v>45163</v>
          </cell>
          <cell r="X692" t="str">
            <v>なし</v>
          </cell>
          <cell r="Y692" t="str">
            <v/>
          </cell>
          <cell r="Z692" t="str">
            <v>該当</v>
          </cell>
          <cell r="AA692" t="str">
            <v>Ｒ４</v>
          </cell>
          <cell r="AB692" t="str">
            <v>〇</v>
          </cell>
          <cell r="AC692" t="str">
            <v>Ｒ４</v>
          </cell>
        </row>
        <row r="693">
          <cell r="A693">
            <v>1410051025989</v>
          </cell>
          <cell r="B693">
            <v>6</v>
          </cell>
          <cell r="C693" t="str">
            <v>保育所</v>
          </cell>
          <cell r="D693" t="str">
            <v>みらいく矢上園</v>
          </cell>
          <cell r="E693">
            <v>80</v>
          </cell>
          <cell r="F693" t="str">
            <v>港北区</v>
          </cell>
          <cell r="G693" t="str">
            <v>該当</v>
          </cell>
          <cell r="H693">
            <v>10</v>
          </cell>
          <cell r="I693">
            <v>3</v>
          </cell>
          <cell r="J693">
            <v>2</v>
          </cell>
          <cell r="K693" t="str">
            <v>該当</v>
          </cell>
          <cell r="L693">
            <v>10</v>
          </cell>
          <cell r="M693">
            <v>3</v>
          </cell>
          <cell r="N693">
            <v>7</v>
          </cell>
          <cell r="O693">
            <v>1710014</v>
          </cell>
          <cell r="P693" t="str">
            <v>東京都豊島区池袋２－６８－１２</v>
          </cell>
          <cell r="Q693" t="str">
            <v>株式会社みらいく</v>
          </cell>
          <cell r="R693" t="str">
            <v/>
          </cell>
          <cell r="S693" t="str">
            <v/>
          </cell>
          <cell r="T693" t="e">
            <v>#N/A</v>
          </cell>
          <cell r="U693">
            <v>45182</v>
          </cell>
          <cell r="X693" t="str">
            <v>なし</v>
          </cell>
          <cell r="Y693" t="str">
            <v/>
          </cell>
          <cell r="Z693" t="str">
            <v>該当</v>
          </cell>
          <cell r="AA693" t="str">
            <v>Ｒ４</v>
          </cell>
          <cell r="AB693" t="str">
            <v>〇</v>
          </cell>
          <cell r="AC693" t="str">
            <v>Ｒ４</v>
          </cell>
        </row>
        <row r="694">
          <cell r="A694">
            <v>1410051025971</v>
          </cell>
          <cell r="B694">
            <v>6</v>
          </cell>
          <cell r="C694" t="str">
            <v>保育所</v>
          </cell>
          <cell r="D694" t="str">
            <v>ぶれすと綱島ほいくえん</v>
          </cell>
          <cell r="E694">
            <v>80</v>
          </cell>
          <cell r="F694" t="str">
            <v>港北区</v>
          </cell>
          <cell r="G694" t="str">
            <v>該当</v>
          </cell>
          <cell r="H694">
            <v>13</v>
          </cell>
          <cell r="I694">
            <v>4</v>
          </cell>
          <cell r="J694">
            <v>3</v>
          </cell>
          <cell r="K694" t="str">
            <v>該当</v>
          </cell>
          <cell r="L694">
            <v>5</v>
          </cell>
          <cell r="M694">
            <v>4</v>
          </cell>
          <cell r="N694">
            <v>1</v>
          </cell>
          <cell r="O694">
            <v>2340054</v>
          </cell>
          <cell r="P694" t="str">
            <v>横浜市港南区港南台一丁目６－２２　スライヴサクライ１Ｆ</v>
          </cell>
          <cell r="Q694" t="str">
            <v>株式会社ブレストインターナショナル</v>
          </cell>
          <cell r="R694" t="str">
            <v>適</v>
          </cell>
          <cell r="S694" t="str">
            <v/>
          </cell>
          <cell r="T694" t="str">
            <v/>
          </cell>
          <cell r="U694">
            <v>45191</v>
          </cell>
          <cell r="X694" t="str">
            <v>なし</v>
          </cell>
          <cell r="Y694" t="str">
            <v/>
          </cell>
          <cell r="Z694" t="str">
            <v>該当</v>
          </cell>
          <cell r="AA694" t="str">
            <v>Ｒ４</v>
          </cell>
          <cell r="AB694" t="str">
            <v>〇</v>
          </cell>
          <cell r="AC694" t="str">
            <v>Ｒ４</v>
          </cell>
        </row>
        <row r="695">
          <cell r="A695">
            <v>1410051025856</v>
          </cell>
          <cell r="B695">
            <v>6</v>
          </cell>
          <cell r="C695" t="str">
            <v>保育所</v>
          </cell>
          <cell r="D695" t="str">
            <v>大曽根コスモス保育園</v>
          </cell>
          <cell r="E695">
            <v>80</v>
          </cell>
          <cell r="F695" t="str">
            <v>港北区</v>
          </cell>
          <cell r="G695" t="str">
            <v>該当</v>
          </cell>
          <cell r="H695">
            <v>11</v>
          </cell>
          <cell r="I695">
            <v>4</v>
          </cell>
          <cell r="J695">
            <v>2</v>
          </cell>
          <cell r="K695" t="str">
            <v>該当</v>
          </cell>
          <cell r="L695">
            <v>10</v>
          </cell>
          <cell r="M695">
            <v>4</v>
          </cell>
          <cell r="N695">
            <v>6</v>
          </cell>
          <cell r="O695">
            <v>2220003</v>
          </cell>
          <cell r="P695" t="str">
            <v>横浜市港北区大曽根二丁目３２－８</v>
          </cell>
          <cell r="Q695" t="str">
            <v>大曽根コスモス保育園</v>
          </cell>
          <cell r="R695" t="str">
            <v>適</v>
          </cell>
          <cell r="S695" t="str">
            <v/>
          </cell>
          <cell r="T695" t="str">
            <v/>
          </cell>
          <cell r="U695">
            <v>45182</v>
          </cell>
          <cell r="X695" t="str">
            <v>なし</v>
          </cell>
          <cell r="Y695" t="str">
            <v/>
          </cell>
          <cell r="Z695" t="str">
            <v>該当</v>
          </cell>
          <cell r="AA695" t="str">
            <v>Ｒ４</v>
          </cell>
          <cell r="AB695" t="str">
            <v>〇</v>
          </cell>
          <cell r="AC695" t="str">
            <v>Ｒ４</v>
          </cell>
        </row>
        <row r="696">
          <cell r="A696">
            <v>1410051025807</v>
          </cell>
          <cell r="B696">
            <v>6</v>
          </cell>
          <cell r="C696" t="str">
            <v>保育所</v>
          </cell>
          <cell r="D696" t="str">
            <v>港北コスモス保育園</v>
          </cell>
          <cell r="E696">
            <v>80</v>
          </cell>
          <cell r="F696" t="str">
            <v>港北区</v>
          </cell>
          <cell r="G696" t="str">
            <v>該当</v>
          </cell>
          <cell r="H696">
            <v>12</v>
          </cell>
          <cell r="I696">
            <v>4</v>
          </cell>
          <cell r="J696">
            <v>2</v>
          </cell>
          <cell r="K696" t="str">
            <v>該当</v>
          </cell>
          <cell r="L696">
            <v>7</v>
          </cell>
          <cell r="M696">
            <v>4</v>
          </cell>
          <cell r="N696">
            <v>3</v>
          </cell>
          <cell r="O696">
            <v>2230058</v>
          </cell>
          <cell r="P696" t="str">
            <v>横浜市港北区新吉田東五丁目７８－２４</v>
          </cell>
          <cell r="Q696" t="str">
            <v>港北コスモス保育園</v>
          </cell>
          <cell r="R696" t="str">
            <v>適</v>
          </cell>
          <cell r="S696" t="str">
            <v/>
          </cell>
          <cell r="T696" t="str">
            <v>NG</v>
          </cell>
          <cell r="U696">
            <v>45182</v>
          </cell>
          <cell r="X696" t="str">
            <v>なし</v>
          </cell>
          <cell r="Y696" t="str">
            <v/>
          </cell>
          <cell r="Z696" t="str">
            <v>該当</v>
          </cell>
          <cell r="AA696" t="str">
            <v>Ｒ４</v>
          </cell>
          <cell r="AB696" t="str">
            <v>〇</v>
          </cell>
          <cell r="AC696" t="str">
            <v>Ｒ４</v>
          </cell>
        </row>
        <row r="697">
          <cell r="A697">
            <v>1410051025641</v>
          </cell>
          <cell r="B697">
            <v>6</v>
          </cell>
          <cell r="C697" t="str">
            <v>保育所</v>
          </cell>
          <cell r="D697" t="str">
            <v>キディ大倉山・横浜</v>
          </cell>
          <cell r="E697">
            <v>80</v>
          </cell>
          <cell r="F697" t="str">
            <v>港北区</v>
          </cell>
          <cell r="G697" t="str">
            <v>該当</v>
          </cell>
          <cell r="H697">
            <v>10</v>
          </cell>
          <cell r="I697">
            <v>3</v>
          </cell>
          <cell r="J697">
            <v>2</v>
          </cell>
          <cell r="K697" t="str">
            <v>該当</v>
          </cell>
          <cell r="L697">
            <v>6</v>
          </cell>
          <cell r="M697">
            <v>3</v>
          </cell>
          <cell r="N697">
            <v>3</v>
          </cell>
          <cell r="O697">
            <v>2220032</v>
          </cell>
          <cell r="P697" t="str">
            <v>横浜市港北区大豆戸町３５－１</v>
          </cell>
          <cell r="Q697" t="str">
            <v>キディ大倉山・横浜</v>
          </cell>
          <cell r="R697" t="str">
            <v>適</v>
          </cell>
          <cell r="S697" t="str">
            <v/>
          </cell>
          <cell r="T697" t="str">
            <v/>
          </cell>
          <cell r="U697">
            <v>45163</v>
          </cell>
          <cell r="X697" t="str">
            <v>なし</v>
          </cell>
          <cell r="Y697" t="str">
            <v/>
          </cell>
          <cell r="Z697" t="str">
            <v>該当</v>
          </cell>
          <cell r="AA697" t="str">
            <v>Ｒ４</v>
          </cell>
          <cell r="AB697" t="str">
            <v>〇</v>
          </cell>
          <cell r="AC697" t="str">
            <v>Ｒ４</v>
          </cell>
        </row>
        <row r="698">
          <cell r="A698">
            <v>1410051025633</v>
          </cell>
          <cell r="B698">
            <v>6</v>
          </cell>
          <cell r="C698" t="str">
            <v>保育所</v>
          </cell>
          <cell r="D698" t="str">
            <v>パレット保育園・妙蓮寺</v>
          </cell>
          <cell r="E698">
            <v>80</v>
          </cell>
          <cell r="F698" t="str">
            <v>港北区</v>
          </cell>
          <cell r="G698" t="str">
            <v>該当</v>
          </cell>
          <cell r="H698">
            <v>12</v>
          </cell>
          <cell r="I698">
            <v>4</v>
          </cell>
          <cell r="J698">
            <v>2</v>
          </cell>
          <cell r="K698" t="str">
            <v>該当</v>
          </cell>
          <cell r="L698">
            <v>4</v>
          </cell>
          <cell r="M698">
            <v>4</v>
          </cell>
          <cell r="N698">
            <v>0</v>
          </cell>
          <cell r="O698">
            <v>2210056</v>
          </cell>
          <cell r="P698" t="str">
            <v>横浜市神奈川区金港町５－３２　ベイフロント横浜３Ｆ</v>
          </cell>
          <cell r="Q698" t="str">
            <v>株式会社　理究</v>
          </cell>
          <cell r="R698" t="str">
            <v>適</v>
          </cell>
          <cell r="S698" t="str">
            <v/>
          </cell>
          <cell r="T698" t="str">
            <v/>
          </cell>
          <cell r="U698">
            <v>45163</v>
          </cell>
          <cell r="X698" t="str">
            <v>なし</v>
          </cell>
          <cell r="Y698" t="str">
            <v/>
          </cell>
          <cell r="Z698" t="str">
            <v>該当</v>
          </cell>
          <cell r="AA698" t="str">
            <v>Ｒ４</v>
          </cell>
          <cell r="AB698" t="str">
            <v>〇</v>
          </cell>
          <cell r="AC698" t="str">
            <v>Ｒ４</v>
          </cell>
        </row>
        <row r="699">
          <cell r="A699">
            <v>1410051025591</v>
          </cell>
          <cell r="B699">
            <v>6</v>
          </cell>
          <cell r="C699" t="str">
            <v>保育所</v>
          </cell>
          <cell r="D699" t="str">
            <v>スターチャイルド≪大倉山ナーサリー≫</v>
          </cell>
          <cell r="E699">
            <v>80</v>
          </cell>
          <cell r="F699" t="str">
            <v>港北区</v>
          </cell>
          <cell r="G699" t="str">
            <v>該当</v>
          </cell>
          <cell r="H699">
            <v>11</v>
          </cell>
          <cell r="I699">
            <v>4</v>
          </cell>
          <cell r="J699">
            <v>2</v>
          </cell>
          <cell r="K699" t="str">
            <v>該当</v>
          </cell>
          <cell r="L699">
            <v>9</v>
          </cell>
          <cell r="M699">
            <v>4</v>
          </cell>
          <cell r="N699">
            <v>5</v>
          </cell>
          <cell r="O699">
            <v>2210835</v>
          </cell>
          <cell r="P699" t="str">
            <v>横浜市神奈川区鶴屋町３－２９－１　第６安田ビル５階</v>
          </cell>
          <cell r="Q699" t="str">
            <v>ヒューマンスターチャイルド株式会社</v>
          </cell>
          <cell r="R699" t="str">
            <v>適</v>
          </cell>
          <cell r="S699" t="str">
            <v/>
          </cell>
          <cell r="T699" t="str">
            <v/>
          </cell>
          <cell r="U699">
            <v>45175</v>
          </cell>
          <cell r="X699" t="str">
            <v>なし</v>
          </cell>
          <cell r="Y699" t="str">
            <v/>
          </cell>
          <cell r="Z699" t="str">
            <v>該当</v>
          </cell>
          <cell r="AA699" t="str">
            <v>Ｒ４</v>
          </cell>
          <cell r="AB699" t="str">
            <v>〇</v>
          </cell>
          <cell r="AC699" t="str">
            <v>Ｒ４</v>
          </cell>
        </row>
        <row r="700">
          <cell r="A700">
            <v>1410051025500</v>
          </cell>
          <cell r="B700">
            <v>6</v>
          </cell>
          <cell r="C700" t="str">
            <v>保育所</v>
          </cell>
          <cell r="D700" t="str">
            <v>キッズパートナー綱島東</v>
          </cell>
          <cell r="E700">
            <v>80</v>
          </cell>
          <cell r="F700" t="str">
            <v>港北区</v>
          </cell>
          <cell r="G700" t="str">
            <v>該当</v>
          </cell>
          <cell r="H700">
            <v>12</v>
          </cell>
          <cell r="I700">
            <v>4</v>
          </cell>
          <cell r="J700">
            <v>2</v>
          </cell>
          <cell r="K700" t="str">
            <v>該当</v>
          </cell>
          <cell r="L700">
            <v>10</v>
          </cell>
          <cell r="M700">
            <v>4</v>
          </cell>
          <cell r="N700">
            <v>6</v>
          </cell>
          <cell r="O700">
            <v>1400013</v>
          </cell>
          <cell r="P700" t="str">
            <v>東京都品川区南大井６丁目２０－１４</v>
          </cell>
          <cell r="Q700" t="str">
            <v>ケアパートナー株式会社</v>
          </cell>
          <cell r="R700" t="str">
            <v/>
          </cell>
          <cell r="S700" t="str">
            <v/>
          </cell>
          <cell r="T700" t="e">
            <v>#N/A</v>
          </cell>
          <cell r="U700">
            <v>45163</v>
          </cell>
          <cell r="X700" t="str">
            <v>なし</v>
          </cell>
          <cell r="Y700" t="str">
            <v/>
          </cell>
          <cell r="Z700" t="str">
            <v>該当</v>
          </cell>
          <cell r="AA700" t="str">
            <v>Ｒ４</v>
          </cell>
          <cell r="AB700" t="str">
            <v>〇</v>
          </cell>
          <cell r="AC700" t="str">
            <v>Ｒ４</v>
          </cell>
        </row>
        <row r="701">
          <cell r="A701">
            <v>1410051025476</v>
          </cell>
          <cell r="B701">
            <v>6</v>
          </cell>
          <cell r="C701" t="str">
            <v>保育所</v>
          </cell>
          <cell r="D701" t="str">
            <v>光の園第二保育園</v>
          </cell>
          <cell r="E701">
            <v>80</v>
          </cell>
          <cell r="F701" t="str">
            <v>港北区</v>
          </cell>
          <cell r="G701" t="str">
            <v>該当</v>
          </cell>
          <cell r="H701">
            <v>18</v>
          </cell>
          <cell r="I701">
            <v>6</v>
          </cell>
          <cell r="J701">
            <v>4</v>
          </cell>
          <cell r="K701" t="str">
            <v>該当</v>
          </cell>
          <cell r="L701">
            <v>11</v>
          </cell>
          <cell r="M701">
            <v>6</v>
          </cell>
          <cell r="N701">
            <v>5</v>
          </cell>
          <cell r="O701">
            <v>2220011</v>
          </cell>
          <cell r="P701" t="str">
            <v>横浜市港北区菊名六丁目１５－１４　２階</v>
          </cell>
          <cell r="Q701" t="str">
            <v>株式会社アンティー</v>
          </cell>
          <cell r="R701" t="str">
            <v/>
          </cell>
          <cell r="S701" t="str">
            <v/>
          </cell>
          <cell r="T701" t="e">
            <v>#N/A</v>
          </cell>
          <cell r="U701">
            <v>45182</v>
          </cell>
          <cell r="X701" t="str">
            <v>なし</v>
          </cell>
          <cell r="Y701" t="str">
            <v/>
          </cell>
          <cell r="Z701" t="str">
            <v>該当</v>
          </cell>
          <cell r="AA701" t="str">
            <v>Ｒ４</v>
          </cell>
          <cell r="AB701" t="str">
            <v>〇</v>
          </cell>
          <cell r="AC701" t="str">
            <v>Ｒ４</v>
          </cell>
        </row>
        <row r="702">
          <cell r="A702">
            <v>1410051025468</v>
          </cell>
          <cell r="B702">
            <v>6</v>
          </cell>
          <cell r="C702" t="str">
            <v>保育所</v>
          </cell>
          <cell r="D702" t="str">
            <v>天才キッズクラブ楽学館大倉山園</v>
          </cell>
          <cell r="E702">
            <v>80</v>
          </cell>
          <cell r="F702" t="str">
            <v>港北区</v>
          </cell>
          <cell r="G702" t="str">
            <v>該当</v>
          </cell>
          <cell r="H702">
            <v>10</v>
          </cell>
          <cell r="I702">
            <v>3</v>
          </cell>
          <cell r="J702">
            <v>2</v>
          </cell>
          <cell r="K702" t="str">
            <v>該当</v>
          </cell>
          <cell r="L702">
            <v>5</v>
          </cell>
          <cell r="M702">
            <v>3</v>
          </cell>
          <cell r="N702">
            <v>2</v>
          </cell>
          <cell r="O702">
            <v>2060802</v>
          </cell>
          <cell r="P702" t="str">
            <v>東京都稲城市東長沼２１０６－５　マスヤビル１Ｆ</v>
          </cell>
          <cell r="Q702" t="str">
            <v>株式会社　ＴＫＣ</v>
          </cell>
          <cell r="R702" t="str">
            <v>適</v>
          </cell>
          <cell r="S702" t="str">
            <v/>
          </cell>
          <cell r="T702" t="str">
            <v/>
          </cell>
          <cell r="U702">
            <v>45182</v>
          </cell>
          <cell r="X702" t="str">
            <v>なし</v>
          </cell>
          <cell r="Y702" t="str">
            <v/>
          </cell>
          <cell r="Z702" t="str">
            <v>該当</v>
          </cell>
          <cell r="AA702" t="str">
            <v>Ｒ４</v>
          </cell>
          <cell r="AB702" t="str">
            <v>〇</v>
          </cell>
          <cell r="AC702" t="str">
            <v>Ｒ４</v>
          </cell>
        </row>
        <row r="703">
          <cell r="A703">
            <v>1410051025427</v>
          </cell>
          <cell r="B703">
            <v>6</v>
          </cell>
          <cell r="C703" t="str">
            <v>保育所</v>
          </cell>
          <cell r="D703" t="str">
            <v>ウッズ保育園</v>
          </cell>
          <cell r="E703">
            <v>80</v>
          </cell>
          <cell r="F703" t="str">
            <v>港北区</v>
          </cell>
          <cell r="G703" t="str">
            <v>該当</v>
          </cell>
          <cell r="H703">
            <v>11</v>
          </cell>
          <cell r="I703">
            <v>4</v>
          </cell>
          <cell r="J703">
            <v>2</v>
          </cell>
          <cell r="K703" t="str">
            <v>該当</v>
          </cell>
          <cell r="L703">
            <v>11</v>
          </cell>
          <cell r="M703">
            <v>4</v>
          </cell>
          <cell r="N703">
            <v>7</v>
          </cell>
          <cell r="O703">
            <v>2230053</v>
          </cell>
          <cell r="P703" t="str">
            <v>横浜市港北区綱島西２－１－７　ＭＡＣ綱島コート２階</v>
          </cell>
          <cell r="Q703" t="str">
            <v>ウッズ保育園</v>
          </cell>
          <cell r="R703" t="str">
            <v>適</v>
          </cell>
          <cell r="S703" t="str">
            <v/>
          </cell>
          <cell r="T703" t="str">
            <v/>
          </cell>
          <cell r="U703">
            <v>45182</v>
          </cell>
          <cell r="X703" t="str">
            <v>なし</v>
          </cell>
          <cell r="Y703" t="str">
            <v/>
          </cell>
          <cell r="Z703" t="str">
            <v>該当</v>
          </cell>
          <cell r="AA703" t="str">
            <v>Ｒ４</v>
          </cell>
          <cell r="AB703" t="str">
            <v>〇</v>
          </cell>
          <cell r="AC703" t="str">
            <v>Ｒ４</v>
          </cell>
        </row>
        <row r="704">
          <cell r="A704">
            <v>1410051024974</v>
          </cell>
          <cell r="B704">
            <v>6</v>
          </cell>
          <cell r="C704" t="str">
            <v>保育所</v>
          </cell>
          <cell r="D704" t="str">
            <v>アスクみのわ保育園</v>
          </cell>
          <cell r="E704">
            <v>80</v>
          </cell>
          <cell r="F704" t="str">
            <v>港北区</v>
          </cell>
          <cell r="G704" t="str">
            <v>該当</v>
          </cell>
          <cell r="H704">
            <v>14</v>
          </cell>
          <cell r="I704">
            <v>5</v>
          </cell>
          <cell r="J704">
            <v>3</v>
          </cell>
          <cell r="K704" t="str">
            <v>該当</v>
          </cell>
          <cell r="L704">
            <v>8</v>
          </cell>
          <cell r="M704">
            <v>5</v>
          </cell>
          <cell r="N704">
            <v>3</v>
          </cell>
          <cell r="O704">
            <v>1080075</v>
          </cell>
          <cell r="P704" t="str">
            <v>東京都港区港南１－２－７０　品川シーズンテラス５階</v>
          </cell>
          <cell r="Q704" t="str">
            <v>株式会社　日本保育総合研究所</v>
          </cell>
          <cell r="R704" t="str">
            <v/>
          </cell>
          <cell r="S704" t="str">
            <v/>
          </cell>
          <cell r="T704" t="e">
            <v>#N/A</v>
          </cell>
          <cell r="U704">
            <v>45175</v>
          </cell>
          <cell r="X704" t="str">
            <v>なし</v>
          </cell>
          <cell r="Y704" t="str">
            <v/>
          </cell>
          <cell r="Z704" t="str">
            <v>該当</v>
          </cell>
          <cell r="AA704" t="str">
            <v>Ｒ４</v>
          </cell>
          <cell r="AB704" t="str">
            <v>〇</v>
          </cell>
          <cell r="AC704" t="str">
            <v>Ｒ４</v>
          </cell>
        </row>
        <row r="705">
          <cell r="A705">
            <v>1410051024859</v>
          </cell>
          <cell r="B705">
            <v>6</v>
          </cell>
          <cell r="C705" t="str">
            <v>保育所</v>
          </cell>
          <cell r="D705" t="str">
            <v>パレット保育園・大倉山</v>
          </cell>
          <cell r="E705">
            <v>80</v>
          </cell>
          <cell r="F705" t="str">
            <v>港北区</v>
          </cell>
          <cell r="G705" t="str">
            <v>該当</v>
          </cell>
          <cell r="H705">
            <v>15</v>
          </cell>
          <cell r="I705">
            <v>5</v>
          </cell>
          <cell r="J705">
            <v>3</v>
          </cell>
          <cell r="K705" t="str">
            <v>該当</v>
          </cell>
          <cell r="L705">
            <v>11</v>
          </cell>
          <cell r="M705">
            <v>5</v>
          </cell>
          <cell r="N705">
            <v>6</v>
          </cell>
          <cell r="O705">
            <v>2210056</v>
          </cell>
          <cell r="P705" t="str">
            <v>横浜市神奈川区金港町５－３２　ベイフロント横浜３Ｆ</v>
          </cell>
          <cell r="Q705" t="str">
            <v>株式会社　理究</v>
          </cell>
          <cell r="R705" t="str">
            <v>適</v>
          </cell>
          <cell r="S705" t="str">
            <v/>
          </cell>
          <cell r="T705" t="str">
            <v/>
          </cell>
          <cell r="U705">
            <v>45163</v>
          </cell>
          <cell r="X705" t="str">
            <v>なし</v>
          </cell>
          <cell r="Y705" t="str">
            <v/>
          </cell>
          <cell r="Z705" t="str">
            <v>該当</v>
          </cell>
          <cell r="AA705" t="str">
            <v>Ｒ４</v>
          </cell>
          <cell r="AB705" t="str">
            <v>〇</v>
          </cell>
          <cell r="AC705" t="str">
            <v>Ｒ４</v>
          </cell>
        </row>
        <row r="706">
          <cell r="A706">
            <v>1410051024842</v>
          </cell>
          <cell r="B706">
            <v>6</v>
          </cell>
          <cell r="C706" t="str">
            <v>保育所</v>
          </cell>
          <cell r="D706" t="str">
            <v>綱島こども園</v>
          </cell>
          <cell r="E706">
            <v>80</v>
          </cell>
          <cell r="F706" t="str">
            <v>港北区</v>
          </cell>
          <cell r="G706" t="str">
            <v>非該当</v>
          </cell>
          <cell r="I706" t="str">
            <v/>
          </cell>
          <cell r="J706" t="str">
            <v/>
          </cell>
          <cell r="K706" t="str">
            <v>非該当</v>
          </cell>
          <cell r="M706" t="str">
            <v/>
          </cell>
          <cell r="N706" t="str">
            <v>―</v>
          </cell>
          <cell r="O706">
            <v>1850034</v>
          </cell>
          <cell r="P706" t="str">
            <v>東京都国分寺市光町２－５－１</v>
          </cell>
          <cell r="Q706" t="str">
            <v>株式会社こどもの森</v>
          </cell>
          <cell r="R706" t="str">
            <v/>
          </cell>
          <cell r="S706" t="str">
            <v/>
          </cell>
          <cell r="T706" t="e">
            <v>#N/A</v>
          </cell>
          <cell r="U706">
            <v>45182</v>
          </cell>
          <cell r="X706" t="str">
            <v>―</v>
          </cell>
          <cell r="Y706" t="str">
            <v/>
          </cell>
          <cell r="Z706" t="str">
            <v>非該当</v>
          </cell>
          <cell r="AA706" t="str">
            <v>履歴なし</v>
          </cell>
          <cell r="AB706" t="str">
            <v>〇</v>
          </cell>
          <cell r="AC706" t="str">
            <v/>
          </cell>
        </row>
        <row r="707">
          <cell r="A707">
            <v>1410051024693</v>
          </cell>
          <cell r="B707">
            <v>6</v>
          </cell>
          <cell r="C707" t="str">
            <v>保育所</v>
          </cell>
          <cell r="D707" t="str">
            <v>クレシュ新横浜</v>
          </cell>
          <cell r="E707">
            <v>80</v>
          </cell>
          <cell r="F707" t="str">
            <v>港北区</v>
          </cell>
          <cell r="G707" t="str">
            <v>該当</v>
          </cell>
          <cell r="H707">
            <v>12</v>
          </cell>
          <cell r="I707">
            <v>4</v>
          </cell>
          <cell r="J707">
            <v>2</v>
          </cell>
          <cell r="K707" t="str">
            <v>該当</v>
          </cell>
          <cell r="L707">
            <v>9</v>
          </cell>
          <cell r="M707">
            <v>4</v>
          </cell>
          <cell r="N707">
            <v>5</v>
          </cell>
          <cell r="O707">
            <v>2220033</v>
          </cell>
          <cell r="P707" t="str">
            <v>神奈川県横浜市港北区新横浜３丁目２－４</v>
          </cell>
          <cell r="Q707" t="str">
            <v>学校法人曙学園　クレシュ新横浜</v>
          </cell>
          <cell r="R707" t="str">
            <v>適</v>
          </cell>
          <cell r="S707" t="str">
            <v/>
          </cell>
          <cell r="T707" t="str">
            <v/>
          </cell>
          <cell r="U707">
            <v>45182</v>
          </cell>
          <cell r="X707" t="str">
            <v>なし</v>
          </cell>
          <cell r="Y707" t="str">
            <v/>
          </cell>
          <cell r="Z707" t="str">
            <v>該当</v>
          </cell>
          <cell r="AA707" t="str">
            <v>Ｒ４</v>
          </cell>
          <cell r="AB707" t="str">
            <v>〇</v>
          </cell>
          <cell r="AC707" t="str">
            <v>Ｒ４</v>
          </cell>
        </row>
        <row r="708">
          <cell r="A708">
            <v>1410051024602</v>
          </cell>
          <cell r="B708">
            <v>6</v>
          </cell>
          <cell r="C708" t="str">
            <v>保育所</v>
          </cell>
          <cell r="D708" t="str">
            <v>はなまる保育園</v>
          </cell>
          <cell r="E708">
            <v>80</v>
          </cell>
          <cell r="F708" t="str">
            <v>港北区</v>
          </cell>
          <cell r="G708" t="str">
            <v>該当</v>
          </cell>
          <cell r="H708">
            <v>14</v>
          </cell>
          <cell r="I708">
            <v>5</v>
          </cell>
          <cell r="J708">
            <v>3</v>
          </cell>
          <cell r="K708" t="str">
            <v>該当</v>
          </cell>
          <cell r="L708">
            <v>9</v>
          </cell>
          <cell r="M708">
            <v>5</v>
          </cell>
          <cell r="N708">
            <v>4</v>
          </cell>
          <cell r="O708">
            <v>2230052</v>
          </cell>
          <cell r="P708" t="str">
            <v>横浜市港北区綱島東１－１３－２　ⅯＫマンション第３　２０８号</v>
          </cell>
          <cell r="Q708" t="str">
            <v>株式会社ケイ・キッズエイトはなまる保育園</v>
          </cell>
          <cell r="R708" t="str">
            <v>適</v>
          </cell>
          <cell r="S708" t="str">
            <v/>
          </cell>
          <cell r="T708" t="str">
            <v/>
          </cell>
          <cell r="U708">
            <v>45182</v>
          </cell>
          <cell r="X708" t="str">
            <v>なし</v>
          </cell>
          <cell r="Y708" t="str">
            <v/>
          </cell>
          <cell r="Z708" t="str">
            <v>該当</v>
          </cell>
          <cell r="AA708" t="str">
            <v>Ｒ４</v>
          </cell>
          <cell r="AB708" t="str">
            <v>〇</v>
          </cell>
          <cell r="AC708" t="str">
            <v>Ｒ４</v>
          </cell>
        </row>
        <row r="709">
          <cell r="A709">
            <v>1410051024594</v>
          </cell>
          <cell r="B709">
            <v>6</v>
          </cell>
          <cell r="C709" t="str">
            <v>保育所</v>
          </cell>
          <cell r="D709" t="str">
            <v>ベネッセ　新横浜保育園</v>
          </cell>
          <cell r="E709">
            <v>80</v>
          </cell>
          <cell r="F709" t="str">
            <v>港北区</v>
          </cell>
          <cell r="G709" t="str">
            <v>該当</v>
          </cell>
          <cell r="H709">
            <v>13</v>
          </cell>
          <cell r="I709">
            <v>4</v>
          </cell>
          <cell r="J709">
            <v>3</v>
          </cell>
          <cell r="K709" t="str">
            <v>該当</v>
          </cell>
          <cell r="L709">
            <v>9</v>
          </cell>
          <cell r="M709">
            <v>4</v>
          </cell>
          <cell r="N709">
            <v>5</v>
          </cell>
          <cell r="O709">
            <v>1630905</v>
          </cell>
          <cell r="P709" t="str">
            <v>東京都新宿区西新宿２－３－１新宿モノリスビル５階</v>
          </cell>
          <cell r="Q709" t="str">
            <v>株式会社ベネッセスタイルケア</v>
          </cell>
          <cell r="R709" t="str">
            <v>適</v>
          </cell>
          <cell r="S709" t="str">
            <v/>
          </cell>
          <cell r="T709" t="str">
            <v/>
          </cell>
          <cell r="U709">
            <v>45182</v>
          </cell>
          <cell r="X709" t="str">
            <v>なし</v>
          </cell>
          <cell r="Y709" t="str">
            <v/>
          </cell>
          <cell r="Z709" t="str">
            <v>該当</v>
          </cell>
          <cell r="AA709" t="str">
            <v>Ｒ４</v>
          </cell>
          <cell r="AB709" t="str">
            <v>〇</v>
          </cell>
          <cell r="AC709" t="str">
            <v>Ｒ４</v>
          </cell>
        </row>
        <row r="710">
          <cell r="A710">
            <v>1410051024586</v>
          </cell>
          <cell r="B710">
            <v>6</v>
          </cell>
          <cell r="C710" t="str">
            <v>保育所</v>
          </cell>
          <cell r="D710" t="str">
            <v>キッズパートナー小机</v>
          </cell>
          <cell r="E710">
            <v>80</v>
          </cell>
          <cell r="F710" t="str">
            <v>港北区</v>
          </cell>
          <cell r="G710" t="str">
            <v>該当</v>
          </cell>
          <cell r="H710">
            <v>11</v>
          </cell>
          <cell r="I710">
            <v>4</v>
          </cell>
          <cell r="J710">
            <v>2</v>
          </cell>
          <cell r="K710" t="str">
            <v>該当</v>
          </cell>
          <cell r="L710">
            <v>9</v>
          </cell>
          <cell r="M710">
            <v>4</v>
          </cell>
          <cell r="N710">
            <v>5</v>
          </cell>
          <cell r="O710">
            <v>1400013</v>
          </cell>
          <cell r="P710" t="str">
            <v>東京都品川区南大井６丁目２０－１４</v>
          </cell>
          <cell r="Q710" t="str">
            <v>ケアパートナー株式会社</v>
          </cell>
          <cell r="R710" t="str">
            <v/>
          </cell>
          <cell r="S710" t="str">
            <v/>
          </cell>
          <cell r="T710" t="e">
            <v>#N/A</v>
          </cell>
          <cell r="U710">
            <v>45182</v>
          </cell>
          <cell r="X710" t="str">
            <v>なし</v>
          </cell>
          <cell r="Y710" t="str">
            <v/>
          </cell>
          <cell r="Z710" t="str">
            <v>該当</v>
          </cell>
          <cell r="AA710" t="str">
            <v>Ｒ４</v>
          </cell>
          <cell r="AB710" t="str">
            <v>〇</v>
          </cell>
          <cell r="AC710" t="str">
            <v>Ｒ４</v>
          </cell>
        </row>
        <row r="711">
          <cell r="A711">
            <v>1410051024578</v>
          </cell>
          <cell r="B711">
            <v>6</v>
          </cell>
          <cell r="C711" t="str">
            <v>保育所</v>
          </cell>
          <cell r="D711" t="str">
            <v>みらいく高田園</v>
          </cell>
          <cell r="E711">
            <v>80</v>
          </cell>
          <cell r="F711" t="str">
            <v>港北区</v>
          </cell>
          <cell r="G711" t="str">
            <v>該当</v>
          </cell>
          <cell r="H711">
            <v>11</v>
          </cell>
          <cell r="I711">
            <v>4</v>
          </cell>
          <cell r="J711">
            <v>2</v>
          </cell>
          <cell r="K711" t="str">
            <v>該当</v>
          </cell>
          <cell r="L711">
            <v>11</v>
          </cell>
          <cell r="M711">
            <v>4</v>
          </cell>
          <cell r="N711">
            <v>7</v>
          </cell>
          <cell r="O711">
            <v>1710014</v>
          </cell>
          <cell r="P711" t="str">
            <v>東京都豊島区池袋２－６８－１２</v>
          </cell>
          <cell r="Q711" t="str">
            <v>株式会社みらいく</v>
          </cell>
          <cell r="R711" t="str">
            <v>適</v>
          </cell>
          <cell r="S711" t="str">
            <v/>
          </cell>
          <cell r="T711" t="str">
            <v/>
          </cell>
          <cell r="U711">
            <v>45182</v>
          </cell>
          <cell r="X711" t="str">
            <v>なし</v>
          </cell>
          <cell r="Y711" t="str">
            <v/>
          </cell>
          <cell r="Z711" t="str">
            <v>該当</v>
          </cell>
          <cell r="AA711" t="str">
            <v>Ｒ４</v>
          </cell>
          <cell r="AB711" t="str">
            <v>〇</v>
          </cell>
          <cell r="AC711" t="str">
            <v>Ｒ４</v>
          </cell>
        </row>
        <row r="712">
          <cell r="A712">
            <v>1410051024487</v>
          </cell>
          <cell r="B712">
            <v>6</v>
          </cell>
          <cell r="C712" t="str">
            <v>保育所</v>
          </cell>
          <cell r="D712" t="str">
            <v>みらいく日吉本町園</v>
          </cell>
          <cell r="E712">
            <v>80</v>
          </cell>
          <cell r="F712" t="str">
            <v>港北区</v>
          </cell>
          <cell r="G712" t="str">
            <v>該当</v>
          </cell>
          <cell r="H712">
            <v>11</v>
          </cell>
          <cell r="I712">
            <v>4</v>
          </cell>
          <cell r="J712">
            <v>2</v>
          </cell>
          <cell r="K712" t="str">
            <v>該当</v>
          </cell>
          <cell r="L712">
            <v>11</v>
          </cell>
          <cell r="M712">
            <v>4</v>
          </cell>
          <cell r="N712">
            <v>7</v>
          </cell>
          <cell r="O712">
            <v>1710014</v>
          </cell>
          <cell r="P712" t="str">
            <v>東京都豊島区池袋２－６８－１２</v>
          </cell>
          <cell r="Q712" t="str">
            <v>株式会社みらいく</v>
          </cell>
          <cell r="R712" t="str">
            <v>適</v>
          </cell>
          <cell r="S712" t="str">
            <v/>
          </cell>
          <cell r="T712" t="str">
            <v/>
          </cell>
          <cell r="U712">
            <v>45175</v>
          </cell>
          <cell r="X712" t="str">
            <v>なし</v>
          </cell>
          <cell r="Y712" t="str">
            <v/>
          </cell>
          <cell r="Z712" t="str">
            <v>該当</v>
          </cell>
          <cell r="AA712" t="str">
            <v>Ｒ４</v>
          </cell>
          <cell r="AB712" t="str">
            <v>〇</v>
          </cell>
          <cell r="AC712" t="str">
            <v>Ｒ４</v>
          </cell>
        </row>
        <row r="713">
          <cell r="A713">
            <v>1410051024388</v>
          </cell>
          <cell r="B713">
            <v>6</v>
          </cell>
          <cell r="C713" t="str">
            <v>保育所</v>
          </cell>
          <cell r="D713" t="str">
            <v>聖保育園第二</v>
          </cell>
          <cell r="E713">
            <v>80</v>
          </cell>
          <cell r="F713" t="str">
            <v>港北区</v>
          </cell>
          <cell r="G713" t="str">
            <v>該当</v>
          </cell>
          <cell r="H713">
            <v>10</v>
          </cell>
          <cell r="I713">
            <v>3</v>
          </cell>
          <cell r="J713">
            <v>2</v>
          </cell>
          <cell r="K713" t="str">
            <v>該当</v>
          </cell>
          <cell r="L713">
            <v>7</v>
          </cell>
          <cell r="M713">
            <v>3</v>
          </cell>
          <cell r="N713">
            <v>4</v>
          </cell>
          <cell r="O713">
            <v>2220037</v>
          </cell>
          <cell r="P713" t="str">
            <v>横浜市港北区大倉山一丁目１１－８</v>
          </cell>
          <cell r="Q713" t="str">
            <v>聖保育園第二</v>
          </cell>
          <cell r="R713" t="str">
            <v/>
          </cell>
          <cell r="S713" t="str">
            <v/>
          </cell>
          <cell r="T713" t="e">
            <v>#N/A</v>
          </cell>
          <cell r="U713">
            <v>45212</v>
          </cell>
          <cell r="X713" t="str">
            <v>なし</v>
          </cell>
          <cell r="Y713" t="str">
            <v/>
          </cell>
          <cell r="Z713" t="str">
            <v>該当</v>
          </cell>
          <cell r="AA713" t="str">
            <v>Ｒ４</v>
          </cell>
          <cell r="AB713" t="str">
            <v>〇</v>
          </cell>
          <cell r="AC713" t="str">
            <v>Ｒ４</v>
          </cell>
        </row>
        <row r="714">
          <cell r="A714">
            <v>1410051024255</v>
          </cell>
          <cell r="B714">
            <v>6</v>
          </cell>
          <cell r="C714" t="str">
            <v>保育所</v>
          </cell>
          <cell r="D714" t="str">
            <v>ポピンズナーサリースクール綱島</v>
          </cell>
          <cell r="E714">
            <v>80</v>
          </cell>
          <cell r="F714" t="str">
            <v>港北区</v>
          </cell>
          <cell r="G714" t="str">
            <v>該当</v>
          </cell>
          <cell r="H714">
            <v>11</v>
          </cell>
          <cell r="I714">
            <v>4</v>
          </cell>
          <cell r="J714">
            <v>2</v>
          </cell>
          <cell r="K714" t="str">
            <v>該当</v>
          </cell>
          <cell r="L714">
            <v>5</v>
          </cell>
          <cell r="M714">
            <v>4</v>
          </cell>
          <cell r="N714">
            <v>1</v>
          </cell>
          <cell r="O714">
            <v>2230052</v>
          </cell>
          <cell r="P714" t="str">
            <v>横浜市港北区綱島東三丁目２番１５号</v>
          </cell>
          <cell r="Q714" t="str">
            <v>ポピンズナーサリースクール綱島</v>
          </cell>
          <cell r="R714" t="str">
            <v>適</v>
          </cell>
          <cell r="S714" t="str">
            <v/>
          </cell>
          <cell r="T714" t="str">
            <v/>
          </cell>
          <cell r="U714">
            <v>45175</v>
          </cell>
          <cell r="X714" t="str">
            <v>なし</v>
          </cell>
          <cell r="Y714" t="str">
            <v/>
          </cell>
          <cell r="Z714" t="str">
            <v>該当</v>
          </cell>
          <cell r="AA714" t="str">
            <v>Ｒ４</v>
          </cell>
          <cell r="AB714" t="str">
            <v>〇</v>
          </cell>
          <cell r="AC714" t="str">
            <v>Ｒ４</v>
          </cell>
        </row>
        <row r="715">
          <cell r="A715">
            <v>1410051024248</v>
          </cell>
          <cell r="B715">
            <v>6</v>
          </cell>
          <cell r="C715" t="str">
            <v>保育所</v>
          </cell>
          <cell r="D715" t="str">
            <v>下田みんなの保育園</v>
          </cell>
          <cell r="E715">
            <v>80</v>
          </cell>
          <cell r="F715" t="str">
            <v>港北区</v>
          </cell>
          <cell r="G715" t="str">
            <v>該当</v>
          </cell>
          <cell r="H715">
            <v>9</v>
          </cell>
          <cell r="I715">
            <v>3</v>
          </cell>
          <cell r="J715">
            <v>2</v>
          </cell>
          <cell r="K715" t="str">
            <v>該当</v>
          </cell>
          <cell r="L715">
            <v>5</v>
          </cell>
          <cell r="M715">
            <v>3</v>
          </cell>
          <cell r="N715">
            <v>2</v>
          </cell>
          <cell r="O715">
            <v>2230064</v>
          </cell>
          <cell r="P715" t="str">
            <v>横浜市港北区下田町一丁目３－４１</v>
          </cell>
          <cell r="Q715" t="str">
            <v>下田みんなの保育園</v>
          </cell>
          <cell r="R715" t="str">
            <v>適</v>
          </cell>
          <cell r="S715" t="str">
            <v/>
          </cell>
          <cell r="T715" t="str">
            <v/>
          </cell>
          <cell r="U715">
            <v>45163</v>
          </cell>
          <cell r="X715" t="str">
            <v>なし</v>
          </cell>
          <cell r="Y715" t="str">
            <v/>
          </cell>
          <cell r="Z715" t="str">
            <v>該当</v>
          </cell>
          <cell r="AA715" t="str">
            <v>Ｒ４</v>
          </cell>
          <cell r="AB715" t="str">
            <v>〇</v>
          </cell>
          <cell r="AC715" t="str">
            <v>Ｒ４</v>
          </cell>
        </row>
        <row r="716">
          <cell r="A716">
            <v>1410051024230</v>
          </cell>
          <cell r="B716">
            <v>6</v>
          </cell>
          <cell r="C716" t="str">
            <v>保育所</v>
          </cell>
          <cell r="D716" t="str">
            <v>光の園アンティー保育園</v>
          </cell>
          <cell r="E716">
            <v>80</v>
          </cell>
          <cell r="F716" t="str">
            <v>港北区</v>
          </cell>
          <cell r="G716" t="str">
            <v>該当</v>
          </cell>
          <cell r="H716">
            <v>16</v>
          </cell>
          <cell r="I716">
            <v>5</v>
          </cell>
          <cell r="J716">
            <v>3</v>
          </cell>
          <cell r="K716" t="str">
            <v>該当</v>
          </cell>
          <cell r="L716">
            <v>8</v>
          </cell>
          <cell r="M716">
            <v>5</v>
          </cell>
          <cell r="N716">
            <v>3</v>
          </cell>
          <cell r="O716">
            <v>2220011</v>
          </cell>
          <cell r="P716" t="str">
            <v>横浜市港北区菊名６－１５－１４　２階</v>
          </cell>
          <cell r="Q716" t="str">
            <v>株式会社アンティー</v>
          </cell>
          <cell r="R716" t="str">
            <v/>
          </cell>
          <cell r="S716" t="str">
            <v/>
          </cell>
          <cell r="T716" t="e">
            <v>#N/A</v>
          </cell>
          <cell r="U716">
            <v>45182</v>
          </cell>
          <cell r="X716" t="str">
            <v>なし</v>
          </cell>
          <cell r="Y716" t="str">
            <v/>
          </cell>
          <cell r="Z716" t="str">
            <v>該当</v>
          </cell>
          <cell r="AA716" t="str">
            <v>Ｒ４</v>
          </cell>
          <cell r="AB716" t="str">
            <v>〇</v>
          </cell>
          <cell r="AC716" t="str">
            <v>Ｒ４</v>
          </cell>
        </row>
        <row r="717">
          <cell r="A717">
            <v>1410051024198</v>
          </cell>
          <cell r="B717">
            <v>6</v>
          </cell>
          <cell r="C717" t="str">
            <v>保育所</v>
          </cell>
          <cell r="D717" t="str">
            <v>グローバルキッズ菊名園</v>
          </cell>
          <cell r="E717">
            <v>80</v>
          </cell>
          <cell r="F717" t="str">
            <v>港北区</v>
          </cell>
          <cell r="G717" t="str">
            <v>該当</v>
          </cell>
          <cell r="H717">
            <v>15</v>
          </cell>
          <cell r="I717">
            <v>5</v>
          </cell>
          <cell r="J717">
            <v>3</v>
          </cell>
          <cell r="K717" t="str">
            <v>該当</v>
          </cell>
          <cell r="L717">
            <v>11</v>
          </cell>
          <cell r="M717">
            <v>5</v>
          </cell>
          <cell r="N717">
            <v>6</v>
          </cell>
          <cell r="O717">
            <v>1020071</v>
          </cell>
          <cell r="P717" t="str">
            <v>東京都千代田区富士見２丁目１４番３６号</v>
          </cell>
          <cell r="Q717" t="str">
            <v>株式会社グローバルキッズ</v>
          </cell>
          <cell r="R717" t="str">
            <v>適</v>
          </cell>
          <cell r="S717" t="str">
            <v/>
          </cell>
          <cell r="T717" t="str">
            <v/>
          </cell>
          <cell r="U717">
            <v>45163</v>
          </cell>
          <cell r="X717" t="str">
            <v>なし</v>
          </cell>
          <cell r="Y717" t="str">
            <v/>
          </cell>
          <cell r="Z717" t="str">
            <v>該当</v>
          </cell>
          <cell r="AA717" t="str">
            <v>Ｒ４</v>
          </cell>
          <cell r="AB717" t="str">
            <v>〇</v>
          </cell>
          <cell r="AC717" t="str">
            <v>Ｒ４</v>
          </cell>
        </row>
        <row r="718">
          <cell r="A718">
            <v>1410051024024</v>
          </cell>
          <cell r="B718">
            <v>6</v>
          </cell>
          <cell r="C718" t="str">
            <v>保育所</v>
          </cell>
          <cell r="D718" t="str">
            <v>ブライト保育園横浜日吉</v>
          </cell>
          <cell r="E718">
            <v>80</v>
          </cell>
          <cell r="F718" t="str">
            <v>港北区</v>
          </cell>
          <cell r="G718" t="str">
            <v>該当</v>
          </cell>
          <cell r="H718">
            <v>13</v>
          </cell>
          <cell r="I718">
            <v>4</v>
          </cell>
          <cell r="J718">
            <v>3</v>
          </cell>
          <cell r="K718" t="str">
            <v>該当</v>
          </cell>
          <cell r="L718">
            <v>8</v>
          </cell>
          <cell r="M718">
            <v>4</v>
          </cell>
          <cell r="N718">
            <v>4</v>
          </cell>
          <cell r="O718">
            <v>4506036</v>
          </cell>
          <cell r="P718" t="str">
            <v>愛知県名古屋市中村区名駅１丁目１－４　ＪＲセントラルタワーズ３６Ｆ</v>
          </cell>
          <cell r="Q718" t="str">
            <v>社会福祉法人済聖会</v>
          </cell>
          <cell r="R718" t="str">
            <v>適</v>
          </cell>
          <cell r="S718" t="str">
            <v/>
          </cell>
          <cell r="T718" t="str">
            <v/>
          </cell>
          <cell r="U718">
            <v>45163</v>
          </cell>
          <cell r="X718" t="str">
            <v>なし</v>
          </cell>
          <cell r="Y718" t="str">
            <v/>
          </cell>
          <cell r="Z718" t="str">
            <v>該当</v>
          </cell>
          <cell r="AA718" t="str">
            <v>Ｒ４</v>
          </cell>
          <cell r="AB718" t="str">
            <v>〇</v>
          </cell>
          <cell r="AC718" t="str">
            <v>Ｒ４</v>
          </cell>
        </row>
        <row r="719">
          <cell r="A719">
            <v>1410051024016</v>
          </cell>
          <cell r="B719">
            <v>6</v>
          </cell>
          <cell r="C719" t="str">
            <v>保育所</v>
          </cell>
          <cell r="D719" t="str">
            <v>コビープリスクールつなしま</v>
          </cell>
          <cell r="E719">
            <v>80</v>
          </cell>
          <cell r="F719" t="str">
            <v>港北区</v>
          </cell>
          <cell r="G719" t="str">
            <v>該当</v>
          </cell>
          <cell r="H719">
            <v>14</v>
          </cell>
          <cell r="I719">
            <v>5</v>
          </cell>
          <cell r="J719">
            <v>3</v>
          </cell>
          <cell r="K719" t="str">
            <v>該当</v>
          </cell>
          <cell r="L719">
            <v>2</v>
          </cell>
          <cell r="M719">
            <v>5</v>
          </cell>
          <cell r="N719">
            <v>0</v>
          </cell>
          <cell r="O719">
            <v>1530051</v>
          </cell>
          <cell r="P719" t="str">
            <v>東京都目黒区上目黒５丁目５－８　</v>
          </cell>
          <cell r="Q719" t="str">
            <v>株式会社　コビーアンドアソシエイツ</v>
          </cell>
          <cell r="R719" t="str">
            <v>適</v>
          </cell>
          <cell r="S719" t="str">
            <v/>
          </cell>
          <cell r="T719" t="str">
            <v/>
          </cell>
          <cell r="U719">
            <v>45205</v>
          </cell>
          <cell r="X719" t="str">
            <v>なし</v>
          </cell>
          <cell r="Y719" t="str">
            <v/>
          </cell>
          <cell r="Z719" t="str">
            <v>該当</v>
          </cell>
          <cell r="AA719" t="str">
            <v>Ｒ４</v>
          </cell>
          <cell r="AB719" t="str">
            <v>〇</v>
          </cell>
          <cell r="AC719" t="str">
            <v>Ｒ４</v>
          </cell>
        </row>
        <row r="720">
          <cell r="A720">
            <v>1410051024008</v>
          </cell>
          <cell r="B720">
            <v>6</v>
          </cell>
          <cell r="C720" t="str">
            <v>保育所</v>
          </cell>
          <cell r="D720" t="str">
            <v>木下の保育園　綱島東</v>
          </cell>
          <cell r="E720">
            <v>80</v>
          </cell>
          <cell r="F720" t="str">
            <v>港北区</v>
          </cell>
          <cell r="G720" t="str">
            <v>該当</v>
          </cell>
          <cell r="H720">
            <v>11</v>
          </cell>
          <cell r="I720">
            <v>4</v>
          </cell>
          <cell r="J720">
            <v>2</v>
          </cell>
          <cell r="K720" t="str">
            <v>該当</v>
          </cell>
          <cell r="L720">
            <v>4</v>
          </cell>
          <cell r="M720">
            <v>4</v>
          </cell>
          <cell r="N720">
            <v>0</v>
          </cell>
          <cell r="O720">
            <v>1631309</v>
          </cell>
          <cell r="P720" t="str">
            <v>東京都新宿区西新宿６丁目５番１号　新宿アイランドタワー８階</v>
          </cell>
          <cell r="Q720" t="str">
            <v>株式会社　木下の保育</v>
          </cell>
          <cell r="R720" t="str">
            <v>適</v>
          </cell>
          <cell r="S720" t="str">
            <v/>
          </cell>
          <cell r="T720" t="str">
            <v/>
          </cell>
          <cell r="U720">
            <v>45163</v>
          </cell>
          <cell r="X720" t="str">
            <v>なし</v>
          </cell>
          <cell r="Y720" t="str">
            <v/>
          </cell>
          <cell r="Z720" t="str">
            <v>該当</v>
          </cell>
          <cell r="AA720" t="str">
            <v>Ｒ４</v>
          </cell>
          <cell r="AB720" t="str">
            <v>〇</v>
          </cell>
          <cell r="AC720" t="str">
            <v>Ｒ４</v>
          </cell>
        </row>
        <row r="721">
          <cell r="A721">
            <v>1410051023992</v>
          </cell>
          <cell r="B721">
            <v>6</v>
          </cell>
          <cell r="C721" t="str">
            <v>保育所</v>
          </cell>
          <cell r="D721" t="str">
            <v>ベネッセ　綱島台保育園</v>
          </cell>
          <cell r="E721">
            <v>80</v>
          </cell>
          <cell r="F721" t="str">
            <v>港北区</v>
          </cell>
          <cell r="G721" t="str">
            <v>該当</v>
          </cell>
          <cell r="H721">
            <v>13</v>
          </cell>
          <cell r="I721">
            <v>4</v>
          </cell>
          <cell r="J721">
            <v>3</v>
          </cell>
          <cell r="K721" t="str">
            <v>該当</v>
          </cell>
          <cell r="L721">
            <v>6</v>
          </cell>
          <cell r="M721">
            <v>4</v>
          </cell>
          <cell r="N721">
            <v>2</v>
          </cell>
          <cell r="O721">
            <v>1630905</v>
          </cell>
          <cell r="P721" t="str">
            <v>東京都新宿区西新宿２－３－１新宿モノリスビル５階</v>
          </cell>
          <cell r="Q721" t="str">
            <v>株式会社ベネッセスタイルケア</v>
          </cell>
          <cell r="R721" t="str">
            <v>適</v>
          </cell>
          <cell r="S721" t="str">
            <v/>
          </cell>
          <cell r="T721" t="str">
            <v/>
          </cell>
          <cell r="U721">
            <v>45182</v>
          </cell>
          <cell r="X721" t="str">
            <v>なし</v>
          </cell>
          <cell r="Y721" t="str">
            <v/>
          </cell>
          <cell r="Z721" t="str">
            <v>該当</v>
          </cell>
          <cell r="AA721" t="str">
            <v>Ｒ４</v>
          </cell>
          <cell r="AB721" t="str">
            <v>〇</v>
          </cell>
          <cell r="AC721" t="str">
            <v>Ｒ４</v>
          </cell>
        </row>
        <row r="722">
          <cell r="A722">
            <v>1410051023984</v>
          </cell>
          <cell r="B722">
            <v>6</v>
          </cell>
          <cell r="C722" t="str">
            <v>保育所</v>
          </cell>
          <cell r="D722" t="str">
            <v>スターチャイルド≪新吉田ナーサリー≫</v>
          </cell>
          <cell r="E722">
            <v>80</v>
          </cell>
          <cell r="F722" t="str">
            <v>港北区</v>
          </cell>
          <cell r="G722" t="str">
            <v>該当</v>
          </cell>
          <cell r="H722">
            <v>11</v>
          </cell>
          <cell r="I722">
            <v>4</v>
          </cell>
          <cell r="J722">
            <v>2</v>
          </cell>
          <cell r="K722" t="str">
            <v>該当</v>
          </cell>
          <cell r="L722">
            <v>5</v>
          </cell>
          <cell r="M722">
            <v>4</v>
          </cell>
          <cell r="N722">
            <v>1</v>
          </cell>
          <cell r="O722">
            <v>2210835</v>
          </cell>
          <cell r="P722" t="str">
            <v>横浜市神奈川区鶴屋町３丁目２９－１　第６安田ビル５階</v>
          </cell>
          <cell r="Q722" t="str">
            <v>ヒューマンスターチャイルド株式会社</v>
          </cell>
          <cell r="R722" t="str">
            <v>適</v>
          </cell>
          <cell r="S722" t="str">
            <v/>
          </cell>
          <cell r="T722" t="str">
            <v/>
          </cell>
          <cell r="U722">
            <v>45175</v>
          </cell>
          <cell r="X722" t="str">
            <v>なし</v>
          </cell>
          <cell r="Y722" t="str">
            <v/>
          </cell>
          <cell r="Z722" t="str">
            <v>該当</v>
          </cell>
          <cell r="AA722" t="str">
            <v>Ｒ４</v>
          </cell>
          <cell r="AB722" t="str">
            <v>〇</v>
          </cell>
          <cell r="AC722" t="str">
            <v>Ｒ４</v>
          </cell>
        </row>
        <row r="723">
          <cell r="A723">
            <v>1410051023976</v>
          </cell>
          <cell r="B723">
            <v>6</v>
          </cell>
          <cell r="C723" t="str">
            <v>保育所</v>
          </cell>
          <cell r="D723" t="str">
            <v>ブライト保育園横浜綱島</v>
          </cell>
          <cell r="E723">
            <v>80</v>
          </cell>
          <cell r="F723" t="str">
            <v>港北区</v>
          </cell>
          <cell r="G723" t="str">
            <v>該当</v>
          </cell>
          <cell r="H723">
            <v>10</v>
          </cell>
          <cell r="I723">
            <v>3</v>
          </cell>
          <cell r="J723">
            <v>2</v>
          </cell>
          <cell r="K723" t="str">
            <v>該当</v>
          </cell>
          <cell r="L723">
            <v>6</v>
          </cell>
          <cell r="M723">
            <v>3</v>
          </cell>
          <cell r="N723">
            <v>3</v>
          </cell>
          <cell r="O723">
            <v>4506036</v>
          </cell>
          <cell r="P723" t="str">
            <v>愛知県名古屋市中村区名駅１丁目１－４　ＪＲセントラルタワーズ３６Ｆ</v>
          </cell>
          <cell r="Q723" t="str">
            <v>社会福祉法人済聖会</v>
          </cell>
          <cell r="R723" t="str">
            <v>適</v>
          </cell>
          <cell r="S723" t="str">
            <v/>
          </cell>
          <cell r="T723" t="str">
            <v/>
          </cell>
          <cell r="U723">
            <v>45182</v>
          </cell>
          <cell r="X723" t="str">
            <v>なし</v>
          </cell>
          <cell r="Y723" t="str">
            <v/>
          </cell>
          <cell r="Z723" t="str">
            <v>該当</v>
          </cell>
          <cell r="AA723" t="str">
            <v>Ｒ４</v>
          </cell>
          <cell r="AB723" t="str">
            <v>〇</v>
          </cell>
          <cell r="AC723" t="str">
            <v>Ｒ４</v>
          </cell>
        </row>
        <row r="724">
          <cell r="A724">
            <v>1410051023877</v>
          </cell>
          <cell r="B724">
            <v>6</v>
          </cell>
          <cell r="C724" t="str">
            <v>保育所</v>
          </cell>
          <cell r="D724" t="str">
            <v>みのわのぞみ保育園</v>
          </cell>
          <cell r="E724">
            <v>80</v>
          </cell>
          <cell r="F724" t="str">
            <v>港北区</v>
          </cell>
          <cell r="G724" t="str">
            <v>該当</v>
          </cell>
          <cell r="H724">
            <v>13</v>
          </cell>
          <cell r="I724">
            <v>4</v>
          </cell>
          <cell r="J724">
            <v>3</v>
          </cell>
          <cell r="K724" t="str">
            <v>該当</v>
          </cell>
          <cell r="L724">
            <v>8</v>
          </cell>
          <cell r="M724">
            <v>4</v>
          </cell>
          <cell r="N724">
            <v>4</v>
          </cell>
          <cell r="O724">
            <v>2230051</v>
          </cell>
          <cell r="P724" t="str">
            <v>横浜市港北区箕輪町三丁目７－２</v>
          </cell>
          <cell r="Q724" t="str">
            <v>みのわのぞみ保育園</v>
          </cell>
          <cell r="R724" t="str">
            <v>適</v>
          </cell>
          <cell r="S724" t="str">
            <v/>
          </cell>
          <cell r="T724" t="str">
            <v/>
          </cell>
          <cell r="U724">
            <v>45182</v>
          </cell>
          <cell r="X724" t="str">
            <v>なし</v>
          </cell>
          <cell r="Y724" t="str">
            <v/>
          </cell>
          <cell r="Z724" t="str">
            <v>該当</v>
          </cell>
          <cell r="AA724" t="str">
            <v>Ｒ４</v>
          </cell>
          <cell r="AB724" t="str">
            <v>〇</v>
          </cell>
          <cell r="AC724" t="str">
            <v>Ｒ４</v>
          </cell>
        </row>
        <row r="725">
          <cell r="A725">
            <v>1410051023786</v>
          </cell>
          <cell r="B725">
            <v>6</v>
          </cell>
          <cell r="C725" t="str">
            <v>保育所</v>
          </cell>
          <cell r="D725" t="str">
            <v>わかさと保育園</v>
          </cell>
          <cell r="E725">
            <v>80</v>
          </cell>
          <cell r="F725" t="str">
            <v>港北区</v>
          </cell>
          <cell r="G725" t="str">
            <v>該当</v>
          </cell>
          <cell r="H725">
            <v>12</v>
          </cell>
          <cell r="I725">
            <v>4</v>
          </cell>
          <cell r="J725">
            <v>2</v>
          </cell>
          <cell r="K725" t="str">
            <v>該当</v>
          </cell>
          <cell r="L725">
            <v>9</v>
          </cell>
          <cell r="M725">
            <v>4</v>
          </cell>
          <cell r="N725">
            <v>5</v>
          </cell>
          <cell r="O725">
            <v>2230053</v>
          </cell>
          <cell r="P725" t="str">
            <v>横浜市港北区綱島西六丁目３－１３</v>
          </cell>
          <cell r="Q725" t="str">
            <v>わかさと保育園</v>
          </cell>
          <cell r="R725" t="str">
            <v>適</v>
          </cell>
          <cell r="S725" t="str">
            <v/>
          </cell>
          <cell r="T725" t="str">
            <v/>
          </cell>
          <cell r="U725">
            <v>45163</v>
          </cell>
          <cell r="X725" t="str">
            <v>なし</v>
          </cell>
          <cell r="Y725" t="str">
            <v/>
          </cell>
          <cell r="Z725" t="str">
            <v>該当</v>
          </cell>
          <cell r="AA725" t="str">
            <v>Ｒ４</v>
          </cell>
          <cell r="AB725" t="str">
            <v>〇</v>
          </cell>
          <cell r="AC725" t="str">
            <v>Ｒ４</v>
          </cell>
        </row>
        <row r="726">
          <cell r="A726">
            <v>1410051023760</v>
          </cell>
          <cell r="B726">
            <v>6</v>
          </cell>
          <cell r="C726" t="str">
            <v>保育所</v>
          </cell>
          <cell r="D726" t="str">
            <v>テンダーラビング保育園綱島東</v>
          </cell>
          <cell r="E726">
            <v>80</v>
          </cell>
          <cell r="F726" t="str">
            <v>港北区</v>
          </cell>
          <cell r="G726" t="str">
            <v>該当</v>
          </cell>
          <cell r="H726">
            <v>13</v>
          </cell>
          <cell r="I726">
            <v>4</v>
          </cell>
          <cell r="J726">
            <v>3</v>
          </cell>
          <cell r="K726" t="str">
            <v>該当</v>
          </cell>
          <cell r="L726">
            <v>4</v>
          </cell>
          <cell r="M726">
            <v>4</v>
          </cell>
          <cell r="N726">
            <v>0</v>
          </cell>
          <cell r="O726">
            <v>1000004</v>
          </cell>
          <cell r="P726" t="str">
            <v>東京都千代田区大手町１丁目６－１　大手町ビル２１３</v>
          </cell>
          <cell r="Q726" t="str">
            <v>株式会社テンダーラビングケアサービス</v>
          </cell>
          <cell r="R726" t="str">
            <v/>
          </cell>
          <cell r="S726" t="str">
            <v/>
          </cell>
          <cell r="T726" t="e">
            <v>#N/A</v>
          </cell>
          <cell r="U726">
            <v>45182</v>
          </cell>
          <cell r="X726" t="str">
            <v>なし</v>
          </cell>
          <cell r="Y726" t="str">
            <v/>
          </cell>
          <cell r="Z726" t="str">
            <v>該当</v>
          </cell>
          <cell r="AA726" t="str">
            <v>Ｒ４</v>
          </cell>
          <cell r="AB726" t="str">
            <v>〇</v>
          </cell>
          <cell r="AC726" t="str">
            <v>Ｒ４</v>
          </cell>
        </row>
        <row r="727">
          <cell r="A727">
            <v>1410051019669</v>
          </cell>
          <cell r="B727">
            <v>6</v>
          </cell>
          <cell r="C727" t="str">
            <v>保育所</v>
          </cell>
          <cell r="D727" t="str">
            <v>パレット保育園・大豆戸</v>
          </cell>
          <cell r="E727">
            <v>80</v>
          </cell>
          <cell r="F727" t="str">
            <v>港北区</v>
          </cell>
          <cell r="G727" t="str">
            <v>該当</v>
          </cell>
          <cell r="H727">
            <v>14</v>
          </cell>
          <cell r="I727">
            <v>5</v>
          </cell>
          <cell r="J727">
            <v>3</v>
          </cell>
          <cell r="K727" t="str">
            <v>該当</v>
          </cell>
          <cell r="L727">
            <v>10</v>
          </cell>
          <cell r="M727">
            <v>5</v>
          </cell>
          <cell r="N727">
            <v>5</v>
          </cell>
          <cell r="O727">
            <v>2210056</v>
          </cell>
          <cell r="P727" t="str">
            <v>横浜市神奈川区金港町５－３２　ベイフロント横浜５Ｆ</v>
          </cell>
          <cell r="Q727" t="str">
            <v>株式会社　理究</v>
          </cell>
          <cell r="R727" t="str">
            <v>適</v>
          </cell>
          <cell r="S727" t="str">
            <v/>
          </cell>
          <cell r="T727" t="str">
            <v/>
          </cell>
          <cell r="U727">
            <v>45191</v>
          </cell>
          <cell r="X727" t="str">
            <v>なし</v>
          </cell>
          <cell r="Y727" t="str">
            <v/>
          </cell>
          <cell r="Z727" t="str">
            <v>該当</v>
          </cell>
          <cell r="AA727" t="str">
            <v>Ｒ４</v>
          </cell>
          <cell r="AB727" t="str">
            <v>〇</v>
          </cell>
          <cell r="AC727" t="str">
            <v>Ｒ４</v>
          </cell>
        </row>
        <row r="728">
          <cell r="A728">
            <v>1410051019651</v>
          </cell>
          <cell r="B728">
            <v>6</v>
          </cell>
          <cell r="C728" t="str">
            <v>保育所</v>
          </cell>
          <cell r="D728" t="str">
            <v>大豆戸どろんこ保育園</v>
          </cell>
          <cell r="E728">
            <v>80</v>
          </cell>
          <cell r="F728" t="str">
            <v>港北区</v>
          </cell>
          <cell r="G728" t="str">
            <v>該当</v>
          </cell>
          <cell r="H728">
            <v>15</v>
          </cell>
          <cell r="I728">
            <v>5</v>
          </cell>
          <cell r="J728">
            <v>3</v>
          </cell>
          <cell r="K728" t="str">
            <v>該当</v>
          </cell>
          <cell r="L728">
            <v>5</v>
          </cell>
          <cell r="M728">
            <v>5</v>
          </cell>
          <cell r="N728">
            <v>0</v>
          </cell>
          <cell r="O728">
            <v>1500002</v>
          </cell>
          <cell r="P728" t="str">
            <v>東京都渋谷区渋谷１丁目２－５　ＭＦＰＲ渋谷ビル１３Ｆ</v>
          </cell>
          <cell r="Q728" t="str">
            <v>社会福祉法人　どろんこ会</v>
          </cell>
          <cell r="R728" t="str">
            <v/>
          </cell>
          <cell r="S728" t="str">
            <v/>
          </cell>
          <cell r="T728" t="e">
            <v>#N/A</v>
          </cell>
          <cell r="U728">
            <v>45182</v>
          </cell>
          <cell r="X728" t="str">
            <v>なし</v>
          </cell>
          <cell r="Y728" t="str">
            <v/>
          </cell>
          <cell r="Z728" t="str">
            <v>該当</v>
          </cell>
          <cell r="AA728" t="str">
            <v>Ｒ４</v>
          </cell>
          <cell r="AB728" t="str">
            <v>〇</v>
          </cell>
          <cell r="AC728" t="str">
            <v>Ｒ４</v>
          </cell>
        </row>
        <row r="729">
          <cell r="A729">
            <v>1410051019644</v>
          </cell>
          <cell r="B729">
            <v>6</v>
          </cell>
          <cell r="C729" t="str">
            <v>保育所</v>
          </cell>
          <cell r="D729" t="str">
            <v>第二尚花愛児園</v>
          </cell>
          <cell r="E729">
            <v>80</v>
          </cell>
          <cell r="F729" t="str">
            <v>港北区</v>
          </cell>
          <cell r="G729" t="str">
            <v>該当</v>
          </cell>
          <cell r="H729">
            <v>19</v>
          </cell>
          <cell r="I729">
            <v>6</v>
          </cell>
          <cell r="J729">
            <v>4</v>
          </cell>
          <cell r="K729" t="str">
            <v>該当</v>
          </cell>
          <cell r="L729">
            <v>15</v>
          </cell>
          <cell r="M729">
            <v>6</v>
          </cell>
          <cell r="N729">
            <v>9</v>
          </cell>
          <cell r="O729">
            <v>2230053</v>
          </cell>
          <cell r="P729" t="str">
            <v>横浜市港北区綱島西１丁目１６－２７</v>
          </cell>
          <cell r="Q729" t="str">
            <v>第二尚花愛児園</v>
          </cell>
          <cell r="R729" t="str">
            <v>適</v>
          </cell>
          <cell r="S729" t="str">
            <v/>
          </cell>
          <cell r="T729" t="str">
            <v/>
          </cell>
          <cell r="U729">
            <v>45163</v>
          </cell>
          <cell r="X729" t="str">
            <v>なし</v>
          </cell>
          <cell r="Y729" t="str">
            <v/>
          </cell>
          <cell r="Z729" t="str">
            <v>該当</v>
          </cell>
          <cell r="AA729" t="str">
            <v>Ｒ４</v>
          </cell>
          <cell r="AB729" t="str">
            <v>〇</v>
          </cell>
          <cell r="AC729" t="str">
            <v>Ｒ４</v>
          </cell>
        </row>
        <row r="730">
          <cell r="A730">
            <v>1410051019636</v>
          </cell>
          <cell r="B730">
            <v>6</v>
          </cell>
          <cell r="C730" t="str">
            <v>保育所</v>
          </cell>
          <cell r="D730" t="str">
            <v>うみのくに保育園きくな</v>
          </cell>
          <cell r="E730">
            <v>80</v>
          </cell>
          <cell r="F730" t="str">
            <v>港北区</v>
          </cell>
          <cell r="G730" t="str">
            <v>該当</v>
          </cell>
          <cell r="H730">
            <v>13</v>
          </cell>
          <cell r="I730">
            <v>4</v>
          </cell>
          <cell r="J730">
            <v>3</v>
          </cell>
          <cell r="K730" t="str">
            <v>該当</v>
          </cell>
          <cell r="L730">
            <v>16</v>
          </cell>
          <cell r="M730">
            <v>4</v>
          </cell>
          <cell r="N730">
            <v>12</v>
          </cell>
          <cell r="O730">
            <v>1010054</v>
          </cell>
          <cell r="P730" t="str">
            <v>東京都千代田区神田錦町２丁目５－１６　名古路ビル新館８階</v>
          </cell>
          <cell r="Q730" t="str">
            <v>株式会社空のはね</v>
          </cell>
          <cell r="R730" t="str">
            <v>適</v>
          </cell>
          <cell r="S730" t="str">
            <v/>
          </cell>
          <cell r="T730" t="str">
            <v/>
          </cell>
          <cell r="U730">
            <v>45182</v>
          </cell>
          <cell r="X730" t="str">
            <v>なし</v>
          </cell>
          <cell r="Y730" t="str">
            <v/>
          </cell>
          <cell r="Z730" t="str">
            <v>該当</v>
          </cell>
          <cell r="AA730" t="str">
            <v>Ｒ４</v>
          </cell>
          <cell r="AB730" t="str">
            <v>〇</v>
          </cell>
          <cell r="AC730" t="str">
            <v>Ｒ４</v>
          </cell>
        </row>
        <row r="731">
          <cell r="A731">
            <v>1410051019628</v>
          </cell>
          <cell r="B731">
            <v>6</v>
          </cell>
          <cell r="C731" t="str">
            <v>保育所</v>
          </cell>
          <cell r="D731" t="str">
            <v>くっくおさんぽ保育園ふとお</v>
          </cell>
          <cell r="E731">
            <v>80</v>
          </cell>
          <cell r="F731" t="str">
            <v>港北区</v>
          </cell>
          <cell r="G731" t="str">
            <v>該当</v>
          </cell>
          <cell r="H731">
            <v>8</v>
          </cell>
          <cell r="I731">
            <v>3</v>
          </cell>
          <cell r="J731">
            <v>2</v>
          </cell>
          <cell r="K731" t="str">
            <v>該当</v>
          </cell>
          <cell r="L731">
            <v>3</v>
          </cell>
          <cell r="M731">
            <v>3</v>
          </cell>
          <cell r="N731">
            <v>0</v>
          </cell>
          <cell r="O731">
            <v>2220037</v>
          </cell>
          <cell r="P731" t="str">
            <v>横浜市港北区大倉山七丁目４０番２号</v>
          </cell>
          <cell r="Q731" t="str">
            <v>くっくおさんぽ保育園ふとお</v>
          </cell>
          <cell r="R731" t="str">
            <v>適</v>
          </cell>
          <cell r="S731" t="str">
            <v/>
          </cell>
          <cell r="T731" t="str">
            <v/>
          </cell>
          <cell r="U731">
            <v>45163</v>
          </cell>
          <cell r="X731" t="str">
            <v>なし</v>
          </cell>
          <cell r="Y731" t="str">
            <v/>
          </cell>
          <cell r="Z731" t="str">
            <v>該当</v>
          </cell>
          <cell r="AA731" t="str">
            <v>Ｒ４</v>
          </cell>
          <cell r="AB731" t="str">
            <v>〇</v>
          </cell>
          <cell r="AC731" t="str">
            <v>Ｒ４</v>
          </cell>
        </row>
        <row r="732">
          <cell r="A732">
            <v>1410051019289</v>
          </cell>
          <cell r="B732">
            <v>6</v>
          </cell>
          <cell r="C732" t="str">
            <v>保育所</v>
          </cell>
          <cell r="D732" t="str">
            <v>ポピンズナーサリースクール小机</v>
          </cell>
          <cell r="E732">
            <v>80</v>
          </cell>
          <cell r="F732" t="str">
            <v>港北区</v>
          </cell>
          <cell r="G732" t="str">
            <v>該当</v>
          </cell>
          <cell r="H732">
            <v>11</v>
          </cell>
          <cell r="I732">
            <v>4</v>
          </cell>
          <cell r="J732">
            <v>2</v>
          </cell>
          <cell r="K732" t="str">
            <v>該当</v>
          </cell>
          <cell r="L732">
            <v>7</v>
          </cell>
          <cell r="M732">
            <v>4</v>
          </cell>
          <cell r="N732">
            <v>3</v>
          </cell>
          <cell r="O732">
            <v>2220036</v>
          </cell>
          <cell r="P732" t="str">
            <v>神奈川県横浜市港北区小机町２５８０－１</v>
          </cell>
          <cell r="Q732" t="str">
            <v>ポピンズナーサリースクール小机</v>
          </cell>
          <cell r="R732" t="str">
            <v>適</v>
          </cell>
          <cell r="S732" t="str">
            <v/>
          </cell>
          <cell r="T732" t="str">
            <v/>
          </cell>
          <cell r="U732">
            <v>45163</v>
          </cell>
          <cell r="X732" t="str">
            <v>なし</v>
          </cell>
          <cell r="Y732" t="str">
            <v/>
          </cell>
          <cell r="Z732" t="str">
            <v>該当</v>
          </cell>
          <cell r="AA732" t="str">
            <v>Ｒ４</v>
          </cell>
          <cell r="AB732" t="str">
            <v>〇</v>
          </cell>
          <cell r="AC732" t="str">
            <v>Ｒ４</v>
          </cell>
        </row>
        <row r="733">
          <cell r="A733">
            <v>1410051018638</v>
          </cell>
          <cell r="B733">
            <v>6</v>
          </cell>
          <cell r="C733" t="str">
            <v>保育所</v>
          </cell>
          <cell r="D733" t="str">
            <v>日吉こども園</v>
          </cell>
          <cell r="E733">
            <v>80</v>
          </cell>
          <cell r="F733" t="str">
            <v>港北区</v>
          </cell>
          <cell r="G733" t="str">
            <v>非該当</v>
          </cell>
          <cell r="I733" t="str">
            <v/>
          </cell>
          <cell r="J733" t="str">
            <v/>
          </cell>
          <cell r="K733" t="str">
            <v>非該当</v>
          </cell>
          <cell r="M733" t="str">
            <v/>
          </cell>
          <cell r="N733" t="str">
            <v>―</v>
          </cell>
          <cell r="O733">
            <v>1850034</v>
          </cell>
          <cell r="P733" t="str">
            <v>東京都国分寺市光町２－５－１</v>
          </cell>
          <cell r="Q733" t="str">
            <v>株式会社　こどもの森</v>
          </cell>
          <cell r="R733" t="str">
            <v/>
          </cell>
          <cell r="S733" t="str">
            <v/>
          </cell>
          <cell r="T733" t="e">
            <v>#N/A</v>
          </cell>
          <cell r="U733">
            <v>45163</v>
          </cell>
          <cell r="X733" t="str">
            <v>―</v>
          </cell>
          <cell r="Y733" t="str">
            <v/>
          </cell>
          <cell r="Z733" t="str">
            <v>非該当</v>
          </cell>
          <cell r="AA733" t="str">
            <v>履歴なし</v>
          </cell>
          <cell r="AB733" t="str">
            <v>〇</v>
          </cell>
          <cell r="AC733" t="str">
            <v/>
          </cell>
        </row>
        <row r="734">
          <cell r="A734">
            <v>1410051018281</v>
          </cell>
          <cell r="B734">
            <v>6</v>
          </cell>
          <cell r="C734" t="str">
            <v>保育所</v>
          </cell>
          <cell r="D734" t="str">
            <v>リトルスカラー妙蓮寺保育園</v>
          </cell>
          <cell r="E734">
            <v>80</v>
          </cell>
          <cell r="F734" t="str">
            <v>港北区</v>
          </cell>
          <cell r="G734" t="str">
            <v>該当</v>
          </cell>
          <cell r="H734">
            <v>11</v>
          </cell>
          <cell r="I734">
            <v>4</v>
          </cell>
          <cell r="J734">
            <v>2</v>
          </cell>
          <cell r="K734" t="str">
            <v>該当</v>
          </cell>
          <cell r="L734">
            <v>6</v>
          </cell>
          <cell r="M734">
            <v>4</v>
          </cell>
          <cell r="N734">
            <v>2</v>
          </cell>
          <cell r="O734">
            <v>2220011</v>
          </cell>
          <cell r="P734" t="str">
            <v>横浜市港北区菊名１－１７－８</v>
          </cell>
          <cell r="Q734" t="str">
            <v>リトルスカラー妙蓮寺保育園</v>
          </cell>
          <cell r="R734" t="str">
            <v>適</v>
          </cell>
          <cell r="S734" t="str">
            <v/>
          </cell>
          <cell r="T734" t="str">
            <v/>
          </cell>
          <cell r="U734">
            <v>45163</v>
          </cell>
          <cell r="X734" t="str">
            <v>なし</v>
          </cell>
          <cell r="Y734" t="str">
            <v/>
          </cell>
          <cell r="Z734" t="str">
            <v>該当</v>
          </cell>
          <cell r="AA734" t="str">
            <v>Ｒ４</v>
          </cell>
          <cell r="AB734" t="str">
            <v>〇</v>
          </cell>
          <cell r="AC734" t="str">
            <v>Ｒ４</v>
          </cell>
        </row>
        <row r="735">
          <cell r="A735">
            <v>1410051018273</v>
          </cell>
          <cell r="B735">
            <v>6</v>
          </cell>
          <cell r="C735" t="str">
            <v>保育所</v>
          </cell>
          <cell r="D735" t="str">
            <v>ペガサス夜間保育園</v>
          </cell>
          <cell r="E735">
            <v>80</v>
          </cell>
          <cell r="F735" t="str">
            <v>港北区</v>
          </cell>
          <cell r="G735" t="str">
            <v>該当</v>
          </cell>
          <cell r="H735">
            <v>8</v>
          </cell>
          <cell r="I735">
            <v>3</v>
          </cell>
          <cell r="J735">
            <v>2</v>
          </cell>
          <cell r="K735" t="str">
            <v>該当</v>
          </cell>
          <cell r="L735">
            <v>4</v>
          </cell>
          <cell r="M735">
            <v>3</v>
          </cell>
          <cell r="N735">
            <v>1</v>
          </cell>
          <cell r="O735">
            <v>2260019</v>
          </cell>
          <cell r="P735" t="str">
            <v>横浜市緑区中山１－２１－５</v>
          </cell>
          <cell r="Q735" t="str">
            <v>（福）山百合会　法人事務局</v>
          </cell>
          <cell r="R735" t="str">
            <v>適</v>
          </cell>
          <cell r="S735" t="str">
            <v/>
          </cell>
          <cell r="T735" t="str">
            <v/>
          </cell>
          <cell r="U735">
            <v>45163</v>
          </cell>
          <cell r="X735" t="str">
            <v>なし</v>
          </cell>
          <cell r="Y735" t="str">
            <v/>
          </cell>
          <cell r="Z735" t="str">
            <v>該当</v>
          </cell>
          <cell r="AA735" t="str">
            <v>Ｒ４</v>
          </cell>
          <cell r="AB735" t="str">
            <v>〇</v>
          </cell>
          <cell r="AC735" t="str">
            <v>Ｒ４</v>
          </cell>
        </row>
        <row r="736">
          <cell r="A736">
            <v>1410051018265</v>
          </cell>
          <cell r="B736">
            <v>6</v>
          </cell>
          <cell r="C736" t="str">
            <v>保育所</v>
          </cell>
          <cell r="D736" t="str">
            <v>ペガサスベビー保育園</v>
          </cell>
          <cell r="E736">
            <v>80</v>
          </cell>
          <cell r="F736" t="str">
            <v>港北区</v>
          </cell>
          <cell r="G736" t="str">
            <v>該当</v>
          </cell>
          <cell r="H736">
            <v>7</v>
          </cell>
          <cell r="I736">
            <v>2</v>
          </cell>
          <cell r="J736">
            <v>1</v>
          </cell>
          <cell r="K736" t="str">
            <v>該当</v>
          </cell>
          <cell r="L736">
            <v>7</v>
          </cell>
          <cell r="M736">
            <v>2</v>
          </cell>
          <cell r="N736">
            <v>5</v>
          </cell>
          <cell r="O736">
            <v>2260019</v>
          </cell>
          <cell r="P736" t="str">
            <v>横浜市緑区中山１－２１－５</v>
          </cell>
          <cell r="Q736" t="str">
            <v>（福）山百合会　法人事務局</v>
          </cell>
          <cell r="R736" t="str">
            <v>適</v>
          </cell>
          <cell r="S736" t="str">
            <v/>
          </cell>
          <cell r="T736" t="str">
            <v/>
          </cell>
          <cell r="U736">
            <v>45163</v>
          </cell>
          <cell r="X736" t="str">
            <v>なし</v>
          </cell>
          <cell r="Y736" t="str">
            <v/>
          </cell>
          <cell r="Z736" t="str">
            <v>該当</v>
          </cell>
          <cell r="AA736" t="str">
            <v>Ｒ４</v>
          </cell>
          <cell r="AB736" t="str">
            <v>〇</v>
          </cell>
          <cell r="AC736" t="str">
            <v>Ｒ４</v>
          </cell>
        </row>
        <row r="737">
          <cell r="A737">
            <v>1410051018257</v>
          </cell>
          <cell r="B737">
            <v>6</v>
          </cell>
          <cell r="C737" t="str">
            <v>保育所</v>
          </cell>
          <cell r="D737" t="str">
            <v>ペガサス新横浜保育園</v>
          </cell>
          <cell r="E737">
            <v>80</v>
          </cell>
          <cell r="F737" t="str">
            <v>港北区</v>
          </cell>
          <cell r="G737" t="str">
            <v>該当</v>
          </cell>
          <cell r="H737">
            <v>14</v>
          </cell>
          <cell r="I737">
            <v>5</v>
          </cell>
          <cell r="J737">
            <v>3</v>
          </cell>
          <cell r="K737" t="str">
            <v>該当</v>
          </cell>
          <cell r="L737">
            <v>11</v>
          </cell>
          <cell r="M737">
            <v>5</v>
          </cell>
          <cell r="N737">
            <v>6</v>
          </cell>
          <cell r="O737">
            <v>2260019</v>
          </cell>
          <cell r="P737" t="str">
            <v>横浜市緑区中山１－２１－５</v>
          </cell>
          <cell r="Q737" t="str">
            <v>（福）山百合会　法人事務局</v>
          </cell>
          <cell r="R737" t="str">
            <v>適</v>
          </cell>
          <cell r="S737" t="str">
            <v/>
          </cell>
          <cell r="T737" t="str">
            <v/>
          </cell>
          <cell r="U737">
            <v>45163</v>
          </cell>
          <cell r="X737" t="str">
            <v>なし</v>
          </cell>
          <cell r="Y737" t="str">
            <v/>
          </cell>
          <cell r="Z737" t="str">
            <v>該当</v>
          </cell>
          <cell r="AA737" t="str">
            <v>Ｒ４</v>
          </cell>
          <cell r="AB737" t="str">
            <v>〇</v>
          </cell>
          <cell r="AC737" t="str">
            <v>Ｒ４</v>
          </cell>
        </row>
        <row r="738">
          <cell r="A738">
            <v>1410051018240</v>
          </cell>
          <cell r="B738">
            <v>6</v>
          </cell>
          <cell r="C738" t="str">
            <v>保育所</v>
          </cell>
          <cell r="D738" t="str">
            <v>日吉夢保育園</v>
          </cell>
          <cell r="E738">
            <v>80</v>
          </cell>
          <cell r="F738" t="str">
            <v>港北区</v>
          </cell>
          <cell r="G738" t="str">
            <v>該当</v>
          </cell>
          <cell r="H738">
            <v>21</v>
          </cell>
          <cell r="I738">
            <v>7</v>
          </cell>
          <cell r="J738">
            <v>4</v>
          </cell>
          <cell r="K738" t="str">
            <v>該当</v>
          </cell>
          <cell r="L738">
            <v>18</v>
          </cell>
          <cell r="M738">
            <v>7</v>
          </cell>
          <cell r="N738">
            <v>11</v>
          </cell>
          <cell r="O738">
            <v>2230062</v>
          </cell>
          <cell r="P738" t="str">
            <v>横浜市港北区日吉本町５－７４－１</v>
          </cell>
          <cell r="Q738" t="str">
            <v>社会福祉法人　夢工房</v>
          </cell>
          <cell r="R738" t="str">
            <v>適</v>
          </cell>
          <cell r="S738" t="str">
            <v/>
          </cell>
          <cell r="T738" t="str">
            <v/>
          </cell>
          <cell r="U738">
            <v>45163</v>
          </cell>
          <cell r="X738" t="str">
            <v>なし</v>
          </cell>
          <cell r="Y738" t="str">
            <v/>
          </cell>
          <cell r="Z738" t="str">
            <v>該当</v>
          </cell>
          <cell r="AA738" t="str">
            <v>Ｒ４</v>
          </cell>
          <cell r="AB738" t="str">
            <v>〇</v>
          </cell>
          <cell r="AC738" t="str">
            <v>Ｒ４</v>
          </cell>
        </row>
        <row r="739">
          <cell r="A739">
            <v>1410051018232</v>
          </cell>
          <cell r="B739">
            <v>6</v>
          </cell>
          <cell r="C739" t="str">
            <v>保育所</v>
          </cell>
          <cell r="D739" t="str">
            <v>Gakkenほいくえん日吉本町</v>
          </cell>
          <cell r="E739">
            <v>80</v>
          </cell>
          <cell r="F739" t="str">
            <v>港北区</v>
          </cell>
          <cell r="G739" t="str">
            <v>該当</v>
          </cell>
          <cell r="H739">
            <v>16</v>
          </cell>
          <cell r="I739">
            <v>5</v>
          </cell>
          <cell r="J739">
            <v>3</v>
          </cell>
          <cell r="K739" t="str">
            <v>非該当</v>
          </cell>
          <cell r="M739" t="str">
            <v/>
          </cell>
          <cell r="N739" t="str">
            <v>―</v>
          </cell>
          <cell r="O739">
            <v>1418420</v>
          </cell>
          <cell r="P739" t="str">
            <v>東京都品川区西五反田２－１１－８</v>
          </cell>
          <cell r="Q739" t="str">
            <v>株式会社　学研ココファン・ナーサリー</v>
          </cell>
          <cell r="R739" t="str">
            <v/>
          </cell>
          <cell r="S739" t="str">
            <v/>
          </cell>
          <cell r="T739" t="e">
            <v>#N/A</v>
          </cell>
          <cell r="U739">
            <v>45191</v>
          </cell>
          <cell r="X739" t="str">
            <v>なし</v>
          </cell>
          <cell r="Y739" t="str">
            <v/>
          </cell>
          <cell r="Z739" t="str">
            <v>該当</v>
          </cell>
          <cell r="AA739" t="str">
            <v>Ｒ４</v>
          </cell>
          <cell r="AB739" t="str">
            <v>〇</v>
          </cell>
          <cell r="AC739" t="str">
            <v>Ｒ４</v>
          </cell>
        </row>
        <row r="740">
          <cell r="A740">
            <v>1410051018216</v>
          </cell>
          <cell r="B740">
            <v>6</v>
          </cell>
          <cell r="C740" t="str">
            <v>保育所</v>
          </cell>
          <cell r="D740" t="str">
            <v>アスク日吉本町開善保育園</v>
          </cell>
          <cell r="E740">
            <v>80</v>
          </cell>
          <cell r="F740" t="str">
            <v>港北区</v>
          </cell>
          <cell r="G740" t="str">
            <v>該当</v>
          </cell>
          <cell r="H740">
            <v>20</v>
          </cell>
          <cell r="I740">
            <v>7</v>
          </cell>
          <cell r="J740">
            <v>4</v>
          </cell>
          <cell r="K740" t="str">
            <v>該当</v>
          </cell>
          <cell r="L740">
            <v>12</v>
          </cell>
          <cell r="M740">
            <v>7</v>
          </cell>
          <cell r="N740">
            <v>5</v>
          </cell>
          <cell r="O740">
            <v>1080075</v>
          </cell>
          <cell r="P740" t="str">
            <v>東京都港区港南１－２－７０　品川シーズンテラス５Ｆ</v>
          </cell>
          <cell r="Q740" t="str">
            <v>株式会社　日本保育総合研究所</v>
          </cell>
          <cell r="R740" t="str">
            <v/>
          </cell>
          <cell r="S740" t="str">
            <v/>
          </cell>
          <cell r="T740" t="e">
            <v>#N/A</v>
          </cell>
          <cell r="U740">
            <v>45175</v>
          </cell>
          <cell r="X740" t="str">
            <v>なし</v>
          </cell>
          <cell r="Y740" t="str">
            <v/>
          </cell>
          <cell r="Z740" t="str">
            <v>該当</v>
          </cell>
          <cell r="AA740" t="str">
            <v>Ｒ４</v>
          </cell>
          <cell r="AB740" t="str">
            <v>〇</v>
          </cell>
          <cell r="AC740" t="str">
            <v>Ｒ４</v>
          </cell>
        </row>
        <row r="741">
          <cell r="A741">
            <v>1410051017275</v>
          </cell>
          <cell r="B741">
            <v>6</v>
          </cell>
          <cell r="C741" t="str">
            <v>保育所</v>
          </cell>
          <cell r="D741" t="str">
            <v>たんぽぽ保育園</v>
          </cell>
          <cell r="E741">
            <v>80</v>
          </cell>
          <cell r="F741" t="str">
            <v>港北区</v>
          </cell>
          <cell r="G741" t="str">
            <v>該当</v>
          </cell>
          <cell r="H741">
            <v>15</v>
          </cell>
          <cell r="I741">
            <v>5</v>
          </cell>
          <cell r="J741">
            <v>3</v>
          </cell>
          <cell r="K741" t="str">
            <v>該当</v>
          </cell>
          <cell r="L741">
            <v>7</v>
          </cell>
          <cell r="M741">
            <v>5</v>
          </cell>
          <cell r="N741">
            <v>2</v>
          </cell>
          <cell r="O741">
            <v>2220037</v>
          </cell>
          <cell r="P741" t="str">
            <v>横浜市港北区大倉山２－１１－２０</v>
          </cell>
          <cell r="Q741" t="str">
            <v>株式会社　いそべ</v>
          </cell>
          <cell r="R741" t="str">
            <v/>
          </cell>
          <cell r="S741" t="str">
            <v/>
          </cell>
          <cell r="T741" t="e">
            <v>#N/A</v>
          </cell>
          <cell r="U741">
            <v>45175</v>
          </cell>
          <cell r="X741" t="str">
            <v>なし</v>
          </cell>
          <cell r="Y741" t="str">
            <v/>
          </cell>
          <cell r="Z741" t="str">
            <v>該当</v>
          </cell>
          <cell r="AA741" t="str">
            <v>Ｒ４</v>
          </cell>
          <cell r="AB741" t="str">
            <v>〇</v>
          </cell>
          <cell r="AC741" t="str">
            <v>Ｒ４</v>
          </cell>
        </row>
        <row r="742">
          <cell r="A742">
            <v>1410051017259</v>
          </cell>
          <cell r="B742">
            <v>6</v>
          </cell>
          <cell r="C742" t="str">
            <v>保育所</v>
          </cell>
          <cell r="D742" t="str">
            <v>新羽どろんこ保育園</v>
          </cell>
          <cell r="E742">
            <v>80</v>
          </cell>
          <cell r="F742" t="str">
            <v>港北区</v>
          </cell>
          <cell r="G742" t="str">
            <v>該当</v>
          </cell>
          <cell r="H742">
            <v>15</v>
          </cell>
          <cell r="I742">
            <v>5</v>
          </cell>
          <cell r="J742">
            <v>3</v>
          </cell>
          <cell r="K742" t="str">
            <v>該当</v>
          </cell>
          <cell r="L742">
            <v>7</v>
          </cell>
          <cell r="M742">
            <v>5</v>
          </cell>
          <cell r="N742">
            <v>2</v>
          </cell>
          <cell r="O742">
            <v>1500002</v>
          </cell>
          <cell r="P742" t="str">
            <v>東京都渋谷区渋谷１丁目２－５　ＭＦＰＲ渋谷ビル１３Ｆ</v>
          </cell>
          <cell r="Q742" t="str">
            <v>社会福祉法人　どろんこ会</v>
          </cell>
          <cell r="R742" t="str">
            <v/>
          </cell>
          <cell r="S742" t="str">
            <v/>
          </cell>
          <cell r="T742" t="e">
            <v>#N/A</v>
          </cell>
          <cell r="U742">
            <v>45191</v>
          </cell>
          <cell r="X742" t="str">
            <v>なし</v>
          </cell>
          <cell r="Y742" t="str">
            <v/>
          </cell>
          <cell r="Z742" t="str">
            <v>該当</v>
          </cell>
          <cell r="AA742" t="str">
            <v>Ｒ４</v>
          </cell>
          <cell r="AB742" t="str">
            <v>〇</v>
          </cell>
          <cell r="AC742" t="str">
            <v>Ｒ４</v>
          </cell>
        </row>
        <row r="743">
          <cell r="A743">
            <v>1410051017242</v>
          </cell>
          <cell r="B743">
            <v>6</v>
          </cell>
          <cell r="C743" t="str">
            <v>保育所</v>
          </cell>
          <cell r="D743" t="str">
            <v>アイグラン保育園高田東</v>
          </cell>
          <cell r="E743">
            <v>80</v>
          </cell>
          <cell r="F743" t="str">
            <v>港北区</v>
          </cell>
          <cell r="G743" t="str">
            <v>該当</v>
          </cell>
          <cell r="H743">
            <v>16</v>
          </cell>
          <cell r="I743">
            <v>5</v>
          </cell>
          <cell r="J743">
            <v>3</v>
          </cell>
          <cell r="K743" t="str">
            <v>該当</v>
          </cell>
          <cell r="L743">
            <v>10</v>
          </cell>
          <cell r="M743">
            <v>5</v>
          </cell>
          <cell r="N743">
            <v>5</v>
          </cell>
          <cell r="O743">
            <v>1050012</v>
          </cell>
          <cell r="P743" t="str">
            <v>東京都港区芝大門２‐３‐６　大門アーバニスト４階</v>
          </cell>
          <cell r="Q743" t="str">
            <v>株式会社アイグラン</v>
          </cell>
          <cell r="R743" t="str">
            <v>適</v>
          </cell>
          <cell r="S743" t="str">
            <v/>
          </cell>
          <cell r="T743" t="str">
            <v/>
          </cell>
          <cell r="U743">
            <v>45163</v>
          </cell>
          <cell r="X743" t="str">
            <v>なし</v>
          </cell>
          <cell r="Y743" t="str">
            <v/>
          </cell>
          <cell r="Z743" t="str">
            <v>該当</v>
          </cell>
          <cell r="AA743" t="str">
            <v>Ｒ４</v>
          </cell>
          <cell r="AB743" t="str">
            <v>〇</v>
          </cell>
          <cell r="AC743" t="str">
            <v>Ｒ４</v>
          </cell>
        </row>
        <row r="744">
          <cell r="A744">
            <v>1410051017226</v>
          </cell>
          <cell r="B744">
            <v>6</v>
          </cell>
          <cell r="C744" t="str">
            <v>保育所</v>
          </cell>
          <cell r="D744" t="str">
            <v>わおわお大倉山保育園</v>
          </cell>
          <cell r="E744">
            <v>80</v>
          </cell>
          <cell r="F744" t="str">
            <v>港北区</v>
          </cell>
          <cell r="G744" t="str">
            <v>該当</v>
          </cell>
          <cell r="H744">
            <v>16</v>
          </cell>
          <cell r="I744">
            <v>5</v>
          </cell>
          <cell r="J744">
            <v>3</v>
          </cell>
          <cell r="K744" t="str">
            <v>非該当</v>
          </cell>
          <cell r="M744" t="str">
            <v/>
          </cell>
          <cell r="N744" t="str">
            <v>―</v>
          </cell>
          <cell r="O744">
            <v>2240032</v>
          </cell>
          <cell r="P744" t="str">
            <v>横浜市都筑区茅ケ崎中央４６－６</v>
          </cell>
          <cell r="Q744" t="str">
            <v>社会福祉法人わおわお福祉会</v>
          </cell>
          <cell r="R744" t="str">
            <v>適</v>
          </cell>
          <cell r="S744" t="str">
            <v/>
          </cell>
          <cell r="T744" t="str">
            <v/>
          </cell>
          <cell r="U744">
            <v>45175</v>
          </cell>
          <cell r="X744" t="str">
            <v>なし</v>
          </cell>
          <cell r="Y744" t="str">
            <v/>
          </cell>
          <cell r="Z744" t="str">
            <v>該当</v>
          </cell>
          <cell r="AA744" t="str">
            <v>Ｒ４</v>
          </cell>
          <cell r="AB744" t="str">
            <v>〇</v>
          </cell>
          <cell r="AC744" t="str">
            <v>Ｒ４</v>
          </cell>
        </row>
        <row r="745">
          <cell r="A745">
            <v>1410051017218</v>
          </cell>
          <cell r="B745">
            <v>6</v>
          </cell>
          <cell r="C745" t="str">
            <v>保育所</v>
          </cell>
          <cell r="D745" t="str">
            <v>森のエルマー保育園</v>
          </cell>
          <cell r="E745">
            <v>80</v>
          </cell>
          <cell r="F745" t="str">
            <v>港北区</v>
          </cell>
          <cell r="G745" t="str">
            <v>該当</v>
          </cell>
          <cell r="H745">
            <v>11</v>
          </cell>
          <cell r="I745">
            <v>4</v>
          </cell>
          <cell r="J745">
            <v>2</v>
          </cell>
          <cell r="K745" t="str">
            <v>該当</v>
          </cell>
          <cell r="L745">
            <v>5</v>
          </cell>
          <cell r="M745">
            <v>4</v>
          </cell>
          <cell r="N745">
            <v>1</v>
          </cell>
          <cell r="O745">
            <v>2230058</v>
          </cell>
          <cell r="P745" t="str">
            <v>横浜市港北区新吉田東３－６－３３</v>
          </cell>
          <cell r="Q745" t="str">
            <v>特定非営利活動法人　森のエルマー保育園</v>
          </cell>
          <cell r="R745" t="str">
            <v>適</v>
          </cell>
          <cell r="S745" t="str">
            <v/>
          </cell>
          <cell r="T745" t="str">
            <v/>
          </cell>
          <cell r="U745">
            <v>45163</v>
          </cell>
          <cell r="X745" t="str">
            <v>なし</v>
          </cell>
          <cell r="Y745" t="str">
            <v/>
          </cell>
          <cell r="Z745" t="str">
            <v>該当</v>
          </cell>
          <cell r="AA745" t="str">
            <v>Ｒ４</v>
          </cell>
          <cell r="AB745" t="str">
            <v>〇</v>
          </cell>
          <cell r="AC745" t="str">
            <v>Ｒ４</v>
          </cell>
        </row>
        <row r="746">
          <cell r="A746">
            <v>1410051017200</v>
          </cell>
          <cell r="B746">
            <v>6</v>
          </cell>
          <cell r="C746" t="str">
            <v>保育所</v>
          </cell>
          <cell r="D746" t="str">
            <v>まめどくれっしゅ</v>
          </cell>
          <cell r="E746">
            <v>80</v>
          </cell>
          <cell r="F746" t="str">
            <v>港北区</v>
          </cell>
          <cell r="G746" t="str">
            <v>該当</v>
          </cell>
          <cell r="H746">
            <v>9</v>
          </cell>
          <cell r="I746">
            <v>3</v>
          </cell>
          <cell r="J746">
            <v>2</v>
          </cell>
          <cell r="K746" t="str">
            <v>該当</v>
          </cell>
          <cell r="L746">
            <v>3</v>
          </cell>
          <cell r="M746">
            <v>3</v>
          </cell>
          <cell r="N746">
            <v>0</v>
          </cell>
          <cell r="O746">
            <v>1500002</v>
          </cell>
          <cell r="P746" t="str">
            <v>東京都渋谷区渋谷１丁目２－５　ＭＦＰＲ渋谷ビル１３Ｆ</v>
          </cell>
          <cell r="Q746" t="str">
            <v>株式会社　ゴーエスト</v>
          </cell>
          <cell r="R746" t="str">
            <v/>
          </cell>
          <cell r="S746" t="str">
            <v/>
          </cell>
          <cell r="T746" t="e">
            <v>#N/A</v>
          </cell>
          <cell r="U746">
            <v>45182</v>
          </cell>
          <cell r="X746" t="str">
            <v>なし</v>
          </cell>
          <cell r="Y746" t="str">
            <v/>
          </cell>
          <cell r="Z746" t="str">
            <v>該当</v>
          </cell>
          <cell r="AA746" t="str">
            <v>Ｒ４</v>
          </cell>
          <cell r="AB746" t="str">
            <v>〇</v>
          </cell>
          <cell r="AC746" t="str">
            <v>Ｒ４</v>
          </cell>
        </row>
        <row r="747">
          <cell r="A747">
            <v>1410051017184</v>
          </cell>
          <cell r="B747">
            <v>6</v>
          </cell>
          <cell r="C747" t="str">
            <v>保育所</v>
          </cell>
          <cell r="D747" t="str">
            <v>日吉みんなの保育園</v>
          </cell>
          <cell r="E747">
            <v>80</v>
          </cell>
          <cell r="F747" t="str">
            <v>港北区</v>
          </cell>
          <cell r="G747" t="str">
            <v>該当</v>
          </cell>
          <cell r="H747">
            <v>13</v>
          </cell>
          <cell r="I747">
            <v>4</v>
          </cell>
          <cell r="J747">
            <v>3</v>
          </cell>
          <cell r="K747" t="str">
            <v>該当</v>
          </cell>
          <cell r="L747">
            <v>11</v>
          </cell>
          <cell r="M747">
            <v>4</v>
          </cell>
          <cell r="N747">
            <v>7</v>
          </cell>
          <cell r="O747">
            <v>2230061</v>
          </cell>
          <cell r="P747" t="str">
            <v>横浜市港北区日吉２－９－６</v>
          </cell>
          <cell r="Q747" t="str">
            <v>日吉みんなの保育園</v>
          </cell>
          <cell r="R747" t="str">
            <v>適</v>
          </cell>
          <cell r="S747" t="str">
            <v/>
          </cell>
          <cell r="T747" t="str">
            <v/>
          </cell>
          <cell r="U747">
            <v>45182</v>
          </cell>
          <cell r="X747" t="str">
            <v>なし</v>
          </cell>
          <cell r="Y747" t="str">
            <v/>
          </cell>
          <cell r="Z747" t="str">
            <v>該当</v>
          </cell>
          <cell r="AA747" t="str">
            <v>Ｒ４</v>
          </cell>
          <cell r="AB747" t="str">
            <v>〇</v>
          </cell>
          <cell r="AC747" t="str">
            <v>Ｒ４</v>
          </cell>
        </row>
        <row r="748">
          <cell r="A748">
            <v>1410051017176</v>
          </cell>
          <cell r="B748">
            <v>6</v>
          </cell>
          <cell r="C748" t="str">
            <v>保育所</v>
          </cell>
          <cell r="D748" t="str">
            <v>なあな保育園</v>
          </cell>
          <cell r="E748">
            <v>80</v>
          </cell>
          <cell r="F748" t="str">
            <v>港北区</v>
          </cell>
          <cell r="G748" t="str">
            <v>該当</v>
          </cell>
          <cell r="H748">
            <v>14</v>
          </cell>
          <cell r="I748">
            <v>5</v>
          </cell>
          <cell r="J748">
            <v>3</v>
          </cell>
          <cell r="K748" t="str">
            <v>該当</v>
          </cell>
          <cell r="L748">
            <v>11</v>
          </cell>
          <cell r="M748">
            <v>5</v>
          </cell>
          <cell r="N748">
            <v>6</v>
          </cell>
          <cell r="O748">
            <v>2220001</v>
          </cell>
          <cell r="P748" t="str">
            <v>横浜市港北区樽町３－６－３８</v>
          </cell>
          <cell r="Q748" t="str">
            <v>なあな保育園</v>
          </cell>
          <cell r="R748" t="str">
            <v>適</v>
          </cell>
          <cell r="S748" t="str">
            <v/>
          </cell>
          <cell r="T748" t="str">
            <v/>
          </cell>
          <cell r="U748">
            <v>45163</v>
          </cell>
          <cell r="X748" t="str">
            <v>なし</v>
          </cell>
          <cell r="Y748" t="str">
            <v/>
          </cell>
          <cell r="Z748" t="str">
            <v>該当</v>
          </cell>
          <cell r="AA748" t="str">
            <v>Ｒ４</v>
          </cell>
          <cell r="AB748" t="str">
            <v>〇</v>
          </cell>
          <cell r="AC748" t="str">
            <v>Ｒ４</v>
          </cell>
        </row>
        <row r="749">
          <cell r="A749">
            <v>1410051017168</v>
          </cell>
          <cell r="B749">
            <v>6</v>
          </cell>
          <cell r="C749" t="str">
            <v>保育所</v>
          </cell>
          <cell r="D749" t="str">
            <v>第二福澤保育センター</v>
          </cell>
          <cell r="E749">
            <v>80</v>
          </cell>
          <cell r="F749" t="str">
            <v>港北区</v>
          </cell>
          <cell r="G749" t="str">
            <v>該当</v>
          </cell>
          <cell r="H749">
            <v>20</v>
          </cell>
          <cell r="I749">
            <v>7</v>
          </cell>
          <cell r="J749">
            <v>4</v>
          </cell>
          <cell r="K749" t="str">
            <v>該当</v>
          </cell>
          <cell r="L749">
            <v>10</v>
          </cell>
          <cell r="M749">
            <v>7</v>
          </cell>
          <cell r="N749">
            <v>3</v>
          </cell>
          <cell r="O749">
            <v>2220026</v>
          </cell>
          <cell r="P749" t="str">
            <v>横浜市港北区篠原町２８２３</v>
          </cell>
          <cell r="Q749" t="str">
            <v>第二福澤保育センター</v>
          </cell>
          <cell r="R749" t="str">
            <v>適</v>
          </cell>
          <cell r="S749" t="str">
            <v/>
          </cell>
          <cell r="T749" t="str">
            <v/>
          </cell>
          <cell r="U749">
            <v>45175</v>
          </cell>
          <cell r="X749" t="str">
            <v>なし</v>
          </cell>
          <cell r="Y749" t="str">
            <v/>
          </cell>
          <cell r="Z749" t="str">
            <v>該当</v>
          </cell>
          <cell r="AA749" t="str">
            <v>Ｒ４</v>
          </cell>
          <cell r="AB749" t="str">
            <v>〇</v>
          </cell>
          <cell r="AC749" t="str">
            <v>Ｒ４</v>
          </cell>
        </row>
        <row r="750">
          <cell r="A750">
            <v>1410051017135</v>
          </cell>
          <cell r="B750">
            <v>6</v>
          </cell>
          <cell r="C750" t="str">
            <v>保育所</v>
          </cell>
          <cell r="D750" t="str">
            <v>岩崎学園新横浜保育園</v>
          </cell>
          <cell r="E750">
            <v>80</v>
          </cell>
          <cell r="F750" t="str">
            <v>港北区</v>
          </cell>
          <cell r="G750" t="str">
            <v>該当</v>
          </cell>
          <cell r="H750">
            <v>22</v>
          </cell>
          <cell r="I750">
            <v>7</v>
          </cell>
          <cell r="J750">
            <v>4</v>
          </cell>
          <cell r="K750" t="str">
            <v>該当</v>
          </cell>
          <cell r="L750">
            <v>15</v>
          </cell>
          <cell r="M750">
            <v>7</v>
          </cell>
          <cell r="N750">
            <v>8</v>
          </cell>
          <cell r="O750">
            <v>2220033</v>
          </cell>
          <cell r="P750" t="str">
            <v>横浜市港北区新横浜２－４－１０</v>
          </cell>
          <cell r="Q750" t="str">
            <v>学校法人　岩崎学園　新横浜保育園</v>
          </cell>
          <cell r="R750" t="str">
            <v>適</v>
          </cell>
          <cell r="S750" t="str">
            <v/>
          </cell>
          <cell r="T750" t="str">
            <v/>
          </cell>
          <cell r="U750">
            <v>45163</v>
          </cell>
          <cell r="X750" t="str">
            <v>なし</v>
          </cell>
          <cell r="Y750" t="str">
            <v/>
          </cell>
          <cell r="Z750" t="str">
            <v>該当</v>
          </cell>
          <cell r="AA750" t="str">
            <v>Ｒ４</v>
          </cell>
          <cell r="AB750" t="str">
            <v>〇</v>
          </cell>
          <cell r="AC750" t="str">
            <v>Ｒ４</v>
          </cell>
        </row>
        <row r="751">
          <cell r="A751">
            <v>1410051017127</v>
          </cell>
          <cell r="B751">
            <v>6</v>
          </cell>
          <cell r="C751" t="str">
            <v>保育所</v>
          </cell>
          <cell r="D751" t="str">
            <v>岩崎学園新横浜第二保育園</v>
          </cell>
          <cell r="E751">
            <v>80</v>
          </cell>
          <cell r="F751" t="str">
            <v>港北区</v>
          </cell>
          <cell r="G751" t="str">
            <v>該当</v>
          </cell>
          <cell r="H751">
            <v>21</v>
          </cell>
          <cell r="I751">
            <v>7</v>
          </cell>
          <cell r="J751">
            <v>4</v>
          </cell>
          <cell r="K751" t="str">
            <v>該当</v>
          </cell>
          <cell r="L751">
            <v>14</v>
          </cell>
          <cell r="M751">
            <v>7</v>
          </cell>
          <cell r="N751">
            <v>7</v>
          </cell>
          <cell r="O751">
            <v>2220033</v>
          </cell>
          <cell r="P751" t="str">
            <v>横浜市港北区新横浜３－２２－１９</v>
          </cell>
          <cell r="Q751" t="str">
            <v>学校法人　岩崎学園　新横浜第二保育園</v>
          </cell>
          <cell r="R751" t="str">
            <v>適</v>
          </cell>
          <cell r="S751" t="str">
            <v/>
          </cell>
          <cell r="T751" t="str">
            <v/>
          </cell>
          <cell r="U751">
            <v>45163</v>
          </cell>
          <cell r="X751" t="str">
            <v>なし</v>
          </cell>
          <cell r="Y751" t="str">
            <v/>
          </cell>
          <cell r="Z751" t="str">
            <v>該当</v>
          </cell>
          <cell r="AA751" t="str">
            <v>Ｒ４</v>
          </cell>
          <cell r="AB751" t="str">
            <v>〇</v>
          </cell>
          <cell r="AC751" t="str">
            <v>Ｒ４</v>
          </cell>
        </row>
        <row r="752">
          <cell r="A752">
            <v>1410051017119</v>
          </cell>
          <cell r="B752">
            <v>6</v>
          </cell>
          <cell r="C752" t="str">
            <v>保育所</v>
          </cell>
          <cell r="D752" t="str">
            <v>アスクゆめみらい保育園</v>
          </cell>
          <cell r="E752">
            <v>80</v>
          </cell>
          <cell r="F752" t="str">
            <v>港北区</v>
          </cell>
          <cell r="G752" t="str">
            <v>該当</v>
          </cell>
          <cell r="H752">
            <v>16</v>
          </cell>
          <cell r="I752">
            <v>5</v>
          </cell>
          <cell r="J752">
            <v>3</v>
          </cell>
          <cell r="K752" t="str">
            <v>該当</v>
          </cell>
          <cell r="L752">
            <v>9</v>
          </cell>
          <cell r="M752">
            <v>5</v>
          </cell>
          <cell r="N752">
            <v>4</v>
          </cell>
          <cell r="O752">
            <v>1080075</v>
          </cell>
          <cell r="P752" t="str">
            <v>東京都港区港南１－２－７０　品川シーズンテラス５Ｆ</v>
          </cell>
          <cell r="Q752" t="str">
            <v>株式会社　日本保育総合研究所</v>
          </cell>
          <cell r="R752" t="str">
            <v/>
          </cell>
          <cell r="S752" t="str">
            <v/>
          </cell>
          <cell r="T752" t="e">
            <v>#N/A</v>
          </cell>
          <cell r="U752">
            <v>45175</v>
          </cell>
          <cell r="X752" t="str">
            <v>なし</v>
          </cell>
          <cell r="Y752" t="str">
            <v/>
          </cell>
          <cell r="Z752" t="str">
            <v>該当</v>
          </cell>
          <cell r="AA752" t="str">
            <v>Ｒ４</v>
          </cell>
          <cell r="AB752" t="str">
            <v>〇</v>
          </cell>
          <cell r="AC752" t="str">
            <v>Ｒ４</v>
          </cell>
        </row>
        <row r="753">
          <cell r="A753">
            <v>1410051017101</v>
          </cell>
          <cell r="B753">
            <v>6</v>
          </cell>
          <cell r="C753" t="str">
            <v>保育所</v>
          </cell>
          <cell r="D753" t="str">
            <v>アスク日吉東保育園</v>
          </cell>
          <cell r="E753">
            <v>80</v>
          </cell>
          <cell r="F753" t="str">
            <v>港北区</v>
          </cell>
          <cell r="G753" t="str">
            <v>該当</v>
          </cell>
          <cell r="H753">
            <v>14</v>
          </cell>
          <cell r="I753">
            <v>5</v>
          </cell>
          <cell r="J753">
            <v>3</v>
          </cell>
          <cell r="K753" t="str">
            <v>該当</v>
          </cell>
          <cell r="L753">
            <v>10</v>
          </cell>
          <cell r="M753">
            <v>5</v>
          </cell>
          <cell r="N753">
            <v>5</v>
          </cell>
          <cell r="O753">
            <v>1080075</v>
          </cell>
          <cell r="P753" t="str">
            <v>東京都港区港南１丁目２－７０　品川シーズンテラス５Ｆ</v>
          </cell>
          <cell r="Q753" t="str">
            <v>株式会社　日本保育総合研究所</v>
          </cell>
          <cell r="R753" t="str">
            <v/>
          </cell>
          <cell r="S753" t="str">
            <v/>
          </cell>
          <cell r="T753" t="e">
            <v>#N/A</v>
          </cell>
          <cell r="U753">
            <v>45191</v>
          </cell>
          <cell r="X753" t="str">
            <v>なし</v>
          </cell>
          <cell r="Y753" t="str">
            <v/>
          </cell>
          <cell r="Z753" t="str">
            <v>該当</v>
          </cell>
          <cell r="AA753" t="str">
            <v>Ｒ４</v>
          </cell>
          <cell r="AB753" t="str">
            <v>〇</v>
          </cell>
          <cell r="AC753" t="str">
            <v>Ｒ４</v>
          </cell>
        </row>
        <row r="754">
          <cell r="A754">
            <v>1410051017093</v>
          </cell>
          <cell r="B754">
            <v>6</v>
          </cell>
          <cell r="C754" t="str">
            <v>保育所</v>
          </cell>
          <cell r="D754" t="str">
            <v>アスク大倉山保育園</v>
          </cell>
          <cell r="E754">
            <v>80</v>
          </cell>
          <cell r="F754" t="str">
            <v>港北区</v>
          </cell>
          <cell r="G754" t="str">
            <v>該当</v>
          </cell>
          <cell r="H754">
            <v>14</v>
          </cell>
          <cell r="I754">
            <v>5</v>
          </cell>
          <cell r="J754">
            <v>3</v>
          </cell>
          <cell r="K754" t="str">
            <v>該当</v>
          </cell>
          <cell r="L754">
            <v>10</v>
          </cell>
          <cell r="M754">
            <v>5</v>
          </cell>
          <cell r="N754">
            <v>5</v>
          </cell>
          <cell r="O754">
            <v>1080075</v>
          </cell>
          <cell r="P754" t="str">
            <v>東京都港区港南１－２－７０　品川シーズンテラス５Ｆ</v>
          </cell>
          <cell r="Q754" t="str">
            <v>株式会社　日本保育総合研究所</v>
          </cell>
          <cell r="R754" t="str">
            <v/>
          </cell>
          <cell r="S754" t="str">
            <v/>
          </cell>
          <cell r="T754" t="e">
            <v>#N/A</v>
          </cell>
          <cell r="U754">
            <v>45175</v>
          </cell>
          <cell r="X754" t="str">
            <v>なし</v>
          </cell>
          <cell r="Y754" t="str">
            <v/>
          </cell>
          <cell r="Z754" t="str">
            <v>該当</v>
          </cell>
          <cell r="AA754" t="str">
            <v>Ｒ４</v>
          </cell>
          <cell r="AB754" t="str">
            <v>〇</v>
          </cell>
          <cell r="AC754" t="str">
            <v>Ｒ４</v>
          </cell>
        </row>
        <row r="755">
          <cell r="A755">
            <v>1410051015758</v>
          </cell>
          <cell r="B755">
            <v>6</v>
          </cell>
          <cell r="C755" t="str">
            <v>保育所</v>
          </cell>
          <cell r="D755" t="str">
            <v>パレット保育園・高田</v>
          </cell>
          <cell r="E755">
            <v>80</v>
          </cell>
          <cell r="F755" t="str">
            <v>港北区</v>
          </cell>
          <cell r="G755" t="str">
            <v>該当</v>
          </cell>
          <cell r="H755">
            <v>15</v>
          </cell>
          <cell r="I755">
            <v>5</v>
          </cell>
          <cell r="J755">
            <v>3</v>
          </cell>
          <cell r="K755" t="str">
            <v>該当</v>
          </cell>
          <cell r="L755">
            <v>11</v>
          </cell>
          <cell r="M755">
            <v>5</v>
          </cell>
          <cell r="N755">
            <v>6</v>
          </cell>
          <cell r="O755">
            <v>2210056</v>
          </cell>
          <cell r="P755" t="str">
            <v>横浜市神奈川区金港町５－３２　ベイフロント横浜５Ｆ</v>
          </cell>
          <cell r="Q755" t="str">
            <v>株式会社　理究</v>
          </cell>
          <cell r="R755" t="str">
            <v>適</v>
          </cell>
          <cell r="S755" t="str">
            <v/>
          </cell>
          <cell r="T755" t="str">
            <v/>
          </cell>
          <cell r="U755">
            <v>45182</v>
          </cell>
          <cell r="X755" t="str">
            <v>なし</v>
          </cell>
          <cell r="Y755" t="str">
            <v/>
          </cell>
          <cell r="Z755" t="str">
            <v>該当</v>
          </cell>
          <cell r="AA755" t="str">
            <v>Ｒ４</v>
          </cell>
          <cell r="AB755" t="str">
            <v>〇</v>
          </cell>
          <cell r="AC755" t="str">
            <v>Ｒ４</v>
          </cell>
        </row>
        <row r="756">
          <cell r="A756">
            <v>1410051015741</v>
          </cell>
          <cell r="B756">
            <v>6</v>
          </cell>
          <cell r="C756" t="str">
            <v>保育所</v>
          </cell>
          <cell r="D756" t="str">
            <v>森の樹保育園</v>
          </cell>
          <cell r="E756">
            <v>80</v>
          </cell>
          <cell r="F756" t="str">
            <v>港北区</v>
          </cell>
          <cell r="G756" t="str">
            <v>該当</v>
          </cell>
          <cell r="H756">
            <v>16</v>
          </cell>
          <cell r="I756">
            <v>5</v>
          </cell>
          <cell r="J756">
            <v>3</v>
          </cell>
          <cell r="K756" t="str">
            <v>該当</v>
          </cell>
          <cell r="L756">
            <v>17</v>
          </cell>
          <cell r="M756">
            <v>5</v>
          </cell>
          <cell r="N756">
            <v>12</v>
          </cell>
          <cell r="O756">
            <v>2220037</v>
          </cell>
          <cell r="P756" t="str">
            <v>横浜市港北区大倉山１－２２－５</v>
          </cell>
          <cell r="Q756" t="str">
            <v>社会福祉法人なずな　森の樹保育園</v>
          </cell>
          <cell r="R756" t="str">
            <v>適</v>
          </cell>
          <cell r="S756" t="str">
            <v/>
          </cell>
          <cell r="T756" t="str">
            <v/>
          </cell>
          <cell r="U756">
            <v>45163</v>
          </cell>
          <cell r="X756" t="str">
            <v>なし</v>
          </cell>
          <cell r="Y756" t="str">
            <v/>
          </cell>
          <cell r="Z756" t="str">
            <v>該当</v>
          </cell>
          <cell r="AA756" t="str">
            <v>Ｒ４</v>
          </cell>
          <cell r="AB756" t="str">
            <v>〇</v>
          </cell>
          <cell r="AC756" t="str">
            <v>Ｒ４</v>
          </cell>
        </row>
        <row r="757">
          <cell r="A757">
            <v>1410051015725</v>
          </cell>
          <cell r="B757">
            <v>6</v>
          </cell>
          <cell r="C757" t="str">
            <v>保育所</v>
          </cell>
          <cell r="D757" t="str">
            <v>聖保育園</v>
          </cell>
          <cell r="E757">
            <v>80</v>
          </cell>
          <cell r="F757" t="str">
            <v>港北区</v>
          </cell>
          <cell r="G757" t="str">
            <v>該当</v>
          </cell>
          <cell r="H757">
            <v>21</v>
          </cell>
          <cell r="I757">
            <v>7</v>
          </cell>
          <cell r="J757">
            <v>4</v>
          </cell>
          <cell r="K757" t="str">
            <v>該当</v>
          </cell>
          <cell r="L757">
            <v>13</v>
          </cell>
          <cell r="M757">
            <v>7</v>
          </cell>
          <cell r="N757">
            <v>6</v>
          </cell>
          <cell r="O757">
            <v>2220037</v>
          </cell>
          <cell r="P757" t="str">
            <v>横浜市港北区大倉山３－４１－１７</v>
          </cell>
          <cell r="Q757" t="str">
            <v>特定非営利活動法人　ノエル　聖保育園</v>
          </cell>
          <cell r="R757" t="str">
            <v>適</v>
          </cell>
          <cell r="S757" t="str">
            <v/>
          </cell>
          <cell r="T757" t="str">
            <v/>
          </cell>
          <cell r="U757">
            <v>45205</v>
          </cell>
          <cell r="X757" t="str">
            <v>なし</v>
          </cell>
          <cell r="Y757" t="str">
            <v/>
          </cell>
          <cell r="Z757" t="str">
            <v>該当</v>
          </cell>
          <cell r="AA757" t="str">
            <v>Ｒ４</v>
          </cell>
          <cell r="AB757" t="str">
            <v>〇</v>
          </cell>
          <cell r="AC757" t="str">
            <v>Ｒ４</v>
          </cell>
        </row>
        <row r="758">
          <cell r="A758">
            <v>1410051015709</v>
          </cell>
          <cell r="B758">
            <v>6</v>
          </cell>
          <cell r="C758" t="str">
            <v>保育所</v>
          </cell>
          <cell r="D758" t="str">
            <v>光の園保育園</v>
          </cell>
          <cell r="E758">
            <v>80</v>
          </cell>
          <cell r="F758" t="str">
            <v>港北区</v>
          </cell>
          <cell r="G758" t="str">
            <v>該当</v>
          </cell>
          <cell r="H758">
            <v>13</v>
          </cell>
          <cell r="I758">
            <v>4</v>
          </cell>
          <cell r="J758">
            <v>3</v>
          </cell>
          <cell r="K758" t="str">
            <v>該当</v>
          </cell>
          <cell r="L758">
            <v>6</v>
          </cell>
          <cell r="M758">
            <v>4</v>
          </cell>
          <cell r="N758">
            <v>2</v>
          </cell>
          <cell r="O758">
            <v>2220011</v>
          </cell>
          <cell r="P758" t="str">
            <v>横浜市港北区菊名６－１５－１４　２階</v>
          </cell>
          <cell r="Q758" t="str">
            <v>株式会社アンティー</v>
          </cell>
          <cell r="R758" t="str">
            <v>適</v>
          </cell>
          <cell r="S758" t="str">
            <v/>
          </cell>
          <cell r="T758" t="str">
            <v/>
          </cell>
          <cell r="U758">
            <v>45205</v>
          </cell>
          <cell r="X758" t="str">
            <v>なし</v>
          </cell>
          <cell r="Y758" t="str">
            <v/>
          </cell>
          <cell r="Z758" t="str">
            <v>該当</v>
          </cell>
          <cell r="AA758" t="str">
            <v>Ｒ４</v>
          </cell>
          <cell r="AB758" t="str">
            <v>〇</v>
          </cell>
          <cell r="AC758" t="str">
            <v>Ｒ４</v>
          </cell>
        </row>
        <row r="759">
          <cell r="A759">
            <v>1410051015691</v>
          </cell>
          <cell r="B759">
            <v>6</v>
          </cell>
          <cell r="C759" t="str">
            <v>保育所</v>
          </cell>
          <cell r="D759" t="str">
            <v>パレット保育園・綱島</v>
          </cell>
          <cell r="E759">
            <v>80</v>
          </cell>
          <cell r="F759" t="str">
            <v>港北区</v>
          </cell>
          <cell r="G759" t="str">
            <v>該当</v>
          </cell>
          <cell r="H759">
            <v>18</v>
          </cell>
          <cell r="I759">
            <v>6</v>
          </cell>
          <cell r="J759">
            <v>4</v>
          </cell>
          <cell r="K759" t="str">
            <v>該当</v>
          </cell>
          <cell r="L759">
            <v>11</v>
          </cell>
          <cell r="M759">
            <v>6</v>
          </cell>
          <cell r="N759">
            <v>5</v>
          </cell>
          <cell r="O759">
            <v>2210056</v>
          </cell>
          <cell r="P759" t="str">
            <v>横浜市神奈川区金港町５－３２ベイフロント横浜５Ｆ</v>
          </cell>
          <cell r="Q759" t="str">
            <v>株式会社　理究</v>
          </cell>
          <cell r="R759" t="str">
            <v>適</v>
          </cell>
          <cell r="S759" t="str">
            <v/>
          </cell>
          <cell r="T759" t="str">
            <v/>
          </cell>
          <cell r="U759">
            <v>45163</v>
          </cell>
          <cell r="X759" t="str">
            <v>なし</v>
          </cell>
          <cell r="Y759" t="str">
            <v/>
          </cell>
          <cell r="Z759" t="str">
            <v>該当</v>
          </cell>
          <cell r="AA759" t="str">
            <v>Ｒ４</v>
          </cell>
          <cell r="AB759" t="str">
            <v>〇</v>
          </cell>
          <cell r="AC759" t="str">
            <v>Ｒ４</v>
          </cell>
        </row>
        <row r="760">
          <cell r="A760">
            <v>1410051015683</v>
          </cell>
          <cell r="B760">
            <v>6</v>
          </cell>
          <cell r="C760" t="str">
            <v>保育所</v>
          </cell>
          <cell r="D760" t="str">
            <v>にじいろ保育園綱島</v>
          </cell>
          <cell r="E760">
            <v>80</v>
          </cell>
          <cell r="F760" t="str">
            <v>港北区</v>
          </cell>
          <cell r="G760" t="str">
            <v>該当</v>
          </cell>
          <cell r="H760">
            <v>11</v>
          </cell>
          <cell r="I760">
            <v>4</v>
          </cell>
          <cell r="J760">
            <v>2</v>
          </cell>
          <cell r="K760" t="str">
            <v>該当</v>
          </cell>
          <cell r="L760">
            <v>6</v>
          </cell>
          <cell r="M760">
            <v>4</v>
          </cell>
          <cell r="N760">
            <v>2</v>
          </cell>
          <cell r="O760">
            <v>1500043</v>
          </cell>
          <cell r="P760" t="str">
            <v>東京都渋谷区道玄坂１丁目１２－１　渋谷マークシティ　ウェスト１７階</v>
          </cell>
          <cell r="Q760" t="str">
            <v>ライクキッズ株式会社</v>
          </cell>
          <cell r="R760" t="str">
            <v>適</v>
          </cell>
          <cell r="S760" t="str">
            <v/>
          </cell>
          <cell r="T760" t="str">
            <v/>
          </cell>
          <cell r="U760">
            <v>45175</v>
          </cell>
          <cell r="X760" t="str">
            <v>なし</v>
          </cell>
          <cell r="Y760" t="str">
            <v/>
          </cell>
          <cell r="Z760" t="str">
            <v>該当</v>
          </cell>
          <cell r="AA760" t="str">
            <v>Ｒ４</v>
          </cell>
          <cell r="AB760" t="str">
            <v>〇</v>
          </cell>
          <cell r="AC760" t="str">
            <v>Ｒ４</v>
          </cell>
        </row>
        <row r="761">
          <cell r="A761">
            <v>1410051015675</v>
          </cell>
          <cell r="B761">
            <v>6</v>
          </cell>
          <cell r="C761" t="str">
            <v>保育所</v>
          </cell>
          <cell r="D761" t="str">
            <v>グローバルキッズ日吉園</v>
          </cell>
          <cell r="E761">
            <v>80</v>
          </cell>
          <cell r="F761" t="str">
            <v>港北区</v>
          </cell>
          <cell r="G761" t="str">
            <v>該当</v>
          </cell>
          <cell r="H761">
            <v>12</v>
          </cell>
          <cell r="I761">
            <v>4</v>
          </cell>
          <cell r="J761">
            <v>2</v>
          </cell>
          <cell r="K761" t="str">
            <v>該当</v>
          </cell>
          <cell r="L761">
            <v>9</v>
          </cell>
          <cell r="M761">
            <v>4</v>
          </cell>
          <cell r="N761">
            <v>5</v>
          </cell>
          <cell r="O761">
            <v>1020071</v>
          </cell>
          <cell r="P761" t="str">
            <v>東京都千代田区富士見２丁目１４番３６号</v>
          </cell>
          <cell r="Q761" t="str">
            <v>株式会社　グローバルキッズ</v>
          </cell>
          <cell r="R761" t="str">
            <v>適</v>
          </cell>
          <cell r="S761" t="str">
            <v/>
          </cell>
          <cell r="T761" t="str">
            <v/>
          </cell>
          <cell r="U761">
            <v>45163</v>
          </cell>
          <cell r="X761" t="str">
            <v>なし</v>
          </cell>
          <cell r="Y761" t="str">
            <v/>
          </cell>
          <cell r="Z761" t="str">
            <v>該当</v>
          </cell>
          <cell r="AA761" t="str">
            <v>Ｒ４</v>
          </cell>
          <cell r="AB761" t="str">
            <v>〇</v>
          </cell>
          <cell r="AC761" t="str">
            <v>Ｒ４</v>
          </cell>
        </row>
        <row r="762">
          <cell r="A762">
            <v>1410051015667</v>
          </cell>
          <cell r="B762">
            <v>6</v>
          </cell>
          <cell r="C762" t="str">
            <v>保育所</v>
          </cell>
          <cell r="D762" t="str">
            <v>グローバルキッズ綱島園</v>
          </cell>
          <cell r="E762">
            <v>80</v>
          </cell>
          <cell r="F762" t="str">
            <v>港北区</v>
          </cell>
          <cell r="G762" t="str">
            <v>該当</v>
          </cell>
          <cell r="H762">
            <v>18</v>
          </cell>
          <cell r="I762">
            <v>6</v>
          </cell>
          <cell r="J762">
            <v>4</v>
          </cell>
          <cell r="K762" t="str">
            <v>該当</v>
          </cell>
          <cell r="L762">
            <v>5</v>
          </cell>
          <cell r="M762">
            <v>6</v>
          </cell>
          <cell r="N762">
            <v>0</v>
          </cell>
          <cell r="O762">
            <v>1020071</v>
          </cell>
          <cell r="P762" t="str">
            <v>東京都千代田区富士見２丁目１４番３６号</v>
          </cell>
          <cell r="Q762" t="str">
            <v>株式会社　グローバルキッズ</v>
          </cell>
          <cell r="R762" t="str">
            <v>適</v>
          </cell>
          <cell r="S762" t="str">
            <v/>
          </cell>
          <cell r="T762" t="str">
            <v/>
          </cell>
          <cell r="U762">
            <v>45163</v>
          </cell>
          <cell r="X762" t="str">
            <v>なし</v>
          </cell>
          <cell r="Y762" t="str">
            <v/>
          </cell>
          <cell r="Z762" t="str">
            <v>該当</v>
          </cell>
          <cell r="AA762" t="str">
            <v>Ｒ４</v>
          </cell>
          <cell r="AB762" t="str">
            <v>〇</v>
          </cell>
          <cell r="AC762" t="str">
            <v>Ｒ４</v>
          </cell>
        </row>
        <row r="763">
          <cell r="A763">
            <v>1410051015659</v>
          </cell>
          <cell r="B763">
            <v>6</v>
          </cell>
          <cell r="C763" t="str">
            <v>保育所</v>
          </cell>
          <cell r="D763" t="str">
            <v>グローバルキッズ下田町園</v>
          </cell>
          <cell r="E763">
            <v>80</v>
          </cell>
          <cell r="F763" t="str">
            <v>港北区</v>
          </cell>
          <cell r="G763" t="str">
            <v>該当</v>
          </cell>
          <cell r="H763">
            <v>7</v>
          </cell>
          <cell r="I763">
            <v>2</v>
          </cell>
          <cell r="J763">
            <v>1</v>
          </cell>
          <cell r="K763" t="str">
            <v>該当</v>
          </cell>
          <cell r="L763">
            <v>3</v>
          </cell>
          <cell r="M763">
            <v>2</v>
          </cell>
          <cell r="N763">
            <v>1</v>
          </cell>
          <cell r="O763">
            <v>1020071</v>
          </cell>
          <cell r="P763" t="str">
            <v>東京都千代田区富士見２丁目１４番３６号</v>
          </cell>
          <cell r="Q763" t="str">
            <v>株式会社　グローバルキッズ</v>
          </cell>
          <cell r="R763" t="str">
            <v>適</v>
          </cell>
          <cell r="S763" t="str">
            <v/>
          </cell>
          <cell r="T763" t="str">
            <v/>
          </cell>
          <cell r="U763">
            <v>45191</v>
          </cell>
          <cell r="X763" t="str">
            <v>なし</v>
          </cell>
          <cell r="Y763" t="str">
            <v/>
          </cell>
          <cell r="Z763" t="str">
            <v>該当</v>
          </cell>
          <cell r="AA763" t="str">
            <v>Ｒ４</v>
          </cell>
          <cell r="AB763" t="str">
            <v>〇</v>
          </cell>
          <cell r="AC763" t="str">
            <v>Ｒ４</v>
          </cell>
        </row>
        <row r="764">
          <cell r="A764">
            <v>1410051015642</v>
          </cell>
          <cell r="B764">
            <v>6</v>
          </cell>
          <cell r="C764" t="str">
            <v>保育所</v>
          </cell>
          <cell r="D764" t="str">
            <v>くっくおさんぽ保育園大倉山</v>
          </cell>
          <cell r="E764">
            <v>80</v>
          </cell>
          <cell r="F764" t="str">
            <v>港北区</v>
          </cell>
          <cell r="G764" t="str">
            <v>該当</v>
          </cell>
          <cell r="H764">
            <v>10</v>
          </cell>
          <cell r="I764">
            <v>3</v>
          </cell>
          <cell r="J764">
            <v>2</v>
          </cell>
          <cell r="K764" t="str">
            <v>該当</v>
          </cell>
          <cell r="L764">
            <v>3</v>
          </cell>
          <cell r="M764">
            <v>3</v>
          </cell>
          <cell r="N764">
            <v>0</v>
          </cell>
          <cell r="O764">
            <v>2220037</v>
          </cell>
          <cell r="P764" t="str">
            <v>横浜市港北区大倉山五丁目３９番２３号</v>
          </cell>
          <cell r="Q764" t="str">
            <v>くっくおさんぽ保育園大倉山</v>
          </cell>
          <cell r="R764" t="str">
            <v>適</v>
          </cell>
          <cell r="S764" t="str">
            <v/>
          </cell>
          <cell r="T764" t="str">
            <v/>
          </cell>
          <cell r="U764">
            <v>45163</v>
          </cell>
          <cell r="X764" t="str">
            <v>なし</v>
          </cell>
          <cell r="Y764" t="str">
            <v/>
          </cell>
          <cell r="Z764" t="str">
            <v>該当</v>
          </cell>
          <cell r="AA764" t="str">
            <v>Ｒ４</v>
          </cell>
          <cell r="AB764" t="str">
            <v>〇</v>
          </cell>
          <cell r="AC764" t="str">
            <v>Ｒ４</v>
          </cell>
        </row>
        <row r="765">
          <cell r="A765">
            <v>1410051015634</v>
          </cell>
          <cell r="B765">
            <v>6</v>
          </cell>
          <cell r="C765" t="str">
            <v>保育所</v>
          </cell>
          <cell r="D765" t="str">
            <v>くっくおさんぽ保育園</v>
          </cell>
          <cell r="E765">
            <v>80</v>
          </cell>
          <cell r="F765" t="str">
            <v>港北区</v>
          </cell>
          <cell r="G765" t="str">
            <v>該当</v>
          </cell>
          <cell r="H765">
            <v>14</v>
          </cell>
          <cell r="I765">
            <v>5</v>
          </cell>
          <cell r="J765">
            <v>3</v>
          </cell>
          <cell r="K765" t="str">
            <v>該当</v>
          </cell>
          <cell r="L765">
            <v>5</v>
          </cell>
          <cell r="M765">
            <v>5</v>
          </cell>
          <cell r="N765">
            <v>0</v>
          </cell>
          <cell r="O765">
            <v>2230061</v>
          </cell>
          <cell r="P765" t="str">
            <v>横浜市港北区日吉六丁目１番７号</v>
          </cell>
          <cell r="Q765" t="str">
            <v>くっくおさんぽ保育園</v>
          </cell>
          <cell r="R765" t="str">
            <v>適</v>
          </cell>
          <cell r="S765" t="str">
            <v/>
          </cell>
          <cell r="T765" t="str">
            <v/>
          </cell>
          <cell r="U765">
            <v>45191</v>
          </cell>
          <cell r="X765" t="str">
            <v>なし</v>
          </cell>
          <cell r="Y765" t="str">
            <v/>
          </cell>
          <cell r="Z765" t="str">
            <v>該当</v>
          </cell>
          <cell r="AA765" t="str">
            <v>Ｒ４</v>
          </cell>
          <cell r="AB765" t="str">
            <v>〇</v>
          </cell>
          <cell r="AC765" t="str">
            <v>Ｒ４</v>
          </cell>
        </row>
        <row r="766">
          <cell r="A766">
            <v>1410051015618</v>
          </cell>
          <cell r="B766">
            <v>6</v>
          </cell>
          <cell r="C766" t="str">
            <v>保育所</v>
          </cell>
          <cell r="D766" t="str">
            <v>おおつな保育園</v>
          </cell>
          <cell r="E766">
            <v>80</v>
          </cell>
          <cell r="F766" t="str">
            <v>港北区</v>
          </cell>
          <cell r="G766" t="str">
            <v>該当</v>
          </cell>
          <cell r="H766">
            <v>37</v>
          </cell>
          <cell r="I766">
            <v>12</v>
          </cell>
          <cell r="J766">
            <v>7</v>
          </cell>
          <cell r="K766" t="str">
            <v>該当</v>
          </cell>
          <cell r="L766">
            <v>25</v>
          </cell>
          <cell r="M766">
            <v>12</v>
          </cell>
          <cell r="N766">
            <v>13</v>
          </cell>
          <cell r="O766">
            <v>2220003</v>
          </cell>
          <cell r="P766" t="str">
            <v>横浜市港北区大曽根２－３３－８</v>
          </cell>
          <cell r="Q766" t="str">
            <v>社会福祉法人　聖徳会　おおつな保育園</v>
          </cell>
          <cell r="R766" t="str">
            <v>適</v>
          </cell>
          <cell r="S766" t="str">
            <v/>
          </cell>
          <cell r="T766" t="str">
            <v/>
          </cell>
          <cell r="U766">
            <v>45182</v>
          </cell>
          <cell r="X766" t="str">
            <v>なし</v>
          </cell>
          <cell r="Y766" t="str">
            <v/>
          </cell>
          <cell r="Z766" t="str">
            <v>該当</v>
          </cell>
          <cell r="AA766" t="str">
            <v>Ｒ４</v>
          </cell>
          <cell r="AB766" t="str">
            <v>〇</v>
          </cell>
          <cell r="AC766" t="str">
            <v>Ｒ４</v>
          </cell>
        </row>
        <row r="767">
          <cell r="A767">
            <v>1410051015600</v>
          </cell>
          <cell r="B767">
            <v>6</v>
          </cell>
          <cell r="C767" t="str">
            <v>保育所</v>
          </cell>
          <cell r="D767" t="str">
            <v>おおくらやまえきまえのぞみ保育園</v>
          </cell>
          <cell r="E767">
            <v>80</v>
          </cell>
          <cell r="F767" t="str">
            <v>港北区</v>
          </cell>
          <cell r="G767" t="str">
            <v>該当</v>
          </cell>
          <cell r="H767">
            <v>13</v>
          </cell>
          <cell r="I767">
            <v>4</v>
          </cell>
          <cell r="J767">
            <v>3</v>
          </cell>
          <cell r="K767" t="str">
            <v>該当</v>
          </cell>
          <cell r="L767">
            <v>9</v>
          </cell>
          <cell r="M767">
            <v>4</v>
          </cell>
          <cell r="N767">
            <v>5</v>
          </cell>
          <cell r="O767">
            <v>2220037</v>
          </cell>
          <cell r="P767" t="str">
            <v>横浜市港北区大倉山３－５－１６</v>
          </cell>
          <cell r="Q767" t="str">
            <v>（福）おおくらやまえきまえのぞみ保育園</v>
          </cell>
          <cell r="R767" t="str">
            <v>適</v>
          </cell>
          <cell r="S767" t="str">
            <v/>
          </cell>
          <cell r="T767" t="str">
            <v/>
          </cell>
          <cell r="U767">
            <v>45163</v>
          </cell>
          <cell r="X767" t="str">
            <v>なし</v>
          </cell>
          <cell r="Y767" t="str">
            <v/>
          </cell>
          <cell r="Z767" t="str">
            <v>該当</v>
          </cell>
          <cell r="AA767" t="str">
            <v>Ｒ４</v>
          </cell>
          <cell r="AB767" t="str">
            <v>〇</v>
          </cell>
          <cell r="AC767" t="str">
            <v>Ｒ４</v>
          </cell>
        </row>
        <row r="768">
          <cell r="A768">
            <v>1410051015592</v>
          </cell>
          <cell r="B768">
            <v>6</v>
          </cell>
          <cell r="C768" t="str">
            <v>保育所</v>
          </cell>
          <cell r="D768" t="str">
            <v>大倉山元気の泉保育園</v>
          </cell>
          <cell r="E768">
            <v>80</v>
          </cell>
          <cell r="F768" t="str">
            <v>港北区</v>
          </cell>
          <cell r="G768" t="str">
            <v>該当</v>
          </cell>
          <cell r="H768">
            <v>15</v>
          </cell>
          <cell r="I768">
            <v>5</v>
          </cell>
          <cell r="J768">
            <v>3</v>
          </cell>
          <cell r="K768" t="str">
            <v>該当</v>
          </cell>
          <cell r="L768">
            <v>10</v>
          </cell>
          <cell r="M768">
            <v>5</v>
          </cell>
          <cell r="N768">
            <v>5</v>
          </cell>
          <cell r="O768">
            <v>2220001</v>
          </cell>
          <cell r="P768" t="str">
            <v>横浜市港北区樽町１－１４－２０</v>
          </cell>
          <cell r="Q768" t="str">
            <v>大倉山元気の泉保育園</v>
          </cell>
          <cell r="R768" t="str">
            <v>適</v>
          </cell>
          <cell r="S768" t="str">
            <v/>
          </cell>
          <cell r="T768" t="str">
            <v/>
          </cell>
          <cell r="U768">
            <v>45175</v>
          </cell>
          <cell r="X768" t="str">
            <v>なし</v>
          </cell>
          <cell r="Y768" t="str">
            <v/>
          </cell>
          <cell r="Z768" t="str">
            <v>該当</v>
          </cell>
          <cell r="AA768" t="str">
            <v>Ｒ４</v>
          </cell>
          <cell r="AB768" t="str">
            <v>〇</v>
          </cell>
          <cell r="AC768" t="str">
            <v>Ｒ４</v>
          </cell>
        </row>
        <row r="769">
          <cell r="A769">
            <v>1410051015220</v>
          </cell>
          <cell r="B769">
            <v>6</v>
          </cell>
          <cell r="C769" t="str">
            <v>保育所</v>
          </cell>
          <cell r="D769" t="str">
            <v>尚花愛児園</v>
          </cell>
          <cell r="E769">
            <v>80</v>
          </cell>
          <cell r="F769" t="str">
            <v>港北区</v>
          </cell>
          <cell r="G769" t="str">
            <v>該当</v>
          </cell>
          <cell r="H769">
            <v>22</v>
          </cell>
          <cell r="I769">
            <v>7</v>
          </cell>
          <cell r="J769">
            <v>4</v>
          </cell>
          <cell r="K769" t="str">
            <v>該当</v>
          </cell>
          <cell r="L769">
            <v>16</v>
          </cell>
          <cell r="M769">
            <v>7</v>
          </cell>
          <cell r="N769">
            <v>9</v>
          </cell>
          <cell r="O769">
            <v>2230053</v>
          </cell>
          <cell r="P769" t="str">
            <v>横浜市港北区綱島西２－１５－８　</v>
          </cell>
          <cell r="Q769" t="str">
            <v>尚花愛児園</v>
          </cell>
          <cell r="R769" t="str">
            <v>適</v>
          </cell>
          <cell r="S769" t="str">
            <v/>
          </cell>
          <cell r="T769" t="str">
            <v/>
          </cell>
          <cell r="U769">
            <v>45182</v>
          </cell>
          <cell r="X769" t="str">
            <v>なし</v>
          </cell>
          <cell r="Y769" t="str">
            <v/>
          </cell>
          <cell r="Z769" t="str">
            <v>該当</v>
          </cell>
          <cell r="AA769" t="str">
            <v>Ｒ４</v>
          </cell>
          <cell r="AB769" t="str">
            <v>〇</v>
          </cell>
          <cell r="AC769" t="str">
            <v>Ｒ４</v>
          </cell>
        </row>
        <row r="770">
          <cell r="A770">
            <v>1410051015212</v>
          </cell>
          <cell r="B770">
            <v>6</v>
          </cell>
          <cell r="C770" t="str">
            <v>保育所</v>
          </cell>
          <cell r="D770" t="str">
            <v>大倉山保育園</v>
          </cell>
          <cell r="E770">
            <v>80</v>
          </cell>
          <cell r="F770" t="str">
            <v>港北区</v>
          </cell>
          <cell r="G770" t="str">
            <v>該当</v>
          </cell>
          <cell r="H770">
            <v>18</v>
          </cell>
          <cell r="I770">
            <v>6</v>
          </cell>
          <cell r="J770">
            <v>4</v>
          </cell>
          <cell r="K770" t="str">
            <v>該当</v>
          </cell>
          <cell r="L770">
            <v>15</v>
          </cell>
          <cell r="M770">
            <v>6</v>
          </cell>
          <cell r="N770">
            <v>9</v>
          </cell>
          <cell r="O770">
            <v>2220003</v>
          </cell>
          <cell r="P770" t="str">
            <v>横浜市港北区大曽根１－７－１</v>
          </cell>
          <cell r="Q770" t="str">
            <v>大倉山保育園</v>
          </cell>
          <cell r="R770" t="str">
            <v>適</v>
          </cell>
          <cell r="S770" t="str">
            <v/>
          </cell>
          <cell r="T770" t="str">
            <v/>
          </cell>
          <cell r="U770">
            <v>45182</v>
          </cell>
          <cell r="X770" t="str">
            <v>なし</v>
          </cell>
          <cell r="Y770" t="str">
            <v/>
          </cell>
          <cell r="Z770" t="str">
            <v>該当</v>
          </cell>
          <cell r="AA770" t="str">
            <v>Ｒ４</v>
          </cell>
          <cell r="AB770" t="str">
            <v>〇</v>
          </cell>
          <cell r="AC770" t="str">
            <v>Ｒ４</v>
          </cell>
        </row>
        <row r="771">
          <cell r="A771">
            <v>1410051014959</v>
          </cell>
          <cell r="B771">
            <v>6</v>
          </cell>
          <cell r="C771" t="str">
            <v>保育所</v>
          </cell>
          <cell r="D771" t="str">
            <v>たかた保育園</v>
          </cell>
          <cell r="E771">
            <v>80</v>
          </cell>
          <cell r="F771" t="str">
            <v>港北区</v>
          </cell>
          <cell r="G771" t="str">
            <v>該当</v>
          </cell>
          <cell r="H771">
            <v>15</v>
          </cell>
          <cell r="I771">
            <v>5</v>
          </cell>
          <cell r="J771">
            <v>3</v>
          </cell>
          <cell r="K771" t="str">
            <v>該当</v>
          </cell>
          <cell r="L771">
            <v>13</v>
          </cell>
          <cell r="M771">
            <v>5</v>
          </cell>
          <cell r="N771">
            <v>8</v>
          </cell>
          <cell r="O771">
            <v>2230058</v>
          </cell>
          <cell r="P771" t="str">
            <v>横浜市港北区新吉田東六丁目１７番３号</v>
          </cell>
          <cell r="Q771" t="str">
            <v>社会福祉法人　平成会</v>
          </cell>
          <cell r="R771" t="str">
            <v>適</v>
          </cell>
          <cell r="S771" t="str">
            <v/>
          </cell>
          <cell r="T771" t="str">
            <v/>
          </cell>
          <cell r="U771">
            <v>45182</v>
          </cell>
          <cell r="X771" t="str">
            <v>なし</v>
          </cell>
          <cell r="Y771" t="str">
            <v/>
          </cell>
          <cell r="Z771" t="str">
            <v>該当</v>
          </cell>
          <cell r="AA771" t="str">
            <v>Ｒ４</v>
          </cell>
          <cell r="AB771" t="str">
            <v>〇</v>
          </cell>
          <cell r="AC771" t="str">
            <v>Ｒ４</v>
          </cell>
        </row>
        <row r="772">
          <cell r="A772">
            <v>1410051014942</v>
          </cell>
          <cell r="B772">
            <v>6</v>
          </cell>
          <cell r="C772" t="str">
            <v>保育所</v>
          </cell>
          <cell r="D772" t="str">
            <v>めぐみ保育園</v>
          </cell>
          <cell r="E772">
            <v>80</v>
          </cell>
          <cell r="F772" t="str">
            <v>港北区</v>
          </cell>
          <cell r="G772" t="str">
            <v>該当</v>
          </cell>
          <cell r="H772">
            <v>15</v>
          </cell>
          <cell r="I772">
            <v>5</v>
          </cell>
          <cell r="J772">
            <v>3</v>
          </cell>
          <cell r="K772" t="str">
            <v>該当</v>
          </cell>
          <cell r="L772">
            <v>16</v>
          </cell>
          <cell r="M772">
            <v>5</v>
          </cell>
          <cell r="N772">
            <v>11</v>
          </cell>
          <cell r="O772">
            <v>2230058</v>
          </cell>
          <cell r="P772" t="str">
            <v>横浜市港北区新吉田東３－３９－１５</v>
          </cell>
          <cell r="Q772" t="str">
            <v>社会福祉法人　徳風会　めぐみ保育園</v>
          </cell>
          <cell r="R772" t="str">
            <v/>
          </cell>
          <cell r="S772" t="str">
            <v/>
          </cell>
          <cell r="T772" t="e">
            <v>#N/A</v>
          </cell>
          <cell r="U772">
            <v>45191</v>
          </cell>
          <cell r="X772" t="str">
            <v>なし</v>
          </cell>
          <cell r="Y772" t="str">
            <v/>
          </cell>
          <cell r="Z772" t="str">
            <v>該当</v>
          </cell>
          <cell r="AA772" t="str">
            <v>Ｒ４</v>
          </cell>
          <cell r="AB772" t="str">
            <v>〇</v>
          </cell>
          <cell r="AC772" t="str">
            <v>Ｒ４</v>
          </cell>
        </row>
        <row r="773">
          <cell r="A773">
            <v>1410051014934</v>
          </cell>
          <cell r="B773">
            <v>6</v>
          </cell>
          <cell r="C773" t="str">
            <v>保育所</v>
          </cell>
          <cell r="D773" t="str">
            <v>マーマしのはら保育園</v>
          </cell>
          <cell r="E773">
            <v>80</v>
          </cell>
          <cell r="F773" t="str">
            <v>港北区</v>
          </cell>
          <cell r="G773" t="str">
            <v>該当</v>
          </cell>
          <cell r="H773">
            <v>27</v>
          </cell>
          <cell r="I773">
            <v>9</v>
          </cell>
          <cell r="J773">
            <v>5</v>
          </cell>
          <cell r="K773" t="str">
            <v>該当</v>
          </cell>
          <cell r="L773">
            <v>25</v>
          </cell>
          <cell r="M773">
            <v>9</v>
          </cell>
          <cell r="N773">
            <v>16</v>
          </cell>
          <cell r="O773">
            <v>2220026</v>
          </cell>
          <cell r="P773" t="str">
            <v>横浜市港北区篠原町９７４－２５</v>
          </cell>
          <cell r="Q773" t="str">
            <v>社会福祉法人遊育会　マーマしのはら保育園</v>
          </cell>
          <cell r="R773" t="str">
            <v>適</v>
          </cell>
          <cell r="S773" t="str">
            <v/>
          </cell>
          <cell r="T773" t="str">
            <v/>
          </cell>
          <cell r="U773">
            <v>45163</v>
          </cell>
          <cell r="X773" t="str">
            <v>なし</v>
          </cell>
          <cell r="Y773" t="str">
            <v/>
          </cell>
          <cell r="Z773" t="str">
            <v>該当</v>
          </cell>
          <cell r="AA773" t="str">
            <v>Ｒ４</v>
          </cell>
          <cell r="AB773" t="str">
            <v>〇</v>
          </cell>
          <cell r="AC773" t="str">
            <v>Ｒ４</v>
          </cell>
        </row>
        <row r="774">
          <cell r="A774">
            <v>1410051014918</v>
          </cell>
          <cell r="B774">
            <v>6</v>
          </cell>
          <cell r="C774" t="str">
            <v>保育所</v>
          </cell>
          <cell r="D774" t="str">
            <v>ベネッセ　日吉保育園</v>
          </cell>
          <cell r="E774">
            <v>80</v>
          </cell>
          <cell r="F774" t="str">
            <v>港北区</v>
          </cell>
          <cell r="G774" t="str">
            <v>該当</v>
          </cell>
          <cell r="H774">
            <v>15</v>
          </cell>
          <cell r="I774">
            <v>5</v>
          </cell>
          <cell r="J774">
            <v>3</v>
          </cell>
          <cell r="K774" t="str">
            <v>該当</v>
          </cell>
          <cell r="L774">
            <v>11</v>
          </cell>
          <cell r="M774">
            <v>5</v>
          </cell>
          <cell r="N774">
            <v>6</v>
          </cell>
          <cell r="O774">
            <v>1630905</v>
          </cell>
          <cell r="P774" t="str">
            <v>東京都新宿区西新宿２丁目３－１新宿モノリスビル５Ｆ</v>
          </cell>
          <cell r="Q774" t="str">
            <v>株式会社ベネッセスタイルケア</v>
          </cell>
          <cell r="R774" t="str">
            <v>適</v>
          </cell>
          <cell r="S774" t="str">
            <v/>
          </cell>
          <cell r="T774" t="str">
            <v/>
          </cell>
          <cell r="U774">
            <v>45182</v>
          </cell>
          <cell r="X774" t="str">
            <v>なし</v>
          </cell>
          <cell r="Y774" t="str">
            <v/>
          </cell>
          <cell r="Z774" t="str">
            <v>該当</v>
          </cell>
          <cell r="AA774" t="str">
            <v>Ｒ４</v>
          </cell>
          <cell r="AB774" t="str">
            <v>〇</v>
          </cell>
          <cell r="AC774" t="str">
            <v>Ｒ４</v>
          </cell>
        </row>
        <row r="775">
          <cell r="A775">
            <v>1410051014900</v>
          </cell>
          <cell r="B775">
            <v>6</v>
          </cell>
          <cell r="C775" t="str">
            <v>保育所</v>
          </cell>
          <cell r="D775" t="str">
            <v>ケンパ高田</v>
          </cell>
          <cell r="E775">
            <v>80</v>
          </cell>
          <cell r="F775" t="str">
            <v>港北区</v>
          </cell>
          <cell r="G775" t="str">
            <v>該当</v>
          </cell>
          <cell r="H775">
            <v>11</v>
          </cell>
          <cell r="I775">
            <v>4</v>
          </cell>
          <cell r="J775">
            <v>2</v>
          </cell>
          <cell r="K775" t="str">
            <v>該当</v>
          </cell>
          <cell r="L775">
            <v>7</v>
          </cell>
          <cell r="M775">
            <v>4</v>
          </cell>
          <cell r="N775">
            <v>3</v>
          </cell>
          <cell r="O775">
            <v>1810001</v>
          </cell>
          <cell r="P775" t="str">
            <v>東京都三鷹市井の頭２－１４－６</v>
          </cell>
          <cell r="Q775" t="str">
            <v>ケンパ・ラーニング・コミュニティ協会</v>
          </cell>
          <cell r="R775" t="str">
            <v>適</v>
          </cell>
          <cell r="S775" t="str">
            <v/>
          </cell>
          <cell r="T775" t="str">
            <v/>
          </cell>
          <cell r="U775">
            <v>45175</v>
          </cell>
          <cell r="X775" t="str">
            <v>なし</v>
          </cell>
          <cell r="Y775" t="str">
            <v/>
          </cell>
          <cell r="Z775" t="str">
            <v>該当</v>
          </cell>
          <cell r="AA775" t="str">
            <v>Ｒ４</v>
          </cell>
          <cell r="AB775" t="str">
            <v>〇</v>
          </cell>
          <cell r="AC775" t="str">
            <v>Ｒ４</v>
          </cell>
        </row>
        <row r="776">
          <cell r="A776">
            <v>1410051014892</v>
          </cell>
          <cell r="B776">
            <v>6</v>
          </cell>
          <cell r="C776" t="str">
            <v>保育所</v>
          </cell>
          <cell r="D776" t="str">
            <v>オハナ新羽保育園</v>
          </cell>
          <cell r="E776">
            <v>80</v>
          </cell>
          <cell r="F776" t="str">
            <v>港北区</v>
          </cell>
          <cell r="G776" t="str">
            <v>該当</v>
          </cell>
          <cell r="H776">
            <v>21</v>
          </cell>
          <cell r="I776">
            <v>7</v>
          </cell>
          <cell r="J776">
            <v>4</v>
          </cell>
          <cell r="K776" t="str">
            <v>非該当</v>
          </cell>
          <cell r="M776" t="str">
            <v/>
          </cell>
          <cell r="N776" t="str">
            <v>―</v>
          </cell>
          <cell r="O776">
            <v>2230057</v>
          </cell>
          <cell r="P776" t="str">
            <v>横浜市港北区新羽町１６８５　２階・５階</v>
          </cell>
          <cell r="Q776" t="str">
            <v>社会福祉法人　葵友会　オハナ新羽保育園</v>
          </cell>
          <cell r="R776" t="str">
            <v>適</v>
          </cell>
          <cell r="S776" t="str">
            <v/>
          </cell>
          <cell r="T776" t="str">
            <v/>
          </cell>
          <cell r="U776">
            <v>45191</v>
          </cell>
          <cell r="X776" t="str">
            <v>なし</v>
          </cell>
          <cell r="Y776" t="str">
            <v/>
          </cell>
          <cell r="Z776" t="str">
            <v>該当</v>
          </cell>
          <cell r="AA776" t="str">
            <v>Ｒ４</v>
          </cell>
          <cell r="AB776" t="str">
            <v>〇</v>
          </cell>
          <cell r="AC776" t="str">
            <v>Ｒ４</v>
          </cell>
        </row>
        <row r="777">
          <cell r="A777">
            <v>1410051014884</v>
          </cell>
          <cell r="B777">
            <v>6</v>
          </cell>
          <cell r="C777" t="str">
            <v>保育所</v>
          </cell>
          <cell r="D777" t="str">
            <v>アスク日吉本町第二保育園</v>
          </cell>
          <cell r="E777">
            <v>80</v>
          </cell>
          <cell r="F777" t="str">
            <v>港北区</v>
          </cell>
          <cell r="G777" t="str">
            <v>該当</v>
          </cell>
          <cell r="H777">
            <v>13</v>
          </cell>
          <cell r="I777">
            <v>4</v>
          </cell>
          <cell r="J777">
            <v>3</v>
          </cell>
          <cell r="K777" t="str">
            <v>該当</v>
          </cell>
          <cell r="L777">
            <v>5</v>
          </cell>
          <cell r="M777">
            <v>4</v>
          </cell>
          <cell r="N777">
            <v>1</v>
          </cell>
          <cell r="O777">
            <v>1080075</v>
          </cell>
          <cell r="P777" t="str">
            <v>東京都港区港南１丁目２－７０　品川シーズンテラス５Ｆ</v>
          </cell>
          <cell r="Q777" t="str">
            <v>株式会社　日本保育総合研究所</v>
          </cell>
          <cell r="R777" t="str">
            <v/>
          </cell>
          <cell r="S777" t="str">
            <v/>
          </cell>
          <cell r="T777" t="e">
            <v>#N/A</v>
          </cell>
          <cell r="U777">
            <v>45205</v>
          </cell>
          <cell r="X777" t="str">
            <v>なし</v>
          </cell>
          <cell r="Y777" t="str">
            <v/>
          </cell>
          <cell r="Z777" t="str">
            <v>該当</v>
          </cell>
          <cell r="AA777" t="str">
            <v>Ｒ４</v>
          </cell>
          <cell r="AB777" t="str">
            <v>〇</v>
          </cell>
          <cell r="AC777" t="str">
            <v>Ｒ４</v>
          </cell>
        </row>
        <row r="778">
          <cell r="A778">
            <v>1410051014306</v>
          </cell>
          <cell r="B778">
            <v>6</v>
          </cell>
          <cell r="C778" t="str">
            <v>保育所</v>
          </cell>
          <cell r="D778" t="str">
            <v>横浜りとるぱんぷきんず</v>
          </cell>
          <cell r="E778">
            <v>80</v>
          </cell>
          <cell r="F778" t="str">
            <v>港北区</v>
          </cell>
          <cell r="G778" t="str">
            <v>該当</v>
          </cell>
          <cell r="H778">
            <v>16</v>
          </cell>
          <cell r="I778">
            <v>5</v>
          </cell>
          <cell r="J778">
            <v>3</v>
          </cell>
          <cell r="K778" t="str">
            <v>該当</v>
          </cell>
          <cell r="L778">
            <v>12</v>
          </cell>
          <cell r="M778">
            <v>5</v>
          </cell>
          <cell r="N778">
            <v>7</v>
          </cell>
          <cell r="O778">
            <v>2230062</v>
          </cell>
          <cell r="P778" t="str">
            <v>横浜市港北区日吉本町４－１０－４９</v>
          </cell>
          <cell r="Q778" t="str">
            <v>横浜りとるぱんぷきんず</v>
          </cell>
          <cell r="R778" t="str">
            <v>適</v>
          </cell>
          <cell r="S778" t="str">
            <v/>
          </cell>
          <cell r="T778" t="str">
            <v/>
          </cell>
          <cell r="U778">
            <v>45163</v>
          </cell>
          <cell r="X778" t="str">
            <v>なし</v>
          </cell>
          <cell r="Y778" t="str">
            <v/>
          </cell>
          <cell r="Z778" t="str">
            <v>該当</v>
          </cell>
          <cell r="AA778" t="str">
            <v>Ｒ４</v>
          </cell>
          <cell r="AB778" t="str">
            <v>〇</v>
          </cell>
          <cell r="AC778" t="str">
            <v>Ｒ４</v>
          </cell>
        </row>
        <row r="779">
          <cell r="A779">
            <v>1410051014298</v>
          </cell>
          <cell r="B779">
            <v>6</v>
          </cell>
          <cell r="C779" t="str">
            <v>保育所</v>
          </cell>
          <cell r="D779" t="str">
            <v>マイ・ハート綱島東保育園</v>
          </cell>
          <cell r="E779">
            <v>80</v>
          </cell>
          <cell r="F779" t="str">
            <v>港北区</v>
          </cell>
          <cell r="G779" t="str">
            <v>該当</v>
          </cell>
          <cell r="H779">
            <v>12</v>
          </cell>
          <cell r="I779">
            <v>4</v>
          </cell>
          <cell r="J779">
            <v>2</v>
          </cell>
          <cell r="K779" t="str">
            <v>該当</v>
          </cell>
          <cell r="L779">
            <v>9</v>
          </cell>
          <cell r="M779">
            <v>4</v>
          </cell>
          <cell r="N779">
            <v>5</v>
          </cell>
          <cell r="O779">
            <v>2200044</v>
          </cell>
          <cell r="P779" t="str">
            <v>横浜市西区紅葉ケ丘５３番地　横浜市教育会館３Ｆ</v>
          </cell>
          <cell r="Q779" t="str">
            <v>株式会社　マイ・ハート</v>
          </cell>
          <cell r="R779" t="str">
            <v>適</v>
          </cell>
          <cell r="S779" t="str">
            <v/>
          </cell>
          <cell r="T779" t="str">
            <v/>
          </cell>
          <cell r="U779">
            <v>45182</v>
          </cell>
          <cell r="X779" t="str">
            <v>なし</v>
          </cell>
          <cell r="Y779" t="str">
            <v/>
          </cell>
          <cell r="Z779" t="str">
            <v>該当</v>
          </cell>
          <cell r="AA779" t="str">
            <v>Ｒ４</v>
          </cell>
          <cell r="AB779" t="str">
            <v>〇</v>
          </cell>
          <cell r="AC779" t="str">
            <v>Ｒ４</v>
          </cell>
        </row>
        <row r="780">
          <cell r="A780">
            <v>1410051014280</v>
          </cell>
          <cell r="B780">
            <v>6</v>
          </cell>
          <cell r="C780" t="str">
            <v>保育所</v>
          </cell>
          <cell r="D780" t="str">
            <v>太陽の子　日吉保育園</v>
          </cell>
          <cell r="E780">
            <v>80</v>
          </cell>
          <cell r="F780" t="str">
            <v>港北区</v>
          </cell>
          <cell r="G780" t="str">
            <v>該当</v>
          </cell>
          <cell r="H780">
            <v>12</v>
          </cell>
          <cell r="I780">
            <v>4</v>
          </cell>
          <cell r="J780">
            <v>2</v>
          </cell>
          <cell r="K780" t="str">
            <v>該当</v>
          </cell>
          <cell r="L780">
            <v>10</v>
          </cell>
          <cell r="M780">
            <v>4</v>
          </cell>
          <cell r="N780">
            <v>6</v>
          </cell>
          <cell r="O780">
            <v>1086215</v>
          </cell>
          <cell r="P780" t="str">
            <v>東京都港区港南二丁目１５番３号　品川インターシティＣ棟１５階</v>
          </cell>
          <cell r="Q780" t="str">
            <v>ＨＩＴＯＷＡキッズライフ株式会社</v>
          </cell>
          <cell r="R780" t="str">
            <v/>
          </cell>
          <cell r="S780" t="str">
            <v/>
          </cell>
          <cell r="T780" t="e">
            <v>#N/A</v>
          </cell>
          <cell r="U780">
            <v>45191</v>
          </cell>
          <cell r="X780" t="str">
            <v>なし</v>
          </cell>
          <cell r="Y780" t="str">
            <v/>
          </cell>
          <cell r="Z780" t="str">
            <v>該当</v>
          </cell>
          <cell r="AA780" t="str">
            <v>Ｒ４</v>
          </cell>
          <cell r="AB780" t="str">
            <v>〇</v>
          </cell>
          <cell r="AC780" t="str">
            <v>Ｒ４</v>
          </cell>
        </row>
        <row r="781">
          <cell r="A781">
            <v>1410051014264</v>
          </cell>
          <cell r="B781">
            <v>6</v>
          </cell>
          <cell r="C781" t="str">
            <v>保育所</v>
          </cell>
          <cell r="D781" t="str">
            <v>菊名愛児園</v>
          </cell>
          <cell r="E781">
            <v>80</v>
          </cell>
          <cell r="F781" t="str">
            <v>港北区</v>
          </cell>
          <cell r="G781" t="str">
            <v>該当</v>
          </cell>
          <cell r="H781">
            <v>13</v>
          </cell>
          <cell r="I781">
            <v>4</v>
          </cell>
          <cell r="J781">
            <v>3</v>
          </cell>
          <cell r="K781" t="str">
            <v>該当</v>
          </cell>
          <cell r="L781">
            <v>5</v>
          </cell>
          <cell r="M781">
            <v>4</v>
          </cell>
          <cell r="N781">
            <v>1</v>
          </cell>
          <cell r="O781">
            <v>2220011</v>
          </cell>
          <cell r="P781" t="str">
            <v>横浜市港北区菊名４－５－１</v>
          </cell>
          <cell r="Q781" t="str">
            <v>菊名愛児園</v>
          </cell>
          <cell r="R781" t="str">
            <v>適</v>
          </cell>
          <cell r="S781" t="str">
            <v/>
          </cell>
          <cell r="T781" t="str">
            <v/>
          </cell>
          <cell r="U781">
            <v>45182</v>
          </cell>
          <cell r="X781" t="str">
            <v>なし</v>
          </cell>
          <cell r="Y781" t="str">
            <v/>
          </cell>
          <cell r="Z781" t="str">
            <v>該当</v>
          </cell>
          <cell r="AA781" t="str">
            <v>Ｒ４</v>
          </cell>
          <cell r="AB781" t="str">
            <v>〇</v>
          </cell>
          <cell r="AC781" t="str">
            <v>Ｒ４</v>
          </cell>
        </row>
        <row r="782">
          <cell r="A782">
            <v>1410052004025</v>
          </cell>
          <cell r="B782">
            <v>7</v>
          </cell>
          <cell r="C782" t="str">
            <v>家庭的保育事業</v>
          </cell>
          <cell r="D782" t="str">
            <v>佐藤保育室</v>
          </cell>
          <cell r="E782">
            <v>80</v>
          </cell>
          <cell r="F782" t="str">
            <v>港北区</v>
          </cell>
          <cell r="G782" t="str">
            <v>該当</v>
          </cell>
          <cell r="H782" t="str">
            <v>-</v>
          </cell>
          <cell r="I782">
            <v>1</v>
          </cell>
          <cell r="J782">
            <v>0</v>
          </cell>
          <cell r="K782" t="str">
            <v>該当</v>
          </cell>
          <cell r="L782">
            <v>0</v>
          </cell>
          <cell r="M782">
            <v>1</v>
          </cell>
          <cell r="N782">
            <v>0</v>
          </cell>
          <cell r="O782">
            <v>2230058</v>
          </cell>
          <cell r="P782" t="str">
            <v>横浜市港北区新吉田東５－１６－１８</v>
          </cell>
          <cell r="Q782" t="str">
            <v>佐藤　悦子</v>
          </cell>
          <cell r="R782" t="str">
            <v>否</v>
          </cell>
          <cell r="S782" t="str">
            <v>NG</v>
          </cell>
          <cell r="T782" t="str">
            <v/>
          </cell>
          <cell r="U782">
            <v>45219</v>
          </cell>
          <cell r="X782" t="str">
            <v>あり</v>
          </cell>
          <cell r="Y782" t="str">
            <v>○</v>
          </cell>
          <cell r="Z782" t="str">
            <v>非該当</v>
          </cell>
          <cell r="AA782" t="str">
            <v>履歴なし</v>
          </cell>
          <cell r="AB782" t="str">
            <v>〇</v>
          </cell>
          <cell r="AC782" t="str">
            <v>Ｒ４</v>
          </cell>
        </row>
        <row r="783">
          <cell r="A783">
            <v>1410052005931</v>
          </cell>
          <cell r="B783">
            <v>8</v>
          </cell>
          <cell r="C783" t="str">
            <v>小規模保育事業（A型）</v>
          </cell>
          <cell r="D783" t="str">
            <v>イルカ保育園</v>
          </cell>
          <cell r="E783">
            <v>80</v>
          </cell>
          <cell r="F783" t="str">
            <v>港北区</v>
          </cell>
          <cell r="G783" t="str">
            <v>該当</v>
          </cell>
          <cell r="H783">
            <v>6</v>
          </cell>
          <cell r="I783">
            <v>2</v>
          </cell>
          <cell r="J783">
            <v>1</v>
          </cell>
          <cell r="K783" t="str">
            <v>該当</v>
          </cell>
          <cell r="L783">
            <v>5</v>
          </cell>
          <cell r="M783">
            <v>2</v>
          </cell>
          <cell r="N783">
            <v>3</v>
          </cell>
          <cell r="O783">
            <v>2230061</v>
          </cell>
          <cell r="P783" t="str">
            <v>横浜市港北区日吉二丁目４ー３</v>
          </cell>
          <cell r="Q783" t="str">
            <v>イルカ保育園</v>
          </cell>
          <cell r="R783" t="str">
            <v>適</v>
          </cell>
          <cell r="S783" t="str">
            <v/>
          </cell>
          <cell r="T783" t="str">
            <v/>
          </cell>
          <cell r="U783">
            <v>45182</v>
          </cell>
          <cell r="X783" t="str">
            <v>あり</v>
          </cell>
          <cell r="Y783" t="str">
            <v>○</v>
          </cell>
          <cell r="Z783" t="str">
            <v>Ｒ５新規園</v>
          </cell>
          <cell r="AA783" t="e">
            <v>#N/A</v>
          </cell>
          <cell r="AB783" t="str">
            <v>Ｒ５新規園</v>
          </cell>
          <cell r="AC783" t="str">
            <v>Ｒ４</v>
          </cell>
        </row>
        <row r="784">
          <cell r="A784">
            <v>1410052005824</v>
          </cell>
          <cell r="B784">
            <v>8</v>
          </cell>
          <cell r="C784" t="str">
            <v>小規模保育事業（A型）</v>
          </cell>
          <cell r="D784" t="str">
            <v>preschool　ALICE Clover</v>
          </cell>
          <cell r="E784">
            <v>80</v>
          </cell>
          <cell r="F784" t="str">
            <v>港北区</v>
          </cell>
          <cell r="G784" t="str">
            <v>該当</v>
          </cell>
          <cell r="H784">
            <v>7</v>
          </cell>
          <cell r="I784">
            <v>2</v>
          </cell>
          <cell r="J784">
            <v>1</v>
          </cell>
          <cell r="K784" t="str">
            <v>該当</v>
          </cell>
          <cell r="L784">
            <v>6</v>
          </cell>
          <cell r="M784">
            <v>2</v>
          </cell>
          <cell r="N784">
            <v>4</v>
          </cell>
          <cell r="O784">
            <v>2230052</v>
          </cell>
          <cell r="P784" t="str">
            <v>横浜市港北区綱島東三丁目５－５０　コリエンテ綱島１階</v>
          </cell>
          <cell r="Q784" t="str">
            <v>ｐｒｅｓｃｈｏｏｌ　ＡＬＩＣＥ</v>
          </cell>
          <cell r="R784" t="str">
            <v/>
          </cell>
          <cell r="S784" t="str">
            <v/>
          </cell>
          <cell r="T784" t="e">
            <v>#N/A</v>
          </cell>
          <cell r="U784">
            <v>45191</v>
          </cell>
          <cell r="X784" t="str">
            <v>なし</v>
          </cell>
          <cell r="Y784" t="str">
            <v/>
          </cell>
          <cell r="Z784" t="str">
            <v>該当</v>
          </cell>
          <cell r="AA784" t="str">
            <v>Ｒ４</v>
          </cell>
          <cell r="AB784" t="str">
            <v>〇</v>
          </cell>
          <cell r="AC784" t="str">
            <v>Ｒ４</v>
          </cell>
        </row>
        <row r="785">
          <cell r="A785">
            <v>1410052005733</v>
          </cell>
          <cell r="B785">
            <v>8</v>
          </cell>
          <cell r="C785" t="str">
            <v>小規模保育事業（A型）</v>
          </cell>
          <cell r="D785" t="str">
            <v>もしもしのほし日吉保育園</v>
          </cell>
          <cell r="E785">
            <v>80</v>
          </cell>
          <cell r="F785" t="str">
            <v>港北区</v>
          </cell>
          <cell r="G785" t="str">
            <v>該当</v>
          </cell>
          <cell r="H785">
            <v>6</v>
          </cell>
          <cell r="I785">
            <v>2</v>
          </cell>
          <cell r="J785">
            <v>1</v>
          </cell>
          <cell r="K785" t="str">
            <v>該当</v>
          </cell>
          <cell r="L785">
            <v>3</v>
          </cell>
          <cell r="M785">
            <v>2</v>
          </cell>
          <cell r="N785">
            <v>1</v>
          </cell>
          <cell r="O785">
            <v>2230061</v>
          </cell>
          <cell r="P785" t="str">
            <v>横浜市港北区日吉二丁目３－８　柏屋日吉ビル１Ｆ</v>
          </cell>
          <cell r="Q785" t="str">
            <v>もしもしのほし日吉保育園</v>
          </cell>
          <cell r="R785" t="str">
            <v/>
          </cell>
          <cell r="S785" t="str">
            <v/>
          </cell>
          <cell r="T785" t="e">
            <v>#N/A</v>
          </cell>
          <cell r="U785">
            <v>45182</v>
          </cell>
          <cell r="X785" t="str">
            <v>なし</v>
          </cell>
          <cell r="Y785" t="str">
            <v/>
          </cell>
          <cell r="Z785" t="str">
            <v>該当</v>
          </cell>
          <cell r="AA785" t="str">
            <v>Ｒ４</v>
          </cell>
          <cell r="AB785" t="str">
            <v>〇</v>
          </cell>
          <cell r="AC785" t="str">
            <v>Ｒ４</v>
          </cell>
        </row>
        <row r="786">
          <cell r="A786">
            <v>1410052005691</v>
          </cell>
          <cell r="B786">
            <v>8</v>
          </cell>
          <cell r="C786" t="str">
            <v>小規模保育事業（A型）</v>
          </cell>
          <cell r="D786" t="str">
            <v>みらいこうほく保育園</v>
          </cell>
          <cell r="E786">
            <v>80</v>
          </cell>
          <cell r="F786" t="str">
            <v>港北区</v>
          </cell>
          <cell r="G786" t="str">
            <v>該当</v>
          </cell>
          <cell r="H786">
            <v>6</v>
          </cell>
          <cell r="I786">
            <v>2</v>
          </cell>
          <cell r="J786">
            <v>1</v>
          </cell>
          <cell r="K786" t="str">
            <v>該当</v>
          </cell>
          <cell r="L786">
            <v>4</v>
          </cell>
          <cell r="M786">
            <v>2</v>
          </cell>
          <cell r="N786">
            <v>2</v>
          </cell>
          <cell r="O786">
            <v>2230062</v>
          </cell>
          <cell r="P786" t="str">
            <v>横浜市港北区日吉本町五丁目６７－１１</v>
          </cell>
          <cell r="Q786" t="str">
            <v>みらいこうほく保育園</v>
          </cell>
          <cell r="R786" t="str">
            <v>適</v>
          </cell>
          <cell r="S786" t="str">
            <v/>
          </cell>
          <cell r="T786" t="str">
            <v/>
          </cell>
          <cell r="U786">
            <v>45191</v>
          </cell>
          <cell r="X786" t="str">
            <v>なし</v>
          </cell>
          <cell r="Y786" t="str">
            <v/>
          </cell>
          <cell r="Z786" t="str">
            <v>該当</v>
          </cell>
          <cell r="AA786" t="str">
            <v>Ｒ４</v>
          </cell>
          <cell r="AB786" t="str">
            <v>〇</v>
          </cell>
          <cell r="AC786" t="str">
            <v>Ｒ４</v>
          </cell>
        </row>
        <row r="787">
          <cell r="A787">
            <v>1410052005683</v>
          </cell>
          <cell r="B787">
            <v>8</v>
          </cell>
          <cell r="C787" t="str">
            <v>小規模保育事業（A型）</v>
          </cell>
          <cell r="D787" t="str">
            <v>ばばほいくしつ綱島</v>
          </cell>
          <cell r="E787">
            <v>80</v>
          </cell>
          <cell r="F787" t="str">
            <v>港北区</v>
          </cell>
          <cell r="G787" t="str">
            <v>該当</v>
          </cell>
          <cell r="H787">
            <v>6</v>
          </cell>
          <cell r="I787">
            <v>2</v>
          </cell>
          <cell r="J787">
            <v>1</v>
          </cell>
          <cell r="K787" t="str">
            <v>該当</v>
          </cell>
          <cell r="L787">
            <v>3</v>
          </cell>
          <cell r="M787">
            <v>2</v>
          </cell>
          <cell r="N787">
            <v>1</v>
          </cell>
          <cell r="O787">
            <v>2400011</v>
          </cell>
          <cell r="P787" t="str">
            <v>横浜市保土ケ谷区桜ケ丘二丁目４５－２</v>
          </cell>
          <cell r="Q787" t="str">
            <v>特定非営利活動法人ファゼール・ボン</v>
          </cell>
          <cell r="R787" t="str">
            <v>適</v>
          </cell>
          <cell r="S787" t="str">
            <v/>
          </cell>
          <cell r="T787" t="str">
            <v/>
          </cell>
          <cell r="U787">
            <v>45182</v>
          </cell>
          <cell r="X787" t="str">
            <v>なし</v>
          </cell>
          <cell r="Y787" t="str">
            <v/>
          </cell>
          <cell r="Z787" t="str">
            <v>該当</v>
          </cell>
          <cell r="AA787" t="str">
            <v>Ｒ４</v>
          </cell>
          <cell r="AB787" t="str">
            <v>〇</v>
          </cell>
          <cell r="AC787" t="str">
            <v>Ｒ４</v>
          </cell>
        </row>
        <row r="788">
          <cell r="A788">
            <v>1410052005469</v>
          </cell>
          <cell r="B788">
            <v>8</v>
          </cell>
          <cell r="C788" t="str">
            <v>小規模保育事業（A型）</v>
          </cell>
          <cell r="D788" t="str">
            <v>キッズラボ菊名園</v>
          </cell>
          <cell r="E788">
            <v>80</v>
          </cell>
          <cell r="F788" t="str">
            <v>港北区</v>
          </cell>
          <cell r="G788" t="str">
            <v>該当</v>
          </cell>
          <cell r="H788">
            <v>5</v>
          </cell>
          <cell r="I788">
            <v>2</v>
          </cell>
          <cell r="J788">
            <v>1</v>
          </cell>
          <cell r="K788" t="str">
            <v>該当</v>
          </cell>
          <cell r="L788">
            <v>3</v>
          </cell>
          <cell r="M788">
            <v>2</v>
          </cell>
          <cell r="N788">
            <v>1</v>
          </cell>
          <cell r="O788">
            <v>1710022</v>
          </cell>
          <cell r="P788" t="str">
            <v>東京都豊島区南池袋３丁目９－８　Ｈ２ビルディング８階</v>
          </cell>
          <cell r="Q788" t="str">
            <v>キッズラボ株式会社</v>
          </cell>
          <cell r="R788" t="str">
            <v>適</v>
          </cell>
          <cell r="S788" t="str">
            <v/>
          </cell>
          <cell r="T788" t="str">
            <v/>
          </cell>
          <cell r="U788">
            <v>45163</v>
          </cell>
          <cell r="X788" t="str">
            <v>なし</v>
          </cell>
          <cell r="Y788" t="str">
            <v/>
          </cell>
          <cell r="Z788" t="str">
            <v>該当</v>
          </cell>
          <cell r="AA788" t="str">
            <v>Ｒ４</v>
          </cell>
          <cell r="AB788" t="str">
            <v>〇</v>
          </cell>
          <cell r="AC788" t="str">
            <v>Ｒ４</v>
          </cell>
        </row>
        <row r="789">
          <cell r="A789">
            <v>1410052005261</v>
          </cell>
          <cell r="B789">
            <v>8</v>
          </cell>
          <cell r="C789" t="str">
            <v>小規模保育事業（A型）</v>
          </cell>
          <cell r="D789" t="str">
            <v>ルリ保育園日吉</v>
          </cell>
          <cell r="E789">
            <v>80</v>
          </cell>
          <cell r="F789" t="str">
            <v>港北区</v>
          </cell>
          <cell r="G789" t="str">
            <v>該当</v>
          </cell>
          <cell r="H789">
            <v>7</v>
          </cell>
          <cell r="I789">
            <v>2</v>
          </cell>
          <cell r="J789">
            <v>1</v>
          </cell>
          <cell r="K789" t="str">
            <v>該当</v>
          </cell>
          <cell r="L789">
            <v>3</v>
          </cell>
          <cell r="M789">
            <v>2</v>
          </cell>
          <cell r="N789">
            <v>1</v>
          </cell>
          <cell r="O789">
            <v>2230051</v>
          </cell>
          <cell r="P789" t="str">
            <v>横浜市港北区箕輪町二丁目３－７　日吉ロイヤルマンション１階</v>
          </cell>
          <cell r="Q789" t="str">
            <v>ルリ保育園日吉</v>
          </cell>
          <cell r="R789" t="str">
            <v>適</v>
          </cell>
          <cell r="S789" t="str">
            <v/>
          </cell>
          <cell r="T789" t="str">
            <v/>
          </cell>
          <cell r="U789">
            <v>45205</v>
          </cell>
          <cell r="X789" t="str">
            <v>なし</v>
          </cell>
          <cell r="Y789" t="str">
            <v/>
          </cell>
          <cell r="Z789" t="str">
            <v>該当</v>
          </cell>
          <cell r="AA789" t="str">
            <v>Ｒ４</v>
          </cell>
          <cell r="AB789" t="str">
            <v>〇</v>
          </cell>
          <cell r="AC789" t="str">
            <v>Ｒ４</v>
          </cell>
        </row>
        <row r="790">
          <cell r="A790">
            <v>1410052005253</v>
          </cell>
          <cell r="B790">
            <v>8</v>
          </cell>
          <cell r="C790" t="str">
            <v>小規模保育事業（A型）</v>
          </cell>
          <cell r="D790" t="str">
            <v>きゅーぴーるーむ大倉山園</v>
          </cell>
          <cell r="E790">
            <v>80</v>
          </cell>
          <cell r="F790" t="str">
            <v>港北区</v>
          </cell>
          <cell r="G790" t="str">
            <v>該当</v>
          </cell>
          <cell r="H790">
            <v>6</v>
          </cell>
          <cell r="I790">
            <v>2</v>
          </cell>
          <cell r="J790">
            <v>1</v>
          </cell>
          <cell r="K790" t="str">
            <v>該当</v>
          </cell>
          <cell r="L790">
            <v>0</v>
          </cell>
          <cell r="M790">
            <v>2</v>
          </cell>
          <cell r="N790">
            <v>0</v>
          </cell>
          <cell r="O790">
            <v>1120012</v>
          </cell>
          <cell r="P790" t="str">
            <v>東京都文京区大塚４－４６－５</v>
          </cell>
          <cell r="Q790" t="str">
            <v>株式会社キューピールーム</v>
          </cell>
          <cell r="R790" t="str">
            <v>適</v>
          </cell>
          <cell r="S790" t="str">
            <v/>
          </cell>
          <cell r="T790" t="str">
            <v/>
          </cell>
          <cell r="U790">
            <v>45175</v>
          </cell>
          <cell r="X790" t="str">
            <v>なし</v>
          </cell>
          <cell r="Y790" t="str">
            <v/>
          </cell>
          <cell r="Z790" t="str">
            <v>該当</v>
          </cell>
          <cell r="AA790" t="str">
            <v>Ｒ４</v>
          </cell>
          <cell r="AB790" t="str">
            <v>〇</v>
          </cell>
          <cell r="AC790" t="str">
            <v>Ｒ４</v>
          </cell>
        </row>
        <row r="791">
          <cell r="A791">
            <v>1410052005188</v>
          </cell>
          <cell r="B791">
            <v>8</v>
          </cell>
          <cell r="C791" t="str">
            <v>小規模保育事業（A型）</v>
          </cell>
          <cell r="D791" t="str">
            <v>フェアリーテイルそら</v>
          </cell>
          <cell r="E791">
            <v>80</v>
          </cell>
          <cell r="F791" t="str">
            <v>港北区</v>
          </cell>
          <cell r="G791" t="str">
            <v>該当</v>
          </cell>
          <cell r="H791">
            <v>6</v>
          </cell>
          <cell r="I791">
            <v>2</v>
          </cell>
          <cell r="J791">
            <v>1</v>
          </cell>
          <cell r="K791" t="str">
            <v>該当</v>
          </cell>
          <cell r="L791">
            <v>4</v>
          </cell>
          <cell r="M791">
            <v>2</v>
          </cell>
          <cell r="N791">
            <v>2</v>
          </cell>
          <cell r="O791">
            <v>2300015</v>
          </cell>
          <cell r="P791" t="str">
            <v>横浜市鶴見区寺谷二丁目１－２０</v>
          </cell>
          <cell r="Q791" t="str">
            <v>フェアリーテイルつばさ</v>
          </cell>
          <cell r="R791" t="str">
            <v>適</v>
          </cell>
          <cell r="S791" t="str">
            <v/>
          </cell>
          <cell r="T791" t="str">
            <v/>
          </cell>
          <cell r="U791">
            <v>45163</v>
          </cell>
          <cell r="X791" t="str">
            <v>なし</v>
          </cell>
          <cell r="Y791" t="str">
            <v/>
          </cell>
          <cell r="Z791" t="str">
            <v>該当</v>
          </cell>
          <cell r="AA791" t="str">
            <v>Ｒ４</v>
          </cell>
          <cell r="AB791" t="str">
            <v>〇</v>
          </cell>
          <cell r="AC791" t="str">
            <v>Ｒ４</v>
          </cell>
        </row>
        <row r="792">
          <cell r="A792">
            <v>1410052005030</v>
          </cell>
          <cell r="B792">
            <v>8</v>
          </cell>
          <cell r="C792" t="str">
            <v>小規模保育事業（A型）</v>
          </cell>
          <cell r="D792" t="str">
            <v>ほわいと保育園　きくな</v>
          </cell>
          <cell r="E792">
            <v>80</v>
          </cell>
          <cell r="F792" t="str">
            <v>港北区</v>
          </cell>
          <cell r="G792" t="str">
            <v>該当</v>
          </cell>
          <cell r="H792">
            <v>6</v>
          </cell>
          <cell r="I792">
            <v>2</v>
          </cell>
          <cell r="J792">
            <v>1</v>
          </cell>
          <cell r="K792" t="str">
            <v>該当</v>
          </cell>
          <cell r="L792">
            <v>9</v>
          </cell>
          <cell r="M792">
            <v>2</v>
          </cell>
          <cell r="N792">
            <v>7</v>
          </cell>
          <cell r="O792">
            <v>2220032</v>
          </cell>
          <cell r="P792" t="str">
            <v>横浜市港北区大豆戸町２５７　フィオーレ・千野１Ｆ</v>
          </cell>
          <cell r="Q792" t="str">
            <v>ほわいと保育園きくな</v>
          </cell>
          <cell r="R792" t="str">
            <v>適</v>
          </cell>
          <cell r="S792" t="str">
            <v/>
          </cell>
          <cell r="T792" t="str">
            <v/>
          </cell>
          <cell r="U792">
            <v>45175</v>
          </cell>
          <cell r="X792" t="str">
            <v>なし</v>
          </cell>
          <cell r="Y792" t="str">
            <v/>
          </cell>
          <cell r="Z792" t="str">
            <v>該当</v>
          </cell>
          <cell r="AA792" t="str">
            <v>Ｒ４</v>
          </cell>
          <cell r="AB792" t="str">
            <v>〇</v>
          </cell>
          <cell r="AC792" t="str">
            <v>Ｒ４</v>
          </cell>
        </row>
        <row r="793">
          <cell r="A793">
            <v>1410052004868</v>
          </cell>
          <cell r="B793">
            <v>8</v>
          </cell>
          <cell r="C793" t="str">
            <v>小規模保育事業（A型）</v>
          </cell>
          <cell r="D793" t="str">
            <v>グローバルキッズ綱島ＳＳＴ保育園</v>
          </cell>
          <cell r="E793">
            <v>80</v>
          </cell>
          <cell r="F793" t="str">
            <v>港北区</v>
          </cell>
          <cell r="G793" t="str">
            <v>該当</v>
          </cell>
          <cell r="H793">
            <v>6</v>
          </cell>
          <cell r="I793">
            <v>2</v>
          </cell>
          <cell r="J793">
            <v>1</v>
          </cell>
          <cell r="K793" t="str">
            <v>該当</v>
          </cell>
          <cell r="L793">
            <v>4</v>
          </cell>
          <cell r="M793">
            <v>2</v>
          </cell>
          <cell r="N793">
            <v>2</v>
          </cell>
          <cell r="O793">
            <v>1020071</v>
          </cell>
          <cell r="P793" t="str">
            <v>東京都千代田区富士見二丁目１４番３６号</v>
          </cell>
          <cell r="Q793" t="str">
            <v>株式会社グローバルキッズ</v>
          </cell>
          <cell r="R793" t="str">
            <v>適</v>
          </cell>
          <cell r="S793" t="str">
            <v/>
          </cell>
          <cell r="T793" t="str">
            <v/>
          </cell>
          <cell r="U793">
            <v>45163</v>
          </cell>
          <cell r="X793" t="str">
            <v>なし</v>
          </cell>
          <cell r="Y793" t="str">
            <v/>
          </cell>
          <cell r="Z793" t="str">
            <v>該当</v>
          </cell>
          <cell r="AA793" t="str">
            <v>Ｒ４</v>
          </cell>
          <cell r="AB793" t="str">
            <v>〇</v>
          </cell>
          <cell r="AC793" t="str">
            <v>Ｒ４</v>
          </cell>
        </row>
        <row r="794">
          <cell r="A794">
            <v>1410052004686</v>
          </cell>
          <cell r="B794">
            <v>8</v>
          </cell>
          <cell r="C794" t="str">
            <v>小規模保育事業（A型）</v>
          </cell>
          <cell r="D794" t="str">
            <v>キッズパートナー綱島</v>
          </cell>
          <cell r="E794">
            <v>80</v>
          </cell>
          <cell r="F794" t="str">
            <v>港北区</v>
          </cell>
          <cell r="G794" t="str">
            <v>該当</v>
          </cell>
          <cell r="H794">
            <v>7</v>
          </cell>
          <cell r="I794">
            <v>2</v>
          </cell>
          <cell r="J794">
            <v>1</v>
          </cell>
          <cell r="K794" t="str">
            <v>該当</v>
          </cell>
          <cell r="L794">
            <v>8</v>
          </cell>
          <cell r="M794">
            <v>2</v>
          </cell>
          <cell r="N794">
            <v>6</v>
          </cell>
          <cell r="O794">
            <v>1400013</v>
          </cell>
          <cell r="P794" t="str">
            <v>東京都品川区南大井６丁目２０－１４</v>
          </cell>
          <cell r="Q794" t="str">
            <v>ケアパートナー株式会社</v>
          </cell>
          <cell r="R794" t="str">
            <v/>
          </cell>
          <cell r="S794" t="str">
            <v/>
          </cell>
          <cell r="T794" t="e">
            <v>#N/A</v>
          </cell>
          <cell r="U794">
            <v>45163</v>
          </cell>
          <cell r="X794" t="str">
            <v>なし</v>
          </cell>
          <cell r="Y794" t="str">
            <v/>
          </cell>
          <cell r="Z794" t="str">
            <v>該当</v>
          </cell>
          <cell r="AA794" t="str">
            <v>Ｒ４</v>
          </cell>
          <cell r="AB794" t="str">
            <v>〇</v>
          </cell>
          <cell r="AC794" t="str">
            <v>Ｒ４</v>
          </cell>
        </row>
        <row r="795">
          <cell r="A795">
            <v>1410052004470</v>
          </cell>
          <cell r="B795">
            <v>8</v>
          </cell>
          <cell r="C795" t="str">
            <v>小規模保育事業（A型）</v>
          </cell>
          <cell r="D795" t="str">
            <v>ジャンプ保育園</v>
          </cell>
          <cell r="E795">
            <v>80</v>
          </cell>
          <cell r="F795" t="str">
            <v>港北区</v>
          </cell>
          <cell r="G795" t="str">
            <v>該当</v>
          </cell>
          <cell r="H795">
            <v>6</v>
          </cell>
          <cell r="I795">
            <v>2</v>
          </cell>
          <cell r="J795">
            <v>1</v>
          </cell>
          <cell r="K795" t="str">
            <v>該当</v>
          </cell>
          <cell r="L795">
            <v>4</v>
          </cell>
          <cell r="M795">
            <v>2</v>
          </cell>
          <cell r="N795">
            <v>2</v>
          </cell>
          <cell r="O795">
            <v>2340056</v>
          </cell>
          <cell r="P795" t="str">
            <v>横浜市港南区野庭町１３３２－１０</v>
          </cell>
          <cell r="Q795" t="str">
            <v>株式会社Ｓｍｉｌｅ　Ｗｅａｔｈｅｒ</v>
          </cell>
          <cell r="R795" t="str">
            <v>適</v>
          </cell>
          <cell r="S795" t="str">
            <v/>
          </cell>
          <cell r="T795" t="str">
            <v/>
          </cell>
          <cell r="U795">
            <v>45163</v>
          </cell>
          <cell r="X795" t="str">
            <v>なし</v>
          </cell>
          <cell r="Y795" t="str">
            <v/>
          </cell>
          <cell r="Z795" t="str">
            <v>該当</v>
          </cell>
          <cell r="AA795" t="str">
            <v>Ｒ４</v>
          </cell>
          <cell r="AB795" t="str">
            <v>〇</v>
          </cell>
          <cell r="AC795" t="str">
            <v>Ｒ４</v>
          </cell>
        </row>
        <row r="796">
          <cell r="A796">
            <v>1410052004389</v>
          </cell>
          <cell r="B796">
            <v>8</v>
          </cell>
          <cell r="C796" t="str">
            <v>小規模保育事業（A型）</v>
          </cell>
          <cell r="D796" t="str">
            <v>天才キッズクラブ楽遊館綱島園</v>
          </cell>
          <cell r="E796">
            <v>80</v>
          </cell>
          <cell r="F796" t="str">
            <v>港北区</v>
          </cell>
          <cell r="G796" t="str">
            <v>該当</v>
          </cell>
          <cell r="H796">
            <v>6</v>
          </cell>
          <cell r="I796">
            <v>2</v>
          </cell>
          <cell r="J796">
            <v>1</v>
          </cell>
          <cell r="K796" t="str">
            <v>該当</v>
          </cell>
          <cell r="L796">
            <v>3</v>
          </cell>
          <cell r="M796">
            <v>2</v>
          </cell>
          <cell r="N796">
            <v>1</v>
          </cell>
          <cell r="O796">
            <v>2060802</v>
          </cell>
          <cell r="P796" t="str">
            <v>東京都稲城市東長沼２１０６－５　マスヤビル１Ｆ</v>
          </cell>
          <cell r="Q796" t="str">
            <v>株式会社ＴＫＣ</v>
          </cell>
          <cell r="R796" t="str">
            <v>適</v>
          </cell>
          <cell r="S796" t="str">
            <v/>
          </cell>
          <cell r="T796" t="str">
            <v/>
          </cell>
          <cell r="U796">
            <v>45182</v>
          </cell>
          <cell r="X796" t="str">
            <v>なし</v>
          </cell>
          <cell r="Y796" t="str">
            <v/>
          </cell>
          <cell r="Z796" t="str">
            <v>該当</v>
          </cell>
          <cell r="AA796" t="str">
            <v>Ｒ４</v>
          </cell>
          <cell r="AB796" t="str">
            <v>〇</v>
          </cell>
          <cell r="AC796" t="str">
            <v>Ｒ４</v>
          </cell>
        </row>
        <row r="797">
          <cell r="A797">
            <v>1410052004371</v>
          </cell>
          <cell r="B797">
            <v>8</v>
          </cell>
          <cell r="C797" t="str">
            <v>小規模保育事業（A型）</v>
          </cell>
          <cell r="D797" t="str">
            <v>くじら保育園</v>
          </cell>
          <cell r="E797">
            <v>80</v>
          </cell>
          <cell r="F797" t="str">
            <v>港北区</v>
          </cell>
          <cell r="G797" t="str">
            <v>該当</v>
          </cell>
          <cell r="H797">
            <v>5</v>
          </cell>
          <cell r="I797">
            <v>2</v>
          </cell>
          <cell r="J797">
            <v>1</v>
          </cell>
          <cell r="K797" t="str">
            <v>該当</v>
          </cell>
          <cell r="L797">
            <v>3</v>
          </cell>
          <cell r="M797">
            <v>2</v>
          </cell>
          <cell r="N797">
            <v>1</v>
          </cell>
          <cell r="O797">
            <v>2230064</v>
          </cell>
          <cell r="P797" t="str">
            <v>横浜市港北区下田町五丁目２９－２３下田ビル１Ｆ</v>
          </cell>
          <cell r="Q797" t="str">
            <v>くじら保育園</v>
          </cell>
          <cell r="R797" t="str">
            <v>適</v>
          </cell>
          <cell r="S797" t="str">
            <v/>
          </cell>
          <cell r="T797" t="str">
            <v/>
          </cell>
          <cell r="U797">
            <v>45182</v>
          </cell>
          <cell r="X797" t="str">
            <v>なし</v>
          </cell>
          <cell r="Y797" t="str">
            <v/>
          </cell>
          <cell r="Z797" t="str">
            <v>該当</v>
          </cell>
          <cell r="AA797" t="str">
            <v>Ｒ４</v>
          </cell>
          <cell r="AB797" t="str">
            <v>〇</v>
          </cell>
          <cell r="AC797" t="str">
            <v>Ｒ４</v>
          </cell>
        </row>
        <row r="798">
          <cell r="A798">
            <v>1410052004355</v>
          </cell>
          <cell r="B798">
            <v>8</v>
          </cell>
          <cell r="C798" t="str">
            <v>小規模保育事業（A型）</v>
          </cell>
          <cell r="D798" t="str">
            <v>ベイキッズ星の森保育園</v>
          </cell>
          <cell r="E798">
            <v>80</v>
          </cell>
          <cell r="F798" t="str">
            <v>港北区</v>
          </cell>
          <cell r="G798" t="str">
            <v>該当</v>
          </cell>
          <cell r="H798">
            <v>5</v>
          </cell>
          <cell r="I798">
            <v>2</v>
          </cell>
          <cell r="J798">
            <v>1</v>
          </cell>
          <cell r="K798" t="str">
            <v>該当</v>
          </cell>
          <cell r="L798">
            <v>4</v>
          </cell>
          <cell r="M798">
            <v>2</v>
          </cell>
          <cell r="N798">
            <v>2</v>
          </cell>
          <cell r="O798">
            <v>2310012</v>
          </cell>
          <cell r="P798" t="str">
            <v>横浜市中区相生町１－１７－１　パークビュー横浜８０１号</v>
          </cell>
          <cell r="Q798" t="str">
            <v>特定非営利活動法人　ベイキッズ</v>
          </cell>
          <cell r="R798" t="str">
            <v>適</v>
          </cell>
          <cell r="S798" t="str">
            <v/>
          </cell>
          <cell r="T798" t="str">
            <v/>
          </cell>
          <cell r="U798">
            <v>45182</v>
          </cell>
          <cell r="X798" t="str">
            <v>なし</v>
          </cell>
          <cell r="Y798" t="str">
            <v/>
          </cell>
          <cell r="Z798" t="str">
            <v>該当</v>
          </cell>
          <cell r="AA798" t="str">
            <v>Ｒ４</v>
          </cell>
          <cell r="AB798" t="str">
            <v>〇</v>
          </cell>
          <cell r="AC798" t="str">
            <v>Ｒ４</v>
          </cell>
        </row>
        <row r="799">
          <cell r="A799">
            <v>1410052004264</v>
          </cell>
          <cell r="B799">
            <v>8</v>
          </cell>
          <cell r="C799" t="str">
            <v>小規模保育事業（A型）</v>
          </cell>
          <cell r="D799" t="str">
            <v>尚花ぞうさん保育室</v>
          </cell>
          <cell r="E799">
            <v>80</v>
          </cell>
          <cell r="F799" t="str">
            <v>港北区</v>
          </cell>
          <cell r="G799" t="str">
            <v>該当</v>
          </cell>
          <cell r="H799">
            <v>7</v>
          </cell>
          <cell r="I799">
            <v>2</v>
          </cell>
          <cell r="J799">
            <v>1</v>
          </cell>
          <cell r="K799" t="str">
            <v>該当</v>
          </cell>
          <cell r="L799">
            <v>3</v>
          </cell>
          <cell r="M799">
            <v>2</v>
          </cell>
          <cell r="N799">
            <v>1</v>
          </cell>
          <cell r="O799">
            <v>2230053</v>
          </cell>
          <cell r="P799" t="str">
            <v>横浜市港北区綱島西二丁目１５－１４</v>
          </cell>
          <cell r="Q799" t="str">
            <v>尚花ぞうさん保育室</v>
          </cell>
          <cell r="R799" t="str">
            <v>適</v>
          </cell>
          <cell r="S799" t="str">
            <v/>
          </cell>
          <cell r="T799" t="str">
            <v/>
          </cell>
          <cell r="U799">
            <v>45191</v>
          </cell>
          <cell r="X799" t="str">
            <v>なし</v>
          </cell>
          <cell r="Y799" t="str">
            <v/>
          </cell>
          <cell r="Z799" t="str">
            <v>該当</v>
          </cell>
          <cell r="AA799" t="str">
            <v>Ｒ４</v>
          </cell>
          <cell r="AB799" t="str">
            <v>〇</v>
          </cell>
          <cell r="AC799" t="str">
            <v>Ｒ４</v>
          </cell>
        </row>
        <row r="800">
          <cell r="A800">
            <v>1410052004074</v>
          </cell>
          <cell r="B800">
            <v>8</v>
          </cell>
          <cell r="C800" t="str">
            <v>小規模保育事業（A型）</v>
          </cell>
          <cell r="D800" t="str">
            <v>日吉チューリップルーム</v>
          </cell>
          <cell r="E800">
            <v>80</v>
          </cell>
          <cell r="F800" t="str">
            <v>港北区</v>
          </cell>
          <cell r="G800" t="str">
            <v>該当</v>
          </cell>
          <cell r="H800">
            <v>5</v>
          </cell>
          <cell r="I800">
            <v>2</v>
          </cell>
          <cell r="J800">
            <v>1</v>
          </cell>
          <cell r="K800" t="str">
            <v>非該当</v>
          </cell>
          <cell r="M800" t="str">
            <v/>
          </cell>
          <cell r="N800" t="str">
            <v>―</v>
          </cell>
          <cell r="O800">
            <v>2160006</v>
          </cell>
          <cell r="P800" t="str">
            <v>神奈川県川崎市宮前区宮前平２丁目９－２３　ヒカリコーポＡＢ</v>
          </cell>
          <cell r="Q800" t="str">
            <v>ＧＦＢ合同会社</v>
          </cell>
          <cell r="R800" t="str">
            <v>適</v>
          </cell>
          <cell r="S800" t="str">
            <v/>
          </cell>
          <cell r="T800" t="str">
            <v/>
          </cell>
          <cell r="U800">
            <v>45163</v>
          </cell>
          <cell r="X800" t="str">
            <v>なし</v>
          </cell>
          <cell r="Y800" t="str">
            <v/>
          </cell>
          <cell r="Z800" t="str">
            <v>該当</v>
          </cell>
          <cell r="AA800" t="str">
            <v>Ｒ４</v>
          </cell>
          <cell r="AB800" t="str">
            <v>〇</v>
          </cell>
          <cell r="AC800" t="str">
            <v>Ｒ４</v>
          </cell>
        </row>
        <row r="801">
          <cell r="A801">
            <v>1410052003514</v>
          </cell>
          <cell r="B801">
            <v>8</v>
          </cell>
          <cell r="C801" t="str">
            <v>小規模保育事業（A型）</v>
          </cell>
          <cell r="D801" t="str">
            <v>Ｌｕｃｅ陽だまりの家保育園</v>
          </cell>
          <cell r="E801">
            <v>80</v>
          </cell>
          <cell r="F801" t="str">
            <v>港北区</v>
          </cell>
          <cell r="G801" t="str">
            <v>該当</v>
          </cell>
          <cell r="H801">
            <v>4</v>
          </cell>
          <cell r="I801">
            <v>1</v>
          </cell>
          <cell r="J801">
            <v>1</v>
          </cell>
          <cell r="K801" t="str">
            <v>該当</v>
          </cell>
          <cell r="L801">
            <v>2</v>
          </cell>
          <cell r="M801">
            <v>1</v>
          </cell>
          <cell r="N801">
            <v>1</v>
          </cell>
          <cell r="O801">
            <v>2240036</v>
          </cell>
          <cell r="P801" t="str">
            <v>横浜市都筑区勝田南２－４－１７</v>
          </cell>
          <cell r="Q801" t="str">
            <v>特定非営利活動法人　Ｌｕｃｅ</v>
          </cell>
          <cell r="R801" t="str">
            <v>適</v>
          </cell>
          <cell r="S801" t="str">
            <v/>
          </cell>
          <cell r="T801" t="str">
            <v/>
          </cell>
          <cell r="U801">
            <v>45163</v>
          </cell>
          <cell r="X801" t="str">
            <v>なし</v>
          </cell>
          <cell r="Y801" t="str">
            <v/>
          </cell>
          <cell r="Z801" t="str">
            <v>該当</v>
          </cell>
          <cell r="AA801" t="str">
            <v>Ｒ４</v>
          </cell>
          <cell r="AB801" t="str">
            <v>〇</v>
          </cell>
          <cell r="AC801" t="str">
            <v>Ｒ４</v>
          </cell>
        </row>
        <row r="802">
          <cell r="A802">
            <v>1410052003431</v>
          </cell>
          <cell r="B802">
            <v>8</v>
          </cell>
          <cell r="C802" t="str">
            <v>小規模保育事業（A型）</v>
          </cell>
          <cell r="D802" t="str">
            <v>小規模保育事業ＭＩＲＡｉｏ新横浜</v>
          </cell>
          <cell r="E802">
            <v>80</v>
          </cell>
          <cell r="F802" t="str">
            <v>港北区</v>
          </cell>
          <cell r="G802" t="str">
            <v>該当</v>
          </cell>
          <cell r="H802">
            <v>6</v>
          </cell>
          <cell r="I802">
            <v>2</v>
          </cell>
          <cell r="J802">
            <v>1</v>
          </cell>
          <cell r="K802" t="str">
            <v>該当</v>
          </cell>
          <cell r="L802">
            <v>5</v>
          </cell>
          <cell r="M802">
            <v>2</v>
          </cell>
          <cell r="N802">
            <v>3</v>
          </cell>
          <cell r="O802">
            <v>2220033</v>
          </cell>
          <cell r="P802" t="str">
            <v>横浜市港北区新横浜三丁目１２－４　エクステ新横浜１Ｆ</v>
          </cell>
          <cell r="Q802" t="str">
            <v>ドットファム株式会社</v>
          </cell>
          <cell r="R802" t="str">
            <v>適</v>
          </cell>
          <cell r="S802" t="str">
            <v/>
          </cell>
          <cell r="T802" t="str">
            <v/>
          </cell>
          <cell r="U802">
            <v>45182</v>
          </cell>
          <cell r="X802" t="str">
            <v>なし</v>
          </cell>
          <cell r="Y802" t="str">
            <v/>
          </cell>
          <cell r="Z802" t="str">
            <v>該当</v>
          </cell>
          <cell r="AA802" t="str">
            <v>Ｒ４</v>
          </cell>
          <cell r="AB802" t="str">
            <v>〇</v>
          </cell>
          <cell r="AC802" t="str">
            <v>Ｒ４</v>
          </cell>
        </row>
        <row r="803">
          <cell r="A803">
            <v>1410052003423</v>
          </cell>
          <cell r="B803">
            <v>8</v>
          </cell>
          <cell r="C803" t="str">
            <v>小規模保育事業（A型）</v>
          </cell>
          <cell r="D803" t="str">
            <v>Ｌｕｃｅ陽だまりの家保育園綱島</v>
          </cell>
          <cell r="E803">
            <v>80</v>
          </cell>
          <cell r="F803" t="str">
            <v>港北区</v>
          </cell>
          <cell r="G803" t="str">
            <v>該当</v>
          </cell>
          <cell r="H803">
            <v>6</v>
          </cell>
          <cell r="I803">
            <v>2</v>
          </cell>
          <cell r="J803">
            <v>1</v>
          </cell>
          <cell r="K803" t="str">
            <v>該当</v>
          </cell>
          <cell r="L803">
            <v>4</v>
          </cell>
          <cell r="M803">
            <v>2</v>
          </cell>
          <cell r="N803">
            <v>2</v>
          </cell>
          <cell r="O803">
            <v>2240036</v>
          </cell>
          <cell r="P803" t="str">
            <v>横浜市都筑区勝田南２－４－１７</v>
          </cell>
          <cell r="Q803" t="str">
            <v>特定非営利活動法人　Ｌｕｃｅ</v>
          </cell>
          <cell r="R803" t="str">
            <v>適</v>
          </cell>
          <cell r="S803" t="str">
            <v/>
          </cell>
          <cell r="T803" t="str">
            <v/>
          </cell>
          <cell r="U803">
            <v>45163</v>
          </cell>
          <cell r="X803" t="str">
            <v>なし</v>
          </cell>
          <cell r="Y803" t="str">
            <v/>
          </cell>
          <cell r="Z803" t="str">
            <v>該当</v>
          </cell>
          <cell r="AA803" t="str">
            <v>Ｒ４</v>
          </cell>
          <cell r="AB803" t="str">
            <v>〇</v>
          </cell>
          <cell r="AC803" t="str">
            <v>Ｒ４</v>
          </cell>
        </row>
        <row r="804">
          <cell r="A804">
            <v>1410052003233</v>
          </cell>
          <cell r="B804">
            <v>8</v>
          </cell>
          <cell r="C804" t="str">
            <v>小規模保育事業（A型）</v>
          </cell>
          <cell r="D804" t="str">
            <v>キッズパートナー日吉</v>
          </cell>
          <cell r="E804">
            <v>80</v>
          </cell>
          <cell r="F804" t="str">
            <v>港北区</v>
          </cell>
          <cell r="G804" t="str">
            <v>該当</v>
          </cell>
          <cell r="H804">
            <v>6</v>
          </cell>
          <cell r="I804">
            <v>2</v>
          </cell>
          <cell r="J804">
            <v>1</v>
          </cell>
          <cell r="K804" t="str">
            <v>該当</v>
          </cell>
          <cell r="L804">
            <v>3</v>
          </cell>
          <cell r="M804">
            <v>2</v>
          </cell>
          <cell r="N804">
            <v>1</v>
          </cell>
          <cell r="O804">
            <v>1400013</v>
          </cell>
          <cell r="P804" t="str">
            <v>東京都品川区南大井６丁目２０－１４</v>
          </cell>
          <cell r="Q804" t="str">
            <v>ケアパートナー株式会社</v>
          </cell>
          <cell r="R804" t="str">
            <v/>
          </cell>
          <cell r="S804" t="str">
            <v/>
          </cell>
          <cell r="T804" t="e">
            <v>#N/A</v>
          </cell>
          <cell r="U804">
            <v>45163</v>
          </cell>
          <cell r="X804" t="str">
            <v>なし</v>
          </cell>
          <cell r="Y804" t="str">
            <v/>
          </cell>
          <cell r="Z804" t="str">
            <v>該当</v>
          </cell>
          <cell r="AA804" t="str">
            <v>Ｒ４</v>
          </cell>
          <cell r="AB804" t="str">
            <v>〇</v>
          </cell>
          <cell r="AC804" t="str">
            <v>Ｒ４</v>
          </cell>
        </row>
        <row r="805">
          <cell r="A805">
            <v>1410052003043</v>
          </cell>
          <cell r="B805">
            <v>8</v>
          </cell>
          <cell r="C805" t="str">
            <v>小規模保育事業（A型）</v>
          </cell>
          <cell r="D805" t="str">
            <v>ピッコロ・グランデ新横浜</v>
          </cell>
          <cell r="E805">
            <v>80</v>
          </cell>
          <cell r="F805" t="str">
            <v>港北区</v>
          </cell>
          <cell r="G805" t="str">
            <v>該当</v>
          </cell>
          <cell r="H805">
            <v>6</v>
          </cell>
          <cell r="I805">
            <v>2</v>
          </cell>
          <cell r="J805">
            <v>1</v>
          </cell>
          <cell r="K805" t="str">
            <v>非該当</v>
          </cell>
          <cell r="M805" t="str">
            <v/>
          </cell>
          <cell r="N805" t="str">
            <v>―</v>
          </cell>
          <cell r="O805">
            <v>2220033</v>
          </cell>
          <cell r="P805" t="str">
            <v>横浜市港北区新横浜１－２２－４</v>
          </cell>
          <cell r="Q805" t="str">
            <v>社会福祉法人　千里会　</v>
          </cell>
          <cell r="R805" t="str">
            <v>適</v>
          </cell>
          <cell r="S805" t="str">
            <v/>
          </cell>
          <cell r="T805" t="str">
            <v/>
          </cell>
          <cell r="U805">
            <v>45163</v>
          </cell>
          <cell r="X805" t="str">
            <v>なし</v>
          </cell>
          <cell r="Y805" t="str">
            <v/>
          </cell>
          <cell r="Z805" t="str">
            <v>該当</v>
          </cell>
          <cell r="AA805" t="str">
            <v>Ｒ４</v>
          </cell>
          <cell r="AB805" t="str">
            <v>〇</v>
          </cell>
          <cell r="AC805" t="str">
            <v>Ｒ４</v>
          </cell>
        </row>
        <row r="806">
          <cell r="A806">
            <v>1410052002912</v>
          </cell>
          <cell r="B806">
            <v>8</v>
          </cell>
          <cell r="C806" t="str">
            <v>小規模保育事業（A型）</v>
          </cell>
          <cell r="D806" t="str">
            <v>港北こども園</v>
          </cell>
          <cell r="E806">
            <v>80</v>
          </cell>
          <cell r="F806" t="str">
            <v>港北区</v>
          </cell>
          <cell r="G806" t="str">
            <v>該当</v>
          </cell>
          <cell r="H806">
            <v>5</v>
          </cell>
          <cell r="I806">
            <v>2</v>
          </cell>
          <cell r="J806">
            <v>1</v>
          </cell>
          <cell r="K806" t="str">
            <v>該当</v>
          </cell>
          <cell r="L806">
            <v>4</v>
          </cell>
          <cell r="M806">
            <v>2</v>
          </cell>
          <cell r="N806">
            <v>2</v>
          </cell>
          <cell r="O806">
            <v>2220032</v>
          </cell>
          <cell r="P806" t="str">
            <v>横浜市港北区大豆戸町３６５－１　石井ビル３Ｆ</v>
          </cell>
          <cell r="Q806" t="str">
            <v>港北こども園合同会社</v>
          </cell>
          <cell r="R806" t="str">
            <v>適</v>
          </cell>
          <cell r="S806" t="str">
            <v/>
          </cell>
          <cell r="T806" t="str">
            <v/>
          </cell>
          <cell r="U806">
            <v>45182</v>
          </cell>
          <cell r="X806" t="str">
            <v>なし</v>
          </cell>
          <cell r="Y806" t="str">
            <v/>
          </cell>
          <cell r="Z806" t="str">
            <v>該当</v>
          </cell>
          <cell r="AA806" t="str">
            <v>Ｒ４</v>
          </cell>
          <cell r="AB806" t="str">
            <v>〇</v>
          </cell>
          <cell r="AC806" t="str">
            <v>Ｒ４</v>
          </cell>
        </row>
        <row r="807">
          <cell r="A807">
            <v>1410052002771</v>
          </cell>
          <cell r="B807">
            <v>8</v>
          </cell>
          <cell r="C807" t="str">
            <v>小規模保育事業（A型）</v>
          </cell>
          <cell r="D807" t="str">
            <v>スターチス日吉保育園</v>
          </cell>
          <cell r="E807">
            <v>80</v>
          </cell>
          <cell r="F807" t="str">
            <v>港北区</v>
          </cell>
          <cell r="G807" t="str">
            <v>該当</v>
          </cell>
          <cell r="H807">
            <v>7</v>
          </cell>
          <cell r="I807">
            <v>2</v>
          </cell>
          <cell r="J807">
            <v>1</v>
          </cell>
          <cell r="K807" t="str">
            <v>該当</v>
          </cell>
          <cell r="L807">
            <v>4</v>
          </cell>
          <cell r="M807">
            <v>2</v>
          </cell>
          <cell r="N807">
            <v>2</v>
          </cell>
          <cell r="O807">
            <v>2230062</v>
          </cell>
          <cell r="P807" t="str">
            <v>横浜市港北区日吉本町１－２３－１２－１０２</v>
          </cell>
          <cell r="Q807" t="str">
            <v>スターチス日吉保育園</v>
          </cell>
          <cell r="R807" t="str">
            <v>適</v>
          </cell>
          <cell r="S807" t="str">
            <v/>
          </cell>
          <cell r="T807" t="str">
            <v/>
          </cell>
          <cell r="U807">
            <v>45175</v>
          </cell>
          <cell r="X807" t="str">
            <v>なし</v>
          </cell>
          <cell r="Y807" t="str">
            <v/>
          </cell>
          <cell r="Z807" t="str">
            <v>該当</v>
          </cell>
          <cell r="AA807" t="str">
            <v>Ｒ４</v>
          </cell>
          <cell r="AB807" t="str">
            <v>〇</v>
          </cell>
          <cell r="AC807" t="str">
            <v>Ｒ４</v>
          </cell>
        </row>
        <row r="808">
          <cell r="A808">
            <v>1410052002714</v>
          </cell>
          <cell r="B808">
            <v>8</v>
          </cell>
          <cell r="C808" t="str">
            <v>小規模保育事業（A型）</v>
          </cell>
          <cell r="D808" t="str">
            <v>キッズパートナー大倉山</v>
          </cell>
          <cell r="E808">
            <v>80</v>
          </cell>
          <cell r="F808" t="str">
            <v>港北区</v>
          </cell>
          <cell r="G808" t="str">
            <v>該当</v>
          </cell>
          <cell r="H808">
            <v>5</v>
          </cell>
          <cell r="I808">
            <v>2</v>
          </cell>
          <cell r="J808">
            <v>1</v>
          </cell>
          <cell r="K808" t="str">
            <v>該当</v>
          </cell>
          <cell r="L808">
            <v>4</v>
          </cell>
          <cell r="M808">
            <v>2</v>
          </cell>
          <cell r="N808">
            <v>2</v>
          </cell>
          <cell r="O808">
            <v>1400013</v>
          </cell>
          <cell r="P808" t="str">
            <v>東京都品川区南大井６丁目２０－１４</v>
          </cell>
          <cell r="Q808" t="str">
            <v>ケアパートナー株式会社</v>
          </cell>
          <cell r="R808" t="str">
            <v/>
          </cell>
          <cell r="S808" t="str">
            <v/>
          </cell>
          <cell r="T808" t="e">
            <v>#N/A</v>
          </cell>
          <cell r="U808">
            <v>45182</v>
          </cell>
          <cell r="X808" t="str">
            <v>なし</v>
          </cell>
          <cell r="Y808" t="str">
            <v/>
          </cell>
          <cell r="Z808" t="str">
            <v>該当</v>
          </cell>
          <cell r="AA808" t="str">
            <v>Ｒ４</v>
          </cell>
          <cell r="AB808" t="str">
            <v>〇</v>
          </cell>
          <cell r="AC808" t="str">
            <v>Ｒ４</v>
          </cell>
        </row>
        <row r="809">
          <cell r="A809">
            <v>1410052004058</v>
          </cell>
          <cell r="B809">
            <v>10</v>
          </cell>
          <cell r="C809" t="str">
            <v>事業所内保育事業－小規模Ａ型基準</v>
          </cell>
          <cell r="D809" t="str">
            <v>ローズ保育園</v>
          </cell>
          <cell r="E809">
            <v>80</v>
          </cell>
          <cell r="F809" t="str">
            <v>港北区</v>
          </cell>
          <cell r="G809" t="str">
            <v>該当</v>
          </cell>
          <cell r="H809">
            <v>3</v>
          </cell>
          <cell r="I809">
            <v>1</v>
          </cell>
          <cell r="J809">
            <v>1</v>
          </cell>
          <cell r="K809" t="str">
            <v>該当</v>
          </cell>
          <cell r="L809">
            <v>4</v>
          </cell>
          <cell r="M809">
            <v>1</v>
          </cell>
          <cell r="N809">
            <v>3</v>
          </cell>
          <cell r="O809">
            <v>2230066</v>
          </cell>
          <cell r="P809" t="str">
            <v>横浜市港北区高田西１－５－２１</v>
          </cell>
          <cell r="Q809" t="str">
            <v>株式会社　トーエル</v>
          </cell>
          <cell r="R809" t="str">
            <v>適</v>
          </cell>
          <cell r="S809" t="str">
            <v/>
          </cell>
          <cell r="T809" t="str">
            <v/>
          </cell>
          <cell r="U809">
            <v>45175</v>
          </cell>
          <cell r="X809" t="str">
            <v>なし</v>
          </cell>
          <cell r="Y809" t="str">
            <v/>
          </cell>
          <cell r="Z809" t="str">
            <v>該当</v>
          </cell>
          <cell r="AA809" t="str">
            <v>Ｒ４</v>
          </cell>
          <cell r="AB809" t="str">
            <v>〇</v>
          </cell>
          <cell r="AC809" t="str">
            <v>Ｒ４</v>
          </cell>
        </row>
        <row r="810">
          <cell r="A810">
            <v>1410052005725</v>
          </cell>
          <cell r="B810">
            <v>11</v>
          </cell>
          <cell r="C810" t="str">
            <v>小規模保育事業（B型）</v>
          </cell>
          <cell r="D810" t="str">
            <v>保育室テック・テックROOM</v>
          </cell>
          <cell r="E810">
            <v>80</v>
          </cell>
          <cell r="F810" t="str">
            <v>港北区</v>
          </cell>
          <cell r="G810" t="str">
            <v>該当</v>
          </cell>
          <cell r="H810">
            <v>6</v>
          </cell>
          <cell r="I810">
            <v>2</v>
          </cell>
          <cell r="J810">
            <v>1</v>
          </cell>
          <cell r="K810" t="str">
            <v>該当</v>
          </cell>
          <cell r="L810">
            <v>4</v>
          </cell>
          <cell r="M810">
            <v>2</v>
          </cell>
          <cell r="N810">
            <v>2</v>
          </cell>
          <cell r="O810">
            <v>2230054</v>
          </cell>
          <cell r="P810" t="str">
            <v>横浜市港北区綱島台１４－１３　大明グレイス１Ｆ</v>
          </cell>
          <cell r="Q810" t="str">
            <v>保育室テックテックＲＯＯＭ</v>
          </cell>
          <cell r="R810" t="str">
            <v>適</v>
          </cell>
          <cell r="S810" t="str">
            <v/>
          </cell>
          <cell r="T810" t="str">
            <v/>
          </cell>
          <cell r="U810">
            <v>45163</v>
          </cell>
          <cell r="X810" t="str">
            <v>なし</v>
          </cell>
          <cell r="Y810" t="str">
            <v/>
          </cell>
          <cell r="Z810" t="str">
            <v>該当</v>
          </cell>
          <cell r="AA810" t="str">
            <v>Ｒ４</v>
          </cell>
          <cell r="AB810" t="str">
            <v>〇</v>
          </cell>
          <cell r="AC810" t="str">
            <v>Ｒ４</v>
          </cell>
        </row>
        <row r="811">
          <cell r="A811">
            <v>1410051022705</v>
          </cell>
          <cell r="B811">
            <v>2</v>
          </cell>
          <cell r="C811" t="str">
            <v>認定こども園（幼稚園型）</v>
          </cell>
          <cell r="D811" t="str">
            <v>認定こども園　横浜マドカ幼稚園</v>
          </cell>
          <cell r="E811">
            <v>81</v>
          </cell>
          <cell r="F811" t="str">
            <v>緑区</v>
          </cell>
          <cell r="G811" t="str">
            <v>該当</v>
          </cell>
          <cell r="H811">
            <v>19</v>
          </cell>
          <cell r="I811">
            <v>6</v>
          </cell>
          <cell r="J811">
            <v>4</v>
          </cell>
          <cell r="K811" t="str">
            <v>非該当</v>
          </cell>
          <cell r="M811" t="str">
            <v/>
          </cell>
          <cell r="N811" t="str">
            <v>―</v>
          </cell>
          <cell r="O811">
            <v>2260016</v>
          </cell>
          <cell r="P811" t="str">
            <v>横浜市緑区霧が丘６－１４</v>
          </cell>
          <cell r="Q811" t="str">
            <v>認定こども園　横浜マドカ幼稚園</v>
          </cell>
          <cell r="R811" t="str">
            <v>適</v>
          </cell>
          <cell r="S811" t="str">
            <v/>
          </cell>
          <cell r="T811" t="str">
            <v/>
          </cell>
          <cell r="U811">
            <v>45182</v>
          </cell>
          <cell r="X811" t="str">
            <v>なし</v>
          </cell>
          <cell r="Y811" t="str">
            <v/>
          </cell>
          <cell r="Z811" t="str">
            <v>該当</v>
          </cell>
          <cell r="AA811" t="str">
            <v>Ｒ４</v>
          </cell>
          <cell r="AB811" t="str">
            <v>〇</v>
          </cell>
          <cell r="AC811" t="str">
            <v>Ｒ４</v>
          </cell>
        </row>
        <row r="812">
          <cell r="A812">
            <v>1410051022689</v>
          </cell>
          <cell r="B812">
            <v>2</v>
          </cell>
          <cell r="C812" t="str">
            <v>認定こども園（幼稚園型）</v>
          </cell>
          <cell r="D812" t="str">
            <v>認定こども園　横浜あすか幼稚園</v>
          </cell>
          <cell r="E812">
            <v>81</v>
          </cell>
          <cell r="F812" t="str">
            <v>緑区</v>
          </cell>
          <cell r="G812" t="str">
            <v>該当</v>
          </cell>
          <cell r="H812">
            <v>26</v>
          </cell>
          <cell r="I812">
            <v>9</v>
          </cell>
          <cell r="J812">
            <v>5</v>
          </cell>
          <cell r="K812" t="str">
            <v>非該当</v>
          </cell>
          <cell r="M812" t="str">
            <v/>
          </cell>
          <cell r="N812" t="str">
            <v>―</v>
          </cell>
          <cell r="O812">
            <v>2260016</v>
          </cell>
          <cell r="P812" t="str">
            <v>横浜市緑区霧が丘３－１８－１</v>
          </cell>
          <cell r="Q812" t="str">
            <v>認定こども園　横浜あすか幼稚園</v>
          </cell>
          <cell r="R812" t="str">
            <v>適</v>
          </cell>
          <cell r="S812" t="str">
            <v/>
          </cell>
          <cell r="T812" t="str">
            <v/>
          </cell>
          <cell r="U812">
            <v>45163</v>
          </cell>
          <cell r="X812" t="str">
            <v>なし</v>
          </cell>
          <cell r="Y812" t="str">
            <v/>
          </cell>
          <cell r="Z812" t="str">
            <v>該当</v>
          </cell>
          <cell r="AA812" t="str">
            <v>Ｒ４</v>
          </cell>
          <cell r="AB812" t="str">
            <v>〇</v>
          </cell>
          <cell r="AC812" t="str">
            <v>Ｒ４</v>
          </cell>
        </row>
        <row r="813">
          <cell r="A813">
            <v>1410051026946</v>
          </cell>
          <cell r="B813">
            <v>5</v>
          </cell>
          <cell r="C813" t="str">
            <v>幼稚園</v>
          </cell>
          <cell r="D813" t="str">
            <v>竹山南幼稚園</v>
          </cell>
          <cell r="E813">
            <v>81</v>
          </cell>
          <cell r="F813" t="str">
            <v>緑区</v>
          </cell>
          <cell r="G813" t="str">
            <v>該当</v>
          </cell>
          <cell r="H813">
            <v>10</v>
          </cell>
          <cell r="I813">
            <v>3</v>
          </cell>
          <cell r="J813">
            <v>2</v>
          </cell>
          <cell r="K813" t="str">
            <v>該当</v>
          </cell>
          <cell r="L813">
            <v>5</v>
          </cell>
          <cell r="M813">
            <v>3</v>
          </cell>
          <cell r="N813">
            <v>2</v>
          </cell>
          <cell r="O813">
            <v>2350022</v>
          </cell>
          <cell r="P813" t="str">
            <v>横浜市磯子区汐見台１丁目６</v>
          </cell>
          <cell r="Q813" t="str">
            <v>学校法人　神奈川県住宅福祉学園</v>
          </cell>
          <cell r="R813" t="str">
            <v>適</v>
          </cell>
          <cell r="S813" t="str">
            <v/>
          </cell>
          <cell r="T813" t="str">
            <v/>
          </cell>
          <cell r="U813">
            <v>45163</v>
          </cell>
          <cell r="X813" t="str">
            <v>なし</v>
          </cell>
          <cell r="Y813" t="str">
            <v/>
          </cell>
          <cell r="Z813" t="str">
            <v>該当</v>
          </cell>
          <cell r="AA813" t="str">
            <v>Ｒ４</v>
          </cell>
          <cell r="AB813" t="str">
            <v>〇</v>
          </cell>
          <cell r="AC813" t="str">
            <v>Ｒ４</v>
          </cell>
        </row>
        <row r="814">
          <cell r="A814">
            <v>1410051026938</v>
          </cell>
          <cell r="B814">
            <v>5</v>
          </cell>
          <cell r="C814" t="str">
            <v>幼稚園</v>
          </cell>
          <cell r="D814" t="str">
            <v>竹山幼稚園</v>
          </cell>
          <cell r="E814">
            <v>81</v>
          </cell>
          <cell r="F814" t="str">
            <v>緑区</v>
          </cell>
          <cell r="G814" t="str">
            <v>該当</v>
          </cell>
          <cell r="H814">
            <v>8</v>
          </cell>
          <cell r="I814">
            <v>3</v>
          </cell>
          <cell r="J814">
            <v>2</v>
          </cell>
          <cell r="K814" t="str">
            <v>該当</v>
          </cell>
          <cell r="L814">
            <v>11</v>
          </cell>
          <cell r="M814">
            <v>3</v>
          </cell>
          <cell r="N814">
            <v>8</v>
          </cell>
          <cell r="O814">
            <v>2350022</v>
          </cell>
          <cell r="P814" t="str">
            <v>横浜市磯子区汐見台１丁目６</v>
          </cell>
          <cell r="Q814" t="str">
            <v>学校法人　神奈川県住宅福祉学園</v>
          </cell>
          <cell r="R814" t="str">
            <v/>
          </cell>
          <cell r="S814" t="str">
            <v/>
          </cell>
          <cell r="T814" t="e">
            <v>#N/A</v>
          </cell>
          <cell r="U814">
            <v>45175</v>
          </cell>
          <cell r="X814" t="str">
            <v>なし</v>
          </cell>
          <cell r="Y814" t="str">
            <v/>
          </cell>
          <cell r="Z814" t="str">
            <v>該当</v>
          </cell>
          <cell r="AA814" t="str">
            <v>Ｒ４</v>
          </cell>
          <cell r="AB814" t="str">
            <v>〇</v>
          </cell>
          <cell r="AC814" t="str">
            <v>Ｒ４</v>
          </cell>
        </row>
        <row r="815">
          <cell r="A815">
            <v>1410051022663</v>
          </cell>
          <cell r="B815">
            <v>5</v>
          </cell>
          <cell r="C815" t="str">
            <v>幼稚園</v>
          </cell>
          <cell r="D815" t="str">
            <v>むつみ幼稚園</v>
          </cell>
          <cell r="E815">
            <v>81</v>
          </cell>
          <cell r="F815" t="str">
            <v>緑区</v>
          </cell>
          <cell r="G815" t="str">
            <v>該当</v>
          </cell>
          <cell r="H815">
            <v>11</v>
          </cell>
          <cell r="I815">
            <v>4</v>
          </cell>
          <cell r="J815">
            <v>2</v>
          </cell>
          <cell r="K815" t="str">
            <v>該当</v>
          </cell>
          <cell r="L815">
            <v>5</v>
          </cell>
          <cell r="M815">
            <v>4</v>
          </cell>
          <cell r="N815">
            <v>1</v>
          </cell>
          <cell r="O815">
            <v>2260027</v>
          </cell>
          <cell r="P815" t="str">
            <v>横浜市緑区長津田四丁目５－２０</v>
          </cell>
          <cell r="Q815" t="str">
            <v>学校法人　耕余学院　むつみ幼稚園</v>
          </cell>
          <cell r="R815" t="str">
            <v/>
          </cell>
          <cell r="S815" t="str">
            <v/>
          </cell>
          <cell r="T815" t="e">
            <v>#N/A</v>
          </cell>
          <cell r="U815">
            <v>45191</v>
          </cell>
          <cell r="X815" t="str">
            <v>なし</v>
          </cell>
          <cell r="Y815" t="str">
            <v/>
          </cell>
          <cell r="Z815" t="str">
            <v>該当</v>
          </cell>
          <cell r="AA815" t="str">
            <v>Ｒ４</v>
          </cell>
          <cell r="AB815" t="str">
            <v>〇</v>
          </cell>
          <cell r="AC815" t="str">
            <v>Ｒ４</v>
          </cell>
        </row>
        <row r="816">
          <cell r="A816">
            <v>1410051022630</v>
          </cell>
          <cell r="B816">
            <v>5</v>
          </cell>
          <cell r="C816" t="str">
            <v>幼稚園</v>
          </cell>
          <cell r="D816" t="str">
            <v>八朔幼稚園</v>
          </cell>
          <cell r="E816">
            <v>81</v>
          </cell>
          <cell r="F816" t="str">
            <v>緑区</v>
          </cell>
          <cell r="G816" t="str">
            <v>該当</v>
          </cell>
          <cell r="H816">
            <v>7</v>
          </cell>
          <cell r="I816">
            <v>2</v>
          </cell>
          <cell r="J816">
            <v>1</v>
          </cell>
          <cell r="K816" t="str">
            <v>該当</v>
          </cell>
          <cell r="L816">
            <v>3</v>
          </cell>
          <cell r="M816">
            <v>2</v>
          </cell>
          <cell r="N816">
            <v>1</v>
          </cell>
          <cell r="O816">
            <v>2260021</v>
          </cell>
          <cell r="P816" t="str">
            <v>横浜市緑区北八朔町１９８８－１２</v>
          </cell>
          <cell r="Q816" t="str">
            <v>八朔幼稚園</v>
          </cell>
          <cell r="R816" t="str">
            <v>適</v>
          </cell>
          <cell r="S816" t="str">
            <v/>
          </cell>
          <cell r="T816" t="str">
            <v/>
          </cell>
          <cell r="U816">
            <v>45191</v>
          </cell>
          <cell r="X816" t="str">
            <v>なし</v>
          </cell>
          <cell r="Y816" t="str">
            <v/>
          </cell>
          <cell r="Z816" t="str">
            <v>該当</v>
          </cell>
          <cell r="AA816" t="str">
            <v>Ｒ４</v>
          </cell>
          <cell r="AB816" t="str">
            <v>〇</v>
          </cell>
          <cell r="AC816" t="str">
            <v>Ｒ４</v>
          </cell>
        </row>
        <row r="817">
          <cell r="A817">
            <v>1410051022614</v>
          </cell>
          <cell r="B817">
            <v>5</v>
          </cell>
          <cell r="C817" t="str">
            <v>幼稚園</v>
          </cell>
          <cell r="D817" t="str">
            <v>中山幼稚園</v>
          </cell>
          <cell r="E817">
            <v>81</v>
          </cell>
          <cell r="F817" t="str">
            <v>緑区</v>
          </cell>
          <cell r="G817" t="str">
            <v>非該当</v>
          </cell>
          <cell r="I817" t="str">
            <v/>
          </cell>
          <cell r="J817" t="str">
            <v/>
          </cell>
          <cell r="K817" t="str">
            <v>非該当</v>
          </cell>
          <cell r="M817" t="str">
            <v/>
          </cell>
          <cell r="N817" t="str">
            <v>―</v>
          </cell>
          <cell r="O817">
            <v>2260011</v>
          </cell>
          <cell r="P817" t="str">
            <v>横浜市緑区中山町１４番地</v>
          </cell>
          <cell r="Q817" t="str">
            <v>野末学園　中山幼稚園</v>
          </cell>
          <cell r="R817" t="str">
            <v>否</v>
          </cell>
          <cell r="S817" t="str">
            <v/>
          </cell>
          <cell r="T817" t="str">
            <v/>
          </cell>
          <cell r="U817">
            <v>45205</v>
          </cell>
          <cell r="X817" t="str">
            <v>―</v>
          </cell>
          <cell r="Y817" t="str">
            <v/>
          </cell>
          <cell r="Z817" t="str">
            <v>非該当</v>
          </cell>
          <cell r="AA817" t="str">
            <v>履歴なし</v>
          </cell>
          <cell r="AB817" t="str">
            <v>〇</v>
          </cell>
          <cell r="AC817" t="str">
            <v/>
          </cell>
        </row>
        <row r="818">
          <cell r="A818">
            <v>1410051022580</v>
          </cell>
          <cell r="B818">
            <v>5</v>
          </cell>
          <cell r="C818" t="str">
            <v>幼稚園</v>
          </cell>
          <cell r="D818" t="str">
            <v>黒滝幼稚園</v>
          </cell>
          <cell r="E818">
            <v>81</v>
          </cell>
          <cell r="F818" t="str">
            <v>緑区</v>
          </cell>
          <cell r="G818" t="str">
            <v>該当</v>
          </cell>
          <cell r="H818">
            <v>15</v>
          </cell>
          <cell r="I818">
            <v>5</v>
          </cell>
          <cell r="J818">
            <v>3</v>
          </cell>
          <cell r="K818" t="str">
            <v>該当</v>
          </cell>
          <cell r="L818">
            <v>12</v>
          </cell>
          <cell r="M818">
            <v>5</v>
          </cell>
          <cell r="N818">
            <v>7</v>
          </cell>
          <cell r="O818">
            <v>2260004</v>
          </cell>
          <cell r="P818" t="str">
            <v>横浜市緑区鴨居町８０３－１</v>
          </cell>
          <cell r="Q818" t="str">
            <v>黒滝幼稚園</v>
          </cell>
          <cell r="R818" t="str">
            <v/>
          </cell>
          <cell r="S818" t="str">
            <v/>
          </cell>
          <cell r="T818" t="e">
            <v>#N/A</v>
          </cell>
          <cell r="U818">
            <v>45212</v>
          </cell>
          <cell r="X818" t="str">
            <v>なし</v>
          </cell>
          <cell r="Y818" t="str">
            <v/>
          </cell>
          <cell r="Z818" t="str">
            <v>該当</v>
          </cell>
          <cell r="AA818" t="str">
            <v>Ｒ４</v>
          </cell>
          <cell r="AB818" t="str">
            <v>〇</v>
          </cell>
          <cell r="AC818" t="str">
            <v>Ｒ４</v>
          </cell>
        </row>
        <row r="819">
          <cell r="A819">
            <v>1410051022572</v>
          </cell>
          <cell r="B819">
            <v>5</v>
          </cell>
          <cell r="C819" t="str">
            <v>幼稚園</v>
          </cell>
          <cell r="D819" t="str">
            <v>東幼稚園</v>
          </cell>
          <cell r="E819">
            <v>81</v>
          </cell>
          <cell r="F819" t="str">
            <v>緑区</v>
          </cell>
          <cell r="G819" t="str">
            <v>該当</v>
          </cell>
          <cell r="H819">
            <v>23</v>
          </cell>
          <cell r="I819">
            <v>8</v>
          </cell>
          <cell r="J819">
            <v>5</v>
          </cell>
          <cell r="K819" t="str">
            <v>該当</v>
          </cell>
          <cell r="L819">
            <v>13</v>
          </cell>
          <cell r="M819">
            <v>8</v>
          </cell>
          <cell r="N819">
            <v>5</v>
          </cell>
          <cell r="O819">
            <v>2260003</v>
          </cell>
          <cell r="P819" t="str">
            <v>横浜市緑区鴨居三丁目１３－６</v>
          </cell>
          <cell r="Q819" t="str">
            <v>東幼稚園</v>
          </cell>
          <cell r="R819" t="str">
            <v>適</v>
          </cell>
          <cell r="S819" t="str">
            <v/>
          </cell>
          <cell r="T819" t="str">
            <v/>
          </cell>
          <cell r="U819">
            <v>45163</v>
          </cell>
          <cell r="X819" t="str">
            <v>なし</v>
          </cell>
          <cell r="Y819" t="str">
            <v/>
          </cell>
          <cell r="Z819" t="str">
            <v>該当</v>
          </cell>
          <cell r="AA819" t="str">
            <v>Ｒ４</v>
          </cell>
          <cell r="AB819" t="str">
            <v>〇</v>
          </cell>
          <cell r="AC819" t="str">
            <v>Ｒ４</v>
          </cell>
        </row>
        <row r="820">
          <cell r="A820">
            <v>1410051027852</v>
          </cell>
          <cell r="B820">
            <v>6</v>
          </cell>
          <cell r="C820" t="str">
            <v>保育所</v>
          </cell>
          <cell r="D820" t="str">
            <v>小学館アカデミーなかやま保育園</v>
          </cell>
          <cell r="E820">
            <v>81</v>
          </cell>
          <cell r="F820" t="str">
            <v>緑区</v>
          </cell>
          <cell r="G820" t="str">
            <v>該当</v>
          </cell>
          <cell r="H820">
            <v>12</v>
          </cell>
          <cell r="I820">
            <v>4</v>
          </cell>
          <cell r="J820">
            <v>2</v>
          </cell>
          <cell r="K820" t="str">
            <v>非該当</v>
          </cell>
          <cell r="M820" t="str">
            <v/>
          </cell>
          <cell r="N820" t="str">
            <v>―</v>
          </cell>
          <cell r="O820">
            <v>2260014</v>
          </cell>
          <cell r="P820" t="str">
            <v>横浜市緑区台村町３９９</v>
          </cell>
          <cell r="Q820" t="str">
            <v>小学館アカデミーなかやま保育園</v>
          </cell>
          <cell r="R820" t="str">
            <v>適</v>
          </cell>
          <cell r="S820" t="str">
            <v/>
          </cell>
          <cell r="T820" t="str">
            <v/>
          </cell>
          <cell r="U820">
            <v>45163</v>
          </cell>
          <cell r="X820" t="str">
            <v>あり</v>
          </cell>
          <cell r="Y820" t="str">
            <v>○</v>
          </cell>
          <cell r="Z820" t="str">
            <v>Ｒ５新規園</v>
          </cell>
          <cell r="AA820" t="e">
            <v>#N/A</v>
          </cell>
          <cell r="AB820" t="str">
            <v>Ｒ５新規園</v>
          </cell>
          <cell r="AC820" t="str">
            <v>Ｒ４</v>
          </cell>
        </row>
        <row r="821">
          <cell r="A821">
            <v>1410051027571</v>
          </cell>
          <cell r="B821">
            <v>6</v>
          </cell>
          <cell r="C821" t="str">
            <v>保育所</v>
          </cell>
          <cell r="D821" t="str">
            <v>スターチャイルド≪長津田駅前ナーサリー≫</v>
          </cell>
          <cell r="E821">
            <v>81</v>
          </cell>
          <cell r="F821" t="str">
            <v>緑区</v>
          </cell>
          <cell r="G821" t="str">
            <v>該当</v>
          </cell>
          <cell r="H821">
            <v>7</v>
          </cell>
          <cell r="I821">
            <v>2</v>
          </cell>
          <cell r="J821">
            <v>1</v>
          </cell>
          <cell r="K821" t="str">
            <v>該当</v>
          </cell>
          <cell r="L821">
            <v>4</v>
          </cell>
          <cell r="M821">
            <v>2</v>
          </cell>
          <cell r="N821">
            <v>2</v>
          </cell>
          <cell r="O821">
            <v>2210835</v>
          </cell>
          <cell r="P821" t="str">
            <v>横浜市神奈川区鶴屋町３丁目２９－１　第６安田ビル５階</v>
          </cell>
          <cell r="Q821" t="str">
            <v>ヒューマンスターチャイルド株式会社</v>
          </cell>
          <cell r="R821" t="str">
            <v>適</v>
          </cell>
          <cell r="S821" t="str">
            <v/>
          </cell>
          <cell r="T821" t="str">
            <v/>
          </cell>
          <cell r="U821">
            <v>45182</v>
          </cell>
          <cell r="X821" t="str">
            <v>あり</v>
          </cell>
          <cell r="Y821" t="str">
            <v>○</v>
          </cell>
          <cell r="Z821" t="str">
            <v>Ｒ５新規園</v>
          </cell>
          <cell r="AA821" t="e">
            <v>#N/A</v>
          </cell>
          <cell r="AB821" t="str">
            <v>Ｒ５新規園</v>
          </cell>
          <cell r="AC821" t="str">
            <v>Ｒ４</v>
          </cell>
        </row>
        <row r="822">
          <cell r="A822">
            <v>1410051027563</v>
          </cell>
          <cell r="B822">
            <v>6</v>
          </cell>
          <cell r="C822" t="str">
            <v>保育所</v>
          </cell>
          <cell r="D822" t="str">
            <v>にじいろ保育園鴨居</v>
          </cell>
          <cell r="E822">
            <v>81</v>
          </cell>
          <cell r="F822" t="str">
            <v>緑区</v>
          </cell>
          <cell r="G822" t="str">
            <v>該当</v>
          </cell>
          <cell r="H822">
            <v>8</v>
          </cell>
          <cell r="I822">
            <v>3</v>
          </cell>
          <cell r="J822">
            <v>2</v>
          </cell>
          <cell r="K822" t="str">
            <v>該当</v>
          </cell>
          <cell r="L822">
            <v>3</v>
          </cell>
          <cell r="M822">
            <v>3</v>
          </cell>
          <cell r="N822">
            <v>0</v>
          </cell>
          <cell r="O822">
            <v>1500043</v>
          </cell>
          <cell r="P822" t="str">
            <v>東京都渋谷区道玄坂１丁目１２－１　渋谷マークシティウェスト１７階</v>
          </cell>
          <cell r="Q822" t="str">
            <v>ライクキッズ株式会社</v>
          </cell>
          <cell r="R822" t="str">
            <v/>
          </cell>
          <cell r="S822" t="str">
            <v/>
          </cell>
          <cell r="T822" t="e">
            <v>#N/A</v>
          </cell>
          <cell r="U822">
            <v>45175</v>
          </cell>
          <cell r="X822" t="str">
            <v>あり</v>
          </cell>
          <cell r="Y822" t="str">
            <v>○</v>
          </cell>
          <cell r="Z822" t="str">
            <v>Ｒ５新規園</v>
          </cell>
          <cell r="AA822" t="e">
            <v>#N/A</v>
          </cell>
          <cell r="AB822" t="str">
            <v>Ｒ５新規園</v>
          </cell>
          <cell r="AC822" t="str">
            <v>Ｒ４</v>
          </cell>
        </row>
        <row r="823">
          <cell r="A823">
            <v>1410051027506</v>
          </cell>
          <cell r="B823">
            <v>6</v>
          </cell>
          <cell r="C823" t="str">
            <v>保育所</v>
          </cell>
          <cell r="D823" t="str">
            <v>たけやまの森保育園</v>
          </cell>
          <cell r="E823">
            <v>81</v>
          </cell>
          <cell r="F823" t="str">
            <v>緑区</v>
          </cell>
          <cell r="G823" t="str">
            <v>該当</v>
          </cell>
          <cell r="H823">
            <v>13</v>
          </cell>
          <cell r="I823">
            <v>4</v>
          </cell>
          <cell r="J823">
            <v>3</v>
          </cell>
          <cell r="K823" t="str">
            <v>該当</v>
          </cell>
          <cell r="L823">
            <v>13</v>
          </cell>
          <cell r="M823">
            <v>4</v>
          </cell>
          <cell r="N823">
            <v>9</v>
          </cell>
          <cell r="O823">
            <v>8695304</v>
          </cell>
          <cell r="P823" t="str">
            <v>熊本県葦北郡芦北町海浦１３１５番地</v>
          </cell>
          <cell r="Q823" t="str">
            <v>社会福祉法人　将友会　本部</v>
          </cell>
          <cell r="R823" t="str">
            <v>適</v>
          </cell>
          <cell r="S823" t="str">
            <v/>
          </cell>
          <cell r="T823" t="str">
            <v/>
          </cell>
          <cell r="U823">
            <v>45163</v>
          </cell>
          <cell r="X823" t="str">
            <v>なし</v>
          </cell>
          <cell r="Y823" t="str">
            <v/>
          </cell>
          <cell r="Z823" t="str">
            <v>該当</v>
          </cell>
          <cell r="AA823" t="str">
            <v>Ｒ４</v>
          </cell>
          <cell r="AB823" t="str">
            <v>〇</v>
          </cell>
          <cell r="AC823" t="str">
            <v>Ｒ４</v>
          </cell>
        </row>
        <row r="824">
          <cell r="A824">
            <v>1410051027068</v>
          </cell>
          <cell r="B824">
            <v>6</v>
          </cell>
          <cell r="C824" t="str">
            <v>保育所</v>
          </cell>
          <cell r="D824" t="str">
            <v>ポピンズナーサリースクール十日市場駅前</v>
          </cell>
          <cell r="E824">
            <v>81</v>
          </cell>
          <cell r="F824" t="str">
            <v>緑区</v>
          </cell>
          <cell r="G824" t="str">
            <v>該当</v>
          </cell>
          <cell r="H824">
            <v>10</v>
          </cell>
          <cell r="I824">
            <v>3</v>
          </cell>
          <cell r="J824">
            <v>2</v>
          </cell>
          <cell r="K824" t="str">
            <v>該当</v>
          </cell>
          <cell r="L824">
            <v>6</v>
          </cell>
          <cell r="M824">
            <v>3</v>
          </cell>
          <cell r="N824">
            <v>3</v>
          </cell>
          <cell r="O824">
            <v>2260025</v>
          </cell>
          <cell r="P824" t="str">
            <v>横浜市緑区十日市場町８７２－１９</v>
          </cell>
          <cell r="Q824" t="str">
            <v>ポピンズナーサリースクール十日市場駅前</v>
          </cell>
          <cell r="R824" t="str">
            <v>適</v>
          </cell>
          <cell r="S824" t="str">
            <v/>
          </cell>
          <cell r="T824" t="str">
            <v/>
          </cell>
          <cell r="U824">
            <v>45175</v>
          </cell>
          <cell r="X824" t="str">
            <v>なし</v>
          </cell>
          <cell r="Y824" t="str">
            <v/>
          </cell>
          <cell r="Z824" t="str">
            <v>該当</v>
          </cell>
          <cell r="AA824" t="str">
            <v>Ｒ４</v>
          </cell>
          <cell r="AB824" t="str">
            <v>〇</v>
          </cell>
          <cell r="AC824" t="str">
            <v>Ｒ４</v>
          </cell>
        </row>
        <row r="825">
          <cell r="A825">
            <v>1410051026532</v>
          </cell>
          <cell r="B825">
            <v>6</v>
          </cell>
          <cell r="C825" t="str">
            <v>保育所</v>
          </cell>
          <cell r="D825" t="str">
            <v>明日葉保育園長津田園</v>
          </cell>
          <cell r="E825">
            <v>81</v>
          </cell>
          <cell r="F825" t="str">
            <v>緑区</v>
          </cell>
          <cell r="G825" t="str">
            <v>該当</v>
          </cell>
          <cell r="H825">
            <v>12</v>
          </cell>
          <cell r="I825">
            <v>4</v>
          </cell>
          <cell r="J825">
            <v>2</v>
          </cell>
          <cell r="K825" t="str">
            <v>該当</v>
          </cell>
          <cell r="L825">
            <v>11</v>
          </cell>
          <cell r="M825">
            <v>4</v>
          </cell>
          <cell r="N825">
            <v>7</v>
          </cell>
          <cell r="O825">
            <v>1080014</v>
          </cell>
          <cell r="P825" t="str">
            <v>東京都港区芝４－１３－３　ＰＭＯ田町東１０Ｆ</v>
          </cell>
          <cell r="Q825" t="str">
            <v>株式会社あしたばマインド</v>
          </cell>
          <cell r="R825" t="str">
            <v/>
          </cell>
          <cell r="S825" t="str">
            <v/>
          </cell>
          <cell r="T825" t="e">
            <v>#N/A</v>
          </cell>
          <cell r="U825">
            <v>45175</v>
          </cell>
          <cell r="X825" t="str">
            <v>なし</v>
          </cell>
          <cell r="Y825" t="str">
            <v/>
          </cell>
          <cell r="Z825" t="str">
            <v>該当</v>
          </cell>
          <cell r="AA825" t="str">
            <v>Ｒ４</v>
          </cell>
          <cell r="AB825" t="str">
            <v>〇</v>
          </cell>
          <cell r="AC825" t="str">
            <v>Ｒ４</v>
          </cell>
        </row>
        <row r="826">
          <cell r="A826">
            <v>1410051026045</v>
          </cell>
          <cell r="B826">
            <v>6</v>
          </cell>
          <cell r="C826" t="str">
            <v>保育所</v>
          </cell>
          <cell r="D826" t="str">
            <v>にじいろ保育園中山</v>
          </cell>
          <cell r="E826">
            <v>81</v>
          </cell>
          <cell r="F826" t="str">
            <v>緑区</v>
          </cell>
          <cell r="G826" t="str">
            <v>該当</v>
          </cell>
          <cell r="H826">
            <v>9</v>
          </cell>
          <cell r="I826">
            <v>3</v>
          </cell>
          <cell r="J826">
            <v>2</v>
          </cell>
          <cell r="K826" t="str">
            <v>該当</v>
          </cell>
          <cell r="L826">
            <v>5</v>
          </cell>
          <cell r="M826">
            <v>3</v>
          </cell>
          <cell r="N826">
            <v>2</v>
          </cell>
          <cell r="O826">
            <v>1500043</v>
          </cell>
          <cell r="P826" t="str">
            <v>東京都渋谷区道玄坂１丁目１２－１　渋谷マークシティ　ウェスト１７階</v>
          </cell>
          <cell r="Q826" t="str">
            <v>ライクキッズ株式会社</v>
          </cell>
          <cell r="R826" t="str">
            <v/>
          </cell>
          <cell r="S826" t="str">
            <v/>
          </cell>
          <cell r="T826" t="e">
            <v>#N/A</v>
          </cell>
          <cell r="U826">
            <v>45175</v>
          </cell>
          <cell r="X826" t="str">
            <v>なし</v>
          </cell>
          <cell r="Y826" t="str">
            <v/>
          </cell>
          <cell r="Z826" t="str">
            <v>該当</v>
          </cell>
          <cell r="AA826" t="str">
            <v>Ｒ４</v>
          </cell>
          <cell r="AB826" t="str">
            <v>〇</v>
          </cell>
          <cell r="AC826" t="str">
            <v>Ｒ４</v>
          </cell>
        </row>
        <row r="827">
          <cell r="A827">
            <v>1410051025526</v>
          </cell>
          <cell r="B827">
            <v>6</v>
          </cell>
          <cell r="C827" t="str">
            <v>保育所</v>
          </cell>
          <cell r="D827" t="str">
            <v>ポピンズナーサリースクール横浜十日市場</v>
          </cell>
          <cell r="E827">
            <v>81</v>
          </cell>
          <cell r="F827" t="str">
            <v>緑区</v>
          </cell>
          <cell r="G827" t="str">
            <v>該当</v>
          </cell>
          <cell r="H827">
            <v>12</v>
          </cell>
          <cell r="I827">
            <v>4</v>
          </cell>
          <cell r="J827">
            <v>2</v>
          </cell>
          <cell r="K827" t="str">
            <v>該当</v>
          </cell>
          <cell r="L827">
            <v>4</v>
          </cell>
          <cell r="M827">
            <v>4</v>
          </cell>
          <cell r="N827">
            <v>0</v>
          </cell>
          <cell r="O827">
            <v>2260025</v>
          </cell>
          <cell r="P827" t="str">
            <v>神奈川県横浜市緑区十日市場町１２５８番９２クレ－ルレジデンス横浜十日市場１階</v>
          </cell>
          <cell r="Q827" t="str">
            <v>ポピンズナーサリースクール横浜十日市場</v>
          </cell>
          <cell r="R827" t="str">
            <v>適</v>
          </cell>
          <cell r="S827" t="str">
            <v/>
          </cell>
          <cell r="T827" t="str">
            <v/>
          </cell>
          <cell r="U827">
            <v>45175</v>
          </cell>
          <cell r="X827" t="str">
            <v>なし</v>
          </cell>
          <cell r="Y827" t="str">
            <v/>
          </cell>
          <cell r="Z827" t="str">
            <v>該当</v>
          </cell>
          <cell r="AA827" t="str">
            <v>Ｒ４</v>
          </cell>
          <cell r="AB827" t="str">
            <v>〇</v>
          </cell>
          <cell r="AC827" t="str">
            <v>Ｒ４</v>
          </cell>
        </row>
        <row r="828">
          <cell r="A828">
            <v>1410051025518</v>
          </cell>
          <cell r="B828">
            <v>6</v>
          </cell>
          <cell r="C828" t="str">
            <v>保育所</v>
          </cell>
          <cell r="D828" t="str">
            <v>スターチャイルド≪鴨居ナーサリー≫</v>
          </cell>
          <cell r="E828">
            <v>81</v>
          </cell>
          <cell r="F828" t="str">
            <v>緑区</v>
          </cell>
          <cell r="G828" t="str">
            <v>該当</v>
          </cell>
          <cell r="H828">
            <v>12</v>
          </cell>
          <cell r="I828">
            <v>4</v>
          </cell>
          <cell r="J828">
            <v>2</v>
          </cell>
          <cell r="K828" t="str">
            <v>該当</v>
          </cell>
          <cell r="L828">
            <v>6</v>
          </cell>
          <cell r="M828">
            <v>4</v>
          </cell>
          <cell r="N828">
            <v>2</v>
          </cell>
          <cell r="O828">
            <v>2210835</v>
          </cell>
          <cell r="P828" t="str">
            <v>横浜市神奈川区鶴屋町３－２９－１　第６安田ビル５階</v>
          </cell>
          <cell r="Q828" t="str">
            <v>ヒュ－マンスタ－チャイルド株式会社</v>
          </cell>
          <cell r="R828" t="str">
            <v>適</v>
          </cell>
          <cell r="S828" t="str">
            <v/>
          </cell>
          <cell r="T828" t="str">
            <v/>
          </cell>
          <cell r="U828">
            <v>45175</v>
          </cell>
          <cell r="X828" t="str">
            <v>なし</v>
          </cell>
          <cell r="Y828" t="str">
            <v/>
          </cell>
          <cell r="Z828" t="str">
            <v>該当</v>
          </cell>
          <cell r="AA828" t="str">
            <v>Ｒ４</v>
          </cell>
          <cell r="AB828" t="str">
            <v>〇</v>
          </cell>
          <cell r="AC828" t="str">
            <v>Ｒ４</v>
          </cell>
        </row>
        <row r="829">
          <cell r="A829">
            <v>1410051025245</v>
          </cell>
          <cell r="B829">
            <v>6</v>
          </cell>
          <cell r="C829" t="str">
            <v>保育所</v>
          </cell>
          <cell r="D829" t="str">
            <v>わらべうた中山保育園</v>
          </cell>
          <cell r="E829">
            <v>81</v>
          </cell>
          <cell r="F829" t="str">
            <v>緑区</v>
          </cell>
          <cell r="G829" t="str">
            <v>該当</v>
          </cell>
          <cell r="H829">
            <v>13</v>
          </cell>
          <cell r="I829">
            <v>4</v>
          </cell>
          <cell r="J829">
            <v>3</v>
          </cell>
          <cell r="K829" t="str">
            <v>該当</v>
          </cell>
          <cell r="L829">
            <v>6</v>
          </cell>
          <cell r="M829">
            <v>4</v>
          </cell>
          <cell r="N829">
            <v>2</v>
          </cell>
          <cell r="O829">
            <v>1086215</v>
          </cell>
          <cell r="P829" t="str">
            <v>東京都港区港南二丁目１５番３号　品川インターシティＣ棟１５階</v>
          </cell>
          <cell r="Q829" t="str">
            <v>ＨＩＴＯＷＡキッズライフ株式会社</v>
          </cell>
          <cell r="R829" t="str">
            <v>適</v>
          </cell>
          <cell r="S829" t="str">
            <v/>
          </cell>
          <cell r="T829" t="str">
            <v/>
          </cell>
          <cell r="U829">
            <v>45182</v>
          </cell>
          <cell r="X829" t="str">
            <v>なし</v>
          </cell>
          <cell r="Y829" t="str">
            <v/>
          </cell>
          <cell r="Z829" t="str">
            <v>該当</v>
          </cell>
          <cell r="AA829" t="str">
            <v>Ｒ４</v>
          </cell>
          <cell r="AB829" t="str">
            <v>〇</v>
          </cell>
          <cell r="AC829" t="str">
            <v>Ｒ４</v>
          </cell>
        </row>
        <row r="830">
          <cell r="A830">
            <v>1410051024867</v>
          </cell>
          <cell r="B830">
            <v>6</v>
          </cell>
          <cell r="C830" t="str">
            <v>保育所</v>
          </cell>
          <cell r="D830" t="str">
            <v>シャルール保育園</v>
          </cell>
          <cell r="E830">
            <v>81</v>
          </cell>
          <cell r="F830" t="str">
            <v>緑区</v>
          </cell>
          <cell r="G830" t="str">
            <v>該当</v>
          </cell>
          <cell r="H830">
            <v>11</v>
          </cell>
          <cell r="I830">
            <v>4</v>
          </cell>
          <cell r="J830">
            <v>2</v>
          </cell>
          <cell r="K830" t="str">
            <v>該当</v>
          </cell>
          <cell r="L830">
            <v>12</v>
          </cell>
          <cell r="M830">
            <v>4</v>
          </cell>
          <cell r="N830">
            <v>8</v>
          </cell>
          <cell r="O830">
            <v>2270047</v>
          </cell>
          <cell r="P830" t="str">
            <v>横浜市青葉区みたけ台１番地１</v>
          </cell>
          <cell r="Q830" t="str">
            <v>学校法人　原田学園</v>
          </cell>
          <cell r="R830" t="str">
            <v>適</v>
          </cell>
          <cell r="S830" t="str">
            <v/>
          </cell>
          <cell r="T830" t="str">
            <v/>
          </cell>
          <cell r="U830">
            <v>45182</v>
          </cell>
          <cell r="X830" t="str">
            <v>なし</v>
          </cell>
          <cell r="Y830" t="str">
            <v/>
          </cell>
          <cell r="Z830" t="str">
            <v>該当</v>
          </cell>
          <cell r="AA830" t="str">
            <v>Ｒ４</v>
          </cell>
          <cell r="AB830" t="str">
            <v>〇</v>
          </cell>
          <cell r="AC830" t="str">
            <v>Ｒ４</v>
          </cell>
        </row>
        <row r="831">
          <cell r="A831">
            <v>1410051024107</v>
          </cell>
          <cell r="B831">
            <v>6</v>
          </cell>
          <cell r="C831" t="str">
            <v>保育所</v>
          </cell>
          <cell r="D831" t="str">
            <v>おひさますまいる保育園</v>
          </cell>
          <cell r="E831">
            <v>81</v>
          </cell>
          <cell r="F831" t="str">
            <v>緑区</v>
          </cell>
          <cell r="G831" t="str">
            <v>該当</v>
          </cell>
          <cell r="H831">
            <v>13</v>
          </cell>
          <cell r="I831">
            <v>4</v>
          </cell>
          <cell r="J831">
            <v>3</v>
          </cell>
          <cell r="K831" t="str">
            <v>該当</v>
          </cell>
          <cell r="L831">
            <v>3</v>
          </cell>
          <cell r="M831">
            <v>4</v>
          </cell>
          <cell r="N831">
            <v>0</v>
          </cell>
          <cell r="O831">
            <v>2200023</v>
          </cell>
          <cell r="P831" t="str">
            <v>横浜市西区平沼１－１３－１４－３０１</v>
          </cell>
          <cell r="Q831" t="str">
            <v>株式会社スマイルクルー</v>
          </cell>
          <cell r="R831" t="str">
            <v/>
          </cell>
          <cell r="S831" t="str">
            <v/>
          </cell>
          <cell r="T831" t="e">
            <v>#N/A</v>
          </cell>
          <cell r="U831">
            <v>45191</v>
          </cell>
          <cell r="X831" t="str">
            <v>なし</v>
          </cell>
          <cell r="Y831" t="str">
            <v/>
          </cell>
          <cell r="Z831" t="str">
            <v>該当</v>
          </cell>
          <cell r="AA831" t="str">
            <v>Ｒ４</v>
          </cell>
          <cell r="AB831" t="str">
            <v>〇</v>
          </cell>
          <cell r="AC831" t="str">
            <v>Ｒ４</v>
          </cell>
        </row>
        <row r="832">
          <cell r="A832">
            <v>1410051024032</v>
          </cell>
          <cell r="B832">
            <v>6</v>
          </cell>
          <cell r="C832" t="str">
            <v>保育所</v>
          </cell>
          <cell r="D832" t="str">
            <v>スターチャイルド≪長津田ナーサリー≫</v>
          </cell>
          <cell r="E832">
            <v>81</v>
          </cell>
          <cell r="F832" t="str">
            <v>緑区</v>
          </cell>
          <cell r="G832" t="str">
            <v>該当</v>
          </cell>
          <cell r="H832">
            <v>12</v>
          </cell>
          <cell r="I832">
            <v>4</v>
          </cell>
          <cell r="J832">
            <v>2</v>
          </cell>
          <cell r="K832" t="str">
            <v>該当</v>
          </cell>
          <cell r="L832">
            <v>10</v>
          </cell>
          <cell r="M832">
            <v>4</v>
          </cell>
          <cell r="N832">
            <v>6</v>
          </cell>
          <cell r="O832">
            <v>2210835</v>
          </cell>
          <cell r="P832" t="str">
            <v>横浜市神奈川区鶴屋町３－２９－１　第６安田ビル５階</v>
          </cell>
          <cell r="Q832" t="str">
            <v>ヒューマンスターチャイルド株式会社</v>
          </cell>
          <cell r="R832" t="str">
            <v>適</v>
          </cell>
          <cell r="S832" t="str">
            <v/>
          </cell>
          <cell r="T832" t="str">
            <v/>
          </cell>
          <cell r="U832">
            <v>45175</v>
          </cell>
          <cell r="X832" t="str">
            <v>なし</v>
          </cell>
          <cell r="Y832" t="str">
            <v/>
          </cell>
          <cell r="Z832" t="str">
            <v>該当</v>
          </cell>
          <cell r="AA832" t="str">
            <v>Ｒ４</v>
          </cell>
          <cell r="AB832" t="str">
            <v>〇</v>
          </cell>
          <cell r="AC832" t="str">
            <v>Ｒ４</v>
          </cell>
        </row>
        <row r="833">
          <cell r="A833">
            <v>1410051019925</v>
          </cell>
          <cell r="B833">
            <v>6</v>
          </cell>
          <cell r="C833" t="str">
            <v>保育所</v>
          </cell>
          <cell r="D833" t="str">
            <v>福澤保育センター</v>
          </cell>
          <cell r="E833">
            <v>81</v>
          </cell>
          <cell r="F833" t="str">
            <v>緑区</v>
          </cell>
          <cell r="G833" t="str">
            <v>該当</v>
          </cell>
          <cell r="H833">
            <v>16</v>
          </cell>
          <cell r="I833">
            <v>5</v>
          </cell>
          <cell r="J833">
            <v>3</v>
          </cell>
          <cell r="K833" t="str">
            <v>該当</v>
          </cell>
          <cell r="L833">
            <v>11</v>
          </cell>
          <cell r="M833">
            <v>5</v>
          </cell>
          <cell r="N833">
            <v>6</v>
          </cell>
          <cell r="O833">
            <v>2260002</v>
          </cell>
          <cell r="P833" t="str">
            <v>横浜市緑区東本郷四丁目２５－１４</v>
          </cell>
          <cell r="Q833" t="str">
            <v>社会福祉法人久遠園　福澤保育センター</v>
          </cell>
          <cell r="R833" t="str">
            <v/>
          </cell>
          <cell r="S833" t="str">
            <v/>
          </cell>
          <cell r="T833" t="e">
            <v>#N/A</v>
          </cell>
          <cell r="U833">
            <v>45182</v>
          </cell>
          <cell r="X833" t="str">
            <v>なし</v>
          </cell>
          <cell r="Y833" t="str">
            <v/>
          </cell>
          <cell r="Z833" t="str">
            <v>該当</v>
          </cell>
          <cell r="AA833" t="str">
            <v>Ｒ４</v>
          </cell>
          <cell r="AB833" t="str">
            <v>〇</v>
          </cell>
          <cell r="AC833" t="str">
            <v>Ｒ４</v>
          </cell>
        </row>
        <row r="834">
          <cell r="A834">
            <v>1410051019685</v>
          </cell>
          <cell r="B834">
            <v>6</v>
          </cell>
          <cell r="C834" t="str">
            <v>保育所</v>
          </cell>
          <cell r="D834" t="str">
            <v>スターチャイルド≪中山ナーサリー≫</v>
          </cell>
          <cell r="E834">
            <v>81</v>
          </cell>
          <cell r="F834" t="str">
            <v>緑区</v>
          </cell>
          <cell r="G834" t="str">
            <v>該当</v>
          </cell>
          <cell r="H834">
            <v>11</v>
          </cell>
          <cell r="I834">
            <v>4</v>
          </cell>
          <cell r="J834">
            <v>2</v>
          </cell>
          <cell r="K834" t="str">
            <v>該当</v>
          </cell>
          <cell r="L834">
            <v>6</v>
          </cell>
          <cell r="M834">
            <v>4</v>
          </cell>
          <cell r="N834">
            <v>2</v>
          </cell>
          <cell r="O834">
            <v>2210835</v>
          </cell>
          <cell r="P834" t="str">
            <v>横浜市神奈川区鶴屋町３－２９－１　第６安田ビル５階</v>
          </cell>
          <cell r="Q834" t="str">
            <v>ヒューマンスターチャイルド株式会社</v>
          </cell>
          <cell r="R834" t="str">
            <v/>
          </cell>
          <cell r="S834" t="str">
            <v/>
          </cell>
          <cell r="T834" t="e">
            <v>#N/A</v>
          </cell>
          <cell r="U834">
            <v>45175</v>
          </cell>
          <cell r="X834" t="str">
            <v>なし</v>
          </cell>
          <cell r="Y834" t="str">
            <v/>
          </cell>
          <cell r="Z834" t="str">
            <v>該当</v>
          </cell>
          <cell r="AA834" t="str">
            <v>Ｒ４</v>
          </cell>
          <cell r="AB834" t="str">
            <v>〇</v>
          </cell>
          <cell r="AC834" t="str">
            <v>Ｒ４</v>
          </cell>
        </row>
        <row r="835">
          <cell r="A835">
            <v>1410051018695</v>
          </cell>
          <cell r="B835">
            <v>6</v>
          </cell>
          <cell r="C835" t="str">
            <v>保育所</v>
          </cell>
          <cell r="D835" t="str">
            <v>中山こども園</v>
          </cell>
          <cell r="E835">
            <v>81</v>
          </cell>
          <cell r="F835" t="str">
            <v>緑区</v>
          </cell>
          <cell r="G835" t="str">
            <v>非該当</v>
          </cell>
          <cell r="I835" t="str">
            <v/>
          </cell>
          <cell r="J835" t="str">
            <v/>
          </cell>
          <cell r="K835" t="str">
            <v>非該当</v>
          </cell>
          <cell r="M835" t="str">
            <v/>
          </cell>
          <cell r="N835" t="str">
            <v>―</v>
          </cell>
          <cell r="O835">
            <v>1850034</v>
          </cell>
          <cell r="P835" t="str">
            <v>東京都国分寺市光町２－５－１</v>
          </cell>
          <cell r="Q835" t="str">
            <v>株式会社　こどもの森</v>
          </cell>
          <cell r="R835" t="str">
            <v>適</v>
          </cell>
          <cell r="S835" t="str">
            <v/>
          </cell>
          <cell r="T835" t="str">
            <v/>
          </cell>
          <cell r="U835">
            <v>45163</v>
          </cell>
          <cell r="X835" t="str">
            <v>―</v>
          </cell>
          <cell r="Y835" t="str">
            <v/>
          </cell>
          <cell r="Z835" t="str">
            <v>非該当</v>
          </cell>
          <cell r="AA835" t="str">
            <v>履歴なし</v>
          </cell>
          <cell r="AB835" t="str">
            <v>〇</v>
          </cell>
          <cell r="AC835" t="str">
            <v/>
          </cell>
        </row>
        <row r="836">
          <cell r="A836">
            <v>1410051018687</v>
          </cell>
          <cell r="B836">
            <v>6</v>
          </cell>
          <cell r="C836" t="str">
            <v>保育所</v>
          </cell>
          <cell r="D836" t="str">
            <v>長津田こども園</v>
          </cell>
          <cell r="E836">
            <v>81</v>
          </cell>
          <cell r="F836" t="str">
            <v>緑区</v>
          </cell>
          <cell r="G836" t="str">
            <v>非該当</v>
          </cell>
          <cell r="I836" t="str">
            <v/>
          </cell>
          <cell r="J836" t="str">
            <v/>
          </cell>
          <cell r="K836" t="str">
            <v>非該当</v>
          </cell>
          <cell r="M836" t="str">
            <v/>
          </cell>
          <cell r="N836" t="str">
            <v>―</v>
          </cell>
          <cell r="O836">
            <v>1850034</v>
          </cell>
          <cell r="P836" t="str">
            <v>東京都国分寺市光町２－５－１</v>
          </cell>
          <cell r="Q836" t="str">
            <v>株式会社こどもの森</v>
          </cell>
          <cell r="R836" t="str">
            <v/>
          </cell>
          <cell r="S836" t="str">
            <v/>
          </cell>
          <cell r="T836" t="e">
            <v>#N/A</v>
          </cell>
          <cell r="U836">
            <v>45175</v>
          </cell>
          <cell r="X836" t="str">
            <v>―</v>
          </cell>
          <cell r="Y836" t="str">
            <v/>
          </cell>
          <cell r="Z836" t="str">
            <v>非該当</v>
          </cell>
          <cell r="AA836" t="str">
            <v>履歴なし</v>
          </cell>
          <cell r="AB836" t="str">
            <v>〇</v>
          </cell>
          <cell r="AC836" t="str">
            <v/>
          </cell>
        </row>
        <row r="837">
          <cell r="A837">
            <v>1410051018679</v>
          </cell>
          <cell r="B837">
            <v>6</v>
          </cell>
          <cell r="C837" t="str">
            <v>保育所</v>
          </cell>
          <cell r="D837" t="str">
            <v>ヴィラ十日市場こども園</v>
          </cell>
          <cell r="E837">
            <v>81</v>
          </cell>
          <cell r="F837" t="str">
            <v>緑区</v>
          </cell>
          <cell r="G837" t="str">
            <v>非該当</v>
          </cell>
          <cell r="I837" t="str">
            <v/>
          </cell>
          <cell r="J837" t="str">
            <v/>
          </cell>
          <cell r="K837" t="str">
            <v>非該当</v>
          </cell>
          <cell r="M837" t="str">
            <v/>
          </cell>
          <cell r="N837" t="str">
            <v>―</v>
          </cell>
          <cell r="O837">
            <v>1850034</v>
          </cell>
          <cell r="P837" t="str">
            <v>東京都国分寺市光町２－５－１</v>
          </cell>
          <cell r="Q837" t="str">
            <v>株式会社こどもの森</v>
          </cell>
          <cell r="R837" t="str">
            <v/>
          </cell>
          <cell r="S837" t="str">
            <v/>
          </cell>
          <cell r="T837" t="e">
            <v>#N/A</v>
          </cell>
          <cell r="U837">
            <v>45163</v>
          </cell>
          <cell r="X837" t="str">
            <v>―</v>
          </cell>
          <cell r="Y837" t="str">
            <v/>
          </cell>
          <cell r="Z837" t="str">
            <v>非該当</v>
          </cell>
          <cell r="AA837" t="str">
            <v>履歴なし</v>
          </cell>
          <cell r="AB837" t="str">
            <v>〇</v>
          </cell>
          <cell r="AC837" t="str">
            <v/>
          </cell>
        </row>
        <row r="838">
          <cell r="A838">
            <v>1410051018661</v>
          </cell>
          <cell r="B838">
            <v>6</v>
          </cell>
          <cell r="C838" t="str">
            <v>保育所</v>
          </cell>
          <cell r="D838" t="str">
            <v>十日市場こども園</v>
          </cell>
          <cell r="E838">
            <v>81</v>
          </cell>
          <cell r="F838" t="str">
            <v>緑区</v>
          </cell>
          <cell r="G838" t="str">
            <v>非該当</v>
          </cell>
          <cell r="I838" t="str">
            <v/>
          </cell>
          <cell r="J838" t="str">
            <v/>
          </cell>
          <cell r="K838" t="str">
            <v>非該当</v>
          </cell>
          <cell r="M838" t="str">
            <v/>
          </cell>
          <cell r="N838" t="str">
            <v>―</v>
          </cell>
          <cell r="O838">
            <v>1850034</v>
          </cell>
          <cell r="P838" t="str">
            <v>東京都国分寺市光町２－５－１</v>
          </cell>
          <cell r="Q838" t="str">
            <v>株式会社こどもの森</v>
          </cell>
          <cell r="R838" t="str">
            <v/>
          </cell>
          <cell r="S838" t="str">
            <v/>
          </cell>
          <cell r="T838" t="e">
            <v>#N/A</v>
          </cell>
          <cell r="U838">
            <v>45175</v>
          </cell>
          <cell r="X838" t="str">
            <v>―</v>
          </cell>
          <cell r="Y838" t="str">
            <v/>
          </cell>
          <cell r="Z838" t="str">
            <v>非該当</v>
          </cell>
          <cell r="AA838" t="str">
            <v>履歴なし</v>
          </cell>
          <cell r="AB838" t="str">
            <v>〇</v>
          </cell>
          <cell r="AC838" t="str">
            <v/>
          </cell>
        </row>
        <row r="839">
          <cell r="A839">
            <v>1410051018653</v>
          </cell>
          <cell r="B839">
            <v>6</v>
          </cell>
          <cell r="C839" t="str">
            <v>保育所</v>
          </cell>
          <cell r="D839" t="str">
            <v>鴨居こども園</v>
          </cell>
          <cell r="E839">
            <v>81</v>
          </cell>
          <cell r="F839" t="str">
            <v>緑区</v>
          </cell>
          <cell r="G839" t="str">
            <v>非該当</v>
          </cell>
          <cell r="I839" t="str">
            <v/>
          </cell>
          <cell r="J839" t="str">
            <v/>
          </cell>
          <cell r="K839" t="str">
            <v>非該当</v>
          </cell>
          <cell r="M839" t="str">
            <v/>
          </cell>
          <cell r="N839" t="str">
            <v>―</v>
          </cell>
          <cell r="O839">
            <v>1850034</v>
          </cell>
          <cell r="P839" t="str">
            <v>東京都国分寺市光町２丁目５－１</v>
          </cell>
          <cell r="Q839" t="str">
            <v>株式会社こどもの森</v>
          </cell>
          <cell r="R839" t="str">
            <v/>
          </cell>
          <cell r="S839" t="str">
            <v/>
          </cell>
          <cell r="T839" t="e">
            <v>#N/A</v>
          </cell>
          <cell r="U839">
            <v>45175</v>
          </cell>
          <cell r="X839" t="str">
            <v>―</v>
          </cell>
          <cell r="Y839" t="str">
            <v/>
          </cell>
          <cell r="Z839" t="str">
            <v>非該当</v>
          </cell>
          <cell r="AA839" t="str">
            <v>履歴なし</v>
          </cell>
          <cell r="AB839" t="str">
            <v>〇</v>
          </cell>
          <cell r="AC839" t="str">
            <v/>
          </cell>
        </row>
        <row r="840">
          <cell r="A840">
            <v>1410051018315</v>
          </cell>
          <cell r="B840">
            <v>6</v>
          </cell>
          <cell r="C840" t="str">
            <v>保育所</v>
          </cell>
          <cell r="D840" t="str">
            <v>認可保育所どうぞのひろば</v>
          </cell>
          <cell r="E840">
            <v>81</v>
          </cell>
          <cell r="F840" t="str">
            <v>緑区</v>
          </cell>
          <cell r="G840" t="str">
            <v>該当</v>
          </cell>
          <cell r="H840">
            <v>13</v>
          </cell>
          <cell r="I840">
            <v>4</v>
          </cell>
          <cell r="J840">
            <v>3</v>
          </cell>
          <cell r="K840" t="str">
            <v>該当</v>
          </cell>
          <cell r="L840">
            <v>9</v>
          </cell>
          <cell r="M840">
            <v>4</v>
          </cell>
          <cell r="N840">
            <v>5</v>
          </cell>
          <cell r="O840">
            <v>2270047</v>
          </cell>
          <cell r="P840" t="str">
            <v>横浜市青葉区みたけ台１－１</v>
          </cell>
          <cell r="Q840" t="str">
            <v>学校法人　原田学園</v>
          </cell>
          <cell r="R840" t="str">
            <v>適</v>
          </cell>
          <cell r="S840" t="str">
            <v/>
          </cell>
          <cell r="T840" t="str">
            <v/>
          </cell>
          <cell r="U840">
            <v>45163</v>
          </cell>
          <cell r="X840" t="str">
            <v>なし</v>
          </cell>
          <cell r="Y840" t="str">
            <v/>
          </cell>
          <cell r="Z840" t="str">
            <v>該当</v>
          </cell>
          <cell r="AA840" t="str">
            <v>Ｒ４</v>
          </cell>
          <cell r="AB840" t="str">
            <v>〇</v>
          </cell>
          <cell r="AC840" t="str">
            <v>Ｒ４</v>
          </cell>
        </row>
        <row r="841">
          <cell r="A841">
            <v>1410051018307</v>
          </cell>
          <cell r="B841">
            <v>6</v>
          </cell>
          <cell r="C841" t="str">
            <v>保育所</v>
          </cell>
          <cell r="D841" t="str">
            <v>もみの木保育園</v>
          </cell>
          <cell r="E841">
            <v>81</v>
          </cell>
          <cell r="F841" t="str">
            <v>緑区</v>
          </cell>
          <cell r="G841" t="str">
            <v>該当</v>
          </cell>
          <cell r="H841">
            <v>16</v>
          </cell>
          <cell r="I841">
            <v>5</v>
          </cell>
          <cell r="J841">
            <v>3</v>
          </cell>
          <cell r="K841" t="str">
            <v>該当</v>
          </cell>
          <cell r="L841">
            <v>10</v>
          </cell>
          <cell r="M841">
            <v>5</v>
          </cell>
          <cell r="N841">
            <v>5</v>
          </cell>
          <cell r="O841">
            <v>2260018</v>
          </cell>
          <cell r="P841" t="str">
            <v>横浜市緑区長津田みなみ台１－３４－７</v>
          </cell>
          <cell r="Q841" t="str">
            <v>株式会社Ｂｅｒｒｙ　法人本部</v>
          </cell>
          <cell r="R841" t="str">
            <v>適</v>
          </cell>
          <cell r="S841" t="str">
            <v/>
          </cell>
          <cell r="T841" t="str">
            <v/>
          </cell>
          <cell r="U841">
            <v>45163</v>
          </cell>
          <cell r="X841" t="str">
            <v>なし</v>
          </cell>
          <cell r="Y841" t="str">
            <v/>
          </cell>
          <cell r="Z841" t="str">
            <v>該当</v>
          </cell>
          <cell r="AA841" t="str">
            <v>Ｒ４</v>
          </cell>
          <cell r="AB841" t="str">
            <v>〇</v>
          </cell>
          <cell r="AC841" t="str">
            <v>Ｒ４</v>
          </cell>
        </row>
        <row r="842">
          <cell r="A842">
            <v>1410051018299</v>
          </cell>
          <cell r="B842">
            <v>6</v>
          </cell>
          <cell r="C842" t="str">
            <v>保育所</v>
          </cell>
          <cell r="D842" t="str">
            <v>やまゆり中山保育園</v>
          </cell>
          <cell r="E842">
            <v>81</v>
          </cell>
          <cell r="F842" t="str">
            <v>緑区</v>
          </cell>
          <cell r="G842" t="str">
            <v>該当</v>
          </cell>
          <cell r="H842">
            <v>21</v>
          </cell>
          <cell r="I842">
            <v>7</v>
          </cell>
          <cell r="J842">
            <v>4</v>
          </cell>
          <cell r="K842" t="str">
            <v>該当</v>
          </cell>
          <cell r="L842">
            <v>17</v>
          </cell>
          <cell r="M842">
            <v>7</v>
          </cell>
          <cell r="N842">
            <v>10</v>
          </cell>
          <cell r="O842">
            <v>2260019</v>
          </cell>
          <cell r="P842" t="str">
            <v>横浜市緑区中山１－２１－５</v>
          </cell>
          <cell r="Q842" t="str">
            <v>（福）山百合会　法人事務局</v>
          </cell>
          <cell r="R842" t="str">
            <v>適</v>
          </cell>
          <cell r="S842" t="str">
            <v/>
          </cell>
          <cell r="T842" t="str">
            <v/>
          </cell>
          <cell r="U842">
            <v>45163</v>
          </cell>
          <cell r="X842" t="str">
            <v>なし</v>
          </cell>
          <cell r="Y842" t="str">
            <v/>
          </cell>
          <cell r="Z842" t="str">
            <v>該当</v>
          </cell>
          <cell r="AA842" t="str">
            <v>Ｒ４</v>
          </cell>
          <cell r="AB842" t="str">
            <v>〇</v>
          </cell>
          <cell r="AC842" t="str">
            <v>Ｒ４</v>
          </cell>
        </row>
        <row r="843">
          <cell r="A843">
            <v>1410051017374</v>
          </cell>
          <cell r="B843">
            <v>6</v>
          </cell>
          <cell r="C843" t="str">
            <v>保育所</v>
          </cell>
          <cell r="D843" t="str">
            <v>キッズフォレ長津田</v>
          </cell>
          <cell r="E843">
            <v>81</v>
          </cell>
          <cell r="F843" t="str">
            <v>緑区</v>
          </cell>
          <cell r="G843" t="str">
            <v>該当</v>
          </cell>
          <cell r="H843">
            <v>15</v>
          </cell>
          <cell r="I843">
            <v>5</v>
          </cell>
          <cell r="J843">
            <v>3</v>
          </cell>
          <cell r="K843" t="str">
            <v>該当</v>
          </cell>
          <cell r="L843">
            <v>11</v>
          </cell>
          <cell r="M843">
            <v>5</v>
          </cell>
          <cell r="N843">
            <v>6</v>
          </cell>
          <cell r="O843">
            <v>2240003</v>
          </cell>
          <cell r="P843" t="str">
            <v>横浜市都筑区中川中央１－２１－３　２Ｆ</v>
          </cell>
          <cell r="Q843" t="str">
            <v>株式会社　キッズフォレ</v>
          </cell>
          <cell r="R843" t="str">
            <v>適</v>
          </cell>
          <cell r="S843" t="str">
            <v/>
          </cell>
          <cell r="T843" t="str">
            <v/>
          </cell>
          <cell r="U843">
            <v>45175</v>
          </cell>
          <cell r="X843" t="str">
            <v>なし</v>
          </cell>
          <cell r="Y843" t="str">
            <v/>
          </cell>
          <cell r="Z843" t="str">
            <v>該当</v>
          </cell>
          <cell r="AA843" t="str">
            <v>Ｒ４</v>
          </cell>
          <cell r="AB843" t="str">
            <v>〇</v>
          </cell>
          <cell r="AC843" t="str">
            <v>Ｒ４</v>
          </cell>
        </row>
        <row r="844">
          <cell r="A844">
            <v>1410051017358</v>
          </cell>
          <cell r="B844">
            <v>6</v>
          </cell>
          <cell r="C844" t="str">
            <v>保育所</v>
          </cell>
          <cell r="D844" t="str">
            <v>みどりさくら保育園</v>
          </cell>
          <cell r="E844">
            <v>81</v>
          </cell>
          <cell r="F844" t="str">
            <v>緑区</v>
          </cell>
          <cell r="G844" t="str">
            <v>該当</v>
          </cell>
          <cell r="H844">
            <v>14</v>
          </cell>
          <cell r="I844">
            <v>5</v>
          </cell>
          <cell r="J844">
            <v>3</v>
          </cell>
          <cell r="K844" t="str">
            <v>該当</v>
          </cell>
          <cell r="L844">
            <v>9</v>
          </cell>
          <cell r="M844">
            <v>5</v>
          </cell>
          <cell r="N844">
            <v>4</v>
          </cell>
          <cell r="O844">
            <v>2260025</v>
          </cell>
          <cell r="P844" t="str">
            <v>横浜市緑区十日市場町１２５８－８６</v>
          </cell>
          <cell r="Q844" t="str">
            <v>社会福祉法人和枝福祉会みどりさくら保育園</v>
          </cell>
          <cell r="R844" t="str">
            <v>適</v>
          </cell>
          <cell r="S844" t="str">
            <v/>
          </cell>
          <cell r="T844" t="str">
            <v/>
          </cell>
          <cell r="U844">
            <v>45182</v>
          </cell>
          <cell r="X844" t="str">
            <v>なし</v>
          </cell>
          <cell r="Y844" t="str">
            <v/>
          </cell>
          <cell r="Z844" t="str">
            <v>該当</v>
          </cell>
          <cell r="AA844" t="str">
            <v>Ｒ４</v>
          </cell>
          <cell r="AB844" t="str">
            <v>〇</v>
          </cell>
          <cell r="AC844" t="str">
            <v>Ｒ４</v>
          </cell>
        </row>
        <row r="845">
          <cell r="A845">
            <v>1410051017341</v>
          </cell>
          <cell r="B845">
            <v>6</v>
          </cell>
          <cell r="C845" t="str">
            <v>保育所</v>
          </cell>
          <cell r="D845" t="str">
            <v>バオバブ霧が丘保育園</v>
          </cell>
          <cell r="E845">
            <v>81</v>
          </cell>
          <cell r="F845" t="str">
            <v>緑区</v>
          </cell>
          <cell r="G845" t="str">
            <v>該当</v>
          </cell>
          <cell r="H845">
            <v>18</v>
          </cell>
          <cell r="I845">
            <v>6</v>
          </cell>
          <cell r="J845">
            <v>4</v>
          </cell>
          <cell r="K845" t="str">
            <v>該当</v>
          </cell>
          <cell r="L845">
            <v>12</v>
          </cell>
          <cell r="M845">
            <v>6</v>
          </cell>
          <cell r="N845">
            <v>6</v>
          </cell>
          <cell r="O845">
            <v>2260016</v>
          </cell>
          <cell r="P845" t="str">
            <v>横浜市緑区霧が丘三丁目２５－１</v>
          </cell>
          <cell r="Q845" t="str">
            <v>バオバブ霧が丘保育園</v>
          </cell>
          <cell r="R845" t="str">
            <v>適</v>
          </cell>
          <cell r="S845" t="str">
            <v/>
          </cell>
          <cell r="T845" t="str">
            <v/>
          </cell>
          <cell r="U845">
            <v>45175</v>
          </cell>
          <cell r="X845" t="str">
            <v>なし</v>
          </cell>
          <cell r="Y845" t="str">
            <v/>
          </cell>
          <cell r="Z845" t="str">
            <v>該当</v>
          </cell>
          <cell r="AA845" t="str">
            <v>Ｒ４</v>
          </cell>
          <cell r="AB845" t="str">
            <v>〇</v>
          </cell>
          <cell r="AC845" t="str">
            <v>Ｒ４</v>
          </cell>
        </row>
        <row r="846">
          <cell r="A846">
            <v>1410051017333</v>
          </cell>
          <cell r="B846">
            <v>6</v>
          </cell>
          <cell r="C846" t="str">
            <v>保育所</v>
          </cell>
          <cell r="D846" t="str">
            <v>新治保育園</v>
          </cell>
          <cell r="E846">
            <v>81</v>
          </cell>
          <cell r="F846" t="str">
            <v>緑区</v>
          </cell>
          <cell r="G846" t="str">
            <v>該当</v>
          </cell>
          <cell r="H846">
            <v>6</v>
          </cell>
          <cell r="I846">
            <v>2</v>
          </cell>
          <cell r="J846">
            <v>1</v>
          </cell>
          <cell r="K846" t="str">
            <v>該当</v>
          </cell>
          <cell r="L846">
            <v>3</v>
          </cell>
          <cell r="M846">
            <v>2</v>
          </cell>
          <cell r="N846">
            <v>1</v>
          </cell>
          <cell r="O846">
            <v>2260017</v>
          </cell>
          <cell r="P846" t="str">
            <v>横浜市緑区新治町７０１</v>
          </cell>
          <cell r="Q846" t="str">
            <v>新治保育園</v>
          </cell>
          <cell r="R846" t="str">
            <v/>
          </cell>
          <cell r="S846" t="str">
            <v/>
          </cell>
          <cell r="T846" t="e">
            <v>#N/A</v>
          </cell>
          <cell r="U846">
            <v>45182</v>
          </cell>
          <cell r="X846" t="str">
            <v>なし</v>
          </cell>
          <cell r="Y846" t="str">
            <v/>
          </cell>
          <cell r="Z846" t="str">
            <v>該当</v>
          </cell>
          <cell r="AA846" t="str">
            <v>Ｒ４</v>
          </cell>
          <cell r="AB846" t="str">
            <v>〇</v>
          </cell>
          <cell r="AC846" t="str">
            <v>Ｒ４</v>
          </cell>
        </row>
        <row r="847">
          <cell r="A847">
            <v>1410051017325</v>
          </cell>
          <cell r="B847">
            <v>6</v>
          </cell>
          <cell r="C847" t="str">
            <v>保育所</v>
          </cell>
          <cell r="D847" t="str">
            <v>太陽の子　鴨居駅前保育園</v>
          </cell>
          <cell r="E847">
            <v>81</v>
          </cell>
          <cell r="F847" t="str">
            <v>緑区</v>
          </cell>
          <cell r="G847" t="str">
            <v>該当</v>
          </cell>
          <cell r="H847">
            <v>15</v>
          </cell>
          <cell r="I847">
            <v>5</v>
          </cell>
          <cell r="J847">
            <v>3</v>
          </cell>
          <cell r="K847" t="str">
            <v>該当</v>
          </cell>
          <cell r="L847">
            <v>10</v>
          </cell>
          <cell r="M847">
            <v>5</v>
          </cell>
          <cell r="N847">
            <v>5</v>
          </cell>
          <cell r="O847">
            <v>1086215</v>
          </cell>
          <cell r="P847" t="str">
            <v>東京都港区港南二丁目１５番３号　品川インターシティＣ棟１５階</v>
          </cell>
          <cell r="Q847" t="str">
            <v>ＨＩＴＯＷＡキッズライフ株式会社</v>
          </cell>
          <cell r="R847" t="str">
            <v/>
          </cell>
          <cell r="S847" t="str">
            <v/>
          </cell>
          <cell r="T847" t="e">
            <v>#N/A</v>
          </cell>
          <cell r="U847">
            <v>45182</v>
          </cell>
          <cell r="X847" t="str">
            <v>なし</v>
          </cell>
          <cell r="Y847" t="str">
            <v/>
          </cell>
          <cell r="Z847" t="str">
            <v>該当</v>
          </cell>
          <cell r="AA847" t="str">
            <v>Ｒ４</v>
          </cell>
          <cell r="AB847" t="str">
            <v>〇</v>
          </cell>
          <cell r="AC847" t="str">
            <v>Ｒ４</v>
          </cell>
        </row>
        <row r="848">
          <cell r="A848">
            <v>1410051017317</v>
          </cell>
          <cell r="B848">
            <v>6</v>
          </cell>
          <cell r="C848" t="str">
            <v>保育所</v>
          </cell>
          <cell r="D848" t="str">
            <v>そよかぜ保育園</v>
          </cell>
          <cell r="E848">
            <v>81</v>
          </cell>
          <cell r="F848" t="str">
            <v>緑区</v>
          </cell>
          <cell r="G848" t="str">
            <v>該当</v>
          </cell>
          <cell r="H848">
            <v>16</v>
          </cell>
          <cell r="I848">
            <v>5</v>
          </cell>
          <cell r="J848">
            <v>3</v>
          </cell>
          <cell r="K848" t="str">
            <v>該当</v>
          </cell>
          <cell r="L848">
            <v>17</v>
          </cell>
          <cell r="M848">
            <v>5</v>
          </cell>
          <cell r="N848">
            <v>12</v>
          </cell>
          <cell r="O848">
            <v>2260003</v>
          </cell>
          <cell r="P848" t="str">
            <v>横浜市緑区鴨居一丁目１３－３</v>
          </cell>
          <cell r="Q848" t="str">
            <v>そよかぜ保育園</v>
          </cell>
          <cell r="R848" t="str">
            <v>適</v>
          </cell>
          <cell r="S848" t="str">
            <v/>
          </cell>
          <cell r="T848" t="str">
            <v>NG</v>
          </cell>
          <cell r="U848">
            <v>45182</v>
          </cell>
          <cell r="X848" t="str">
            <v>なし</v>
          </cell>
          <cell r="Y848" t="str">
            <v/>
          </cell>
          <cell r="Z848" t="str">
            <v>該当</v>
          </cell>
          <cell r="AA848" t="str">
            <v>Ｒ４</v>
          </cell>
          <cell r="AB848" t="str">
            <v>〇</v>
          </cell>
          <cell r="AC848" t="str">
            <v>Ｒ４</v>
          </cell>
        </row>
        <row r="849">
          <cell r="A849">
            <v>1410051017291</v>
          </cell>
          <cell r="B849">
            <v>6</v>
          </cell>
          <cell r="C849" t="str">
            <v>保育所</v>
          </cell>
          <cell r="D849" t="str">
            <v>小山保育園</v>
          </cell>
          <cell r="E849">
            <v>81</v>
          </cell>
          <cell r="F849" t="str">
            <v>緑区</v>
          </cell>
          <cell r="G849" t="str">
            <v>該当</v>
          </cell>
          <cell r="H849">
            <v>15</v>
          </cell>
          <cell r="I849">
            <v>5</v>
          </cell>
          <cell r="J849">
            <v>3</v>
          </cell>
          <cell r="K849" t="str">
            <v>該当</v>
          </cell>
          <cell r="L849">
            <v>11</v>
          </cell>
          <cell r="M849">
            <v>5</v>
          </cell>
          <cell r="N849">
            <v>6</v>
          </cell>
          <cell r="O849">
            <v>2260019</v>
          </cell>
          <cell r="P849" t="str">
            <v>横浜市緑区中山１－２１－５</v>
          </cell>
          <cell r="Q849" t="str">
            <v>（福）山百合会　法人事務局</v>
          </cell>
          <cell r="R849" t="str">
            <v>適</v>
          </cell>
          <cell r="S849" t="str">
            <v/>
          </cell>
          <cell r="T849" t="str">
            <v/>
          </cell>
          <cell r="U849">
            <v>45163</v>
          </cell>
          <cell r="X849" t="str">
            <v>なし</v>
          </cell>
          <cell r="Y849" t="str">
            <v/>
          </cell>
          <cell r="Z849" t="str">
            <v>該当</v>
          </cell>
          <cell r="AA849" t="str">
            <v>Ｒ４</v>
          </cell>
          <cell r="AB849" t="str">
            <v>〇</v>
          </cell>
          <cell r="AC849" t="str">
            <v>Ｒ４</v>
          </cell>
        </row>
        <row r="850">
          <cell r="A850">
            <v>1410051017283</v>
          </cell>
          <cell r="B850">
            <v>6</v>
          </cell>
          <cell r="C850" t="str">
            <v>保育所</v>
          </cell>
          <cell r="D850" t="str">
            <v>青砥どんぐり保育園</v>
          </cell>
          <cell r="E850">
            <v>81</v>
          </cell>
          <cell r="F850" t="str">
            <v>緑区</v>
          </cell>
          <cell r="G850" t="str">
            <v>該当</v>
          </cell>
          <cell r="H850">
            <v>15</v>
          </cell>
          <cell r="I850">
            <v>5</v>
          </cell>
          <cell r="J850">
            <v>3</v>
          </cell>
          <cell r="K850" t="str">
            <v>該当</v>
          </cell>
          <cell r="L850">
            <v>11</v>
          </cell>
          <cell r="M850">
            <v>5</v>
          </cell>
          <cell r="N850">
            <v>6</v>
          </cell>
          <cell r="O850">
            <v>2260022</v>
          </cell>
          <cell r="P850" t="str">
            <v>横浜市緑区青砥町６３５－２２</v>
          </cell>
          <cell r="Q850" t="str">
            <v>（福）博栄福祉会　青砥どんぐり保育園</v>
          </cell>
          <cell r="R850" t="str">
            <v>適</v>
          </cell>
          <cell r="S850" t="str">
            <v/>
          </cell>
          <cell r="T850" t="str">
            <v/>
          </cell>
          <cell r="U850">
            <v>45163</v>
          </cell>
          <cell r="X850" t="str">
            <v>なし</v>
          </cell>
          <cell r="Y850" t="str">
            <v/>
          </cell>
          <cell r="Z850" t="str">
            <v>該当</v>
          </cell>
          <cell r="AA850" t="str">
            <v>Ｒ４</v>
          </cell>
          <cell r="AB850" t="str">
            <v>〇</v>
          </cell>
          <cell r="AC850" t="str">
            <v>Ｒ４</v>
          </cell>
        </row>
        <row r="851">
          <cell r="A851">
            <v>1410051015766</v>
          </cell>
          <cell r="B851">
            <v>6</v>
          </cell>
          <cell r="C851" t="str">
            <v>保育所</v>
          </cell>
          <cell r="D851" t="str">
            <v>グローバルキッズ十日市場園</v>
          </cell>
          <cell r="E851">
            <v>81</v>
          </cell>
          <cell r="F851" t="str">
            <v>緑区</v>
          </cell>
          <cell r="G851" t="str">
            <v>該当</v>
          </cell>
          <cell r="H851">
            <v>13</v>
          </cell>
          <cell r="I851">
            <v>4</v>
          </cell>
          <cell r="J851">
            <v>3</v>
          </cell>
          <cell r="K851" t="str">
            <v>該当</v>
          </cell>
          <cell r="L851">
            <v>8</v>
          </cell>
          <cell r="M851">
            <v>4</v>
          </cell>
          <cell r="N851">
            <v>4</v>
          </cell>
          <cell r="O851">
            <v>1020071</v>
          </cell>
          <cell r="P851" t="str">
            <v>東京都千代田区富士見二丁目１４番３６号</v>
          </cell>
          <cell r="Q851" t="str">
            <v>株式会社グローバルキッズ</v>
          </cell>
          <cell r="R851" t="str">
            <v>適</v>
          </cell>
          <cell r="S851" t="str">
            <v/>
          </cell>
          <cell r="T851" t="str">
            <v/>
          </cell>
          <cell r="U851">
            <v>45163</v>
          </cell>
          <cell r="X851" t="str">
            <v>なし</v>
          </cell>
          <cell r="Y851" t="str">
            <v/>
          </cell>
          <cell r="Z851" t="str">
            <v>該当</v>
          </cell>
          <cell r="AA851" t="str">
            <v>Ｒ４</v>
          </cell>
          <cell r="AB851" t="str">
            <v>〇</v>
          </cell>
          <cell r="AC851" t="str">
            <v>Ｒ４</v>
          </cell>
        </row>
        <row r="852">
          <cell r="A852">
            <v>1410051015006</v>
          </cell>
          <cell r="B852">
            <v>6</v>
          </cell>
          <cell r="C852" t="str">
            <v>保育所</v>
          </cell>
          <cell r="D852" t="str">
            <v>みどり寺山保育園</v>
          </cell>
          <cell r="E852">
            <v>81</v>
          </cell>
          <cell r="F852" t="str">
            <v>緑区</v>
          </cell>
          <cell r="G852" t="str">
            <v>該当</v>
          </cell>
          <cell r="H852">
            <v>18</v>
          </cell>
          <cell r="I852">
            <v>6</v>
          </cell>
          <cell r="J852">
            <v>4</v>
          </cell>
          <cell r="K852" t="str">
            <v>該当</v>
          </cell>
          <cell r="L852">
            <v>9</v>
          </cell>
          <cell r="M852">
            <v>6</v>
          </cell>
          <cell r="N852">
            <v>3</v>
          </cell>
          <cell r="O852">
            <v>2260014</v>
          </cell>
          <cell r="P852" t="str">
            <v>横浜市緑区台村町１３０－１</v>
          </cell>
          <cell r="Q852" t="str">
            <v>みどり寺山保育園</v>
          </cell>
          <cell r="R852" t="str">
            <v/>
          </cell>
          <cell r="S852" t="str">
            <v/>
          </cell>
          <cell r="T852" t="e">
            <v>#N/A</v>
          </cell>
          <cell r="U852">
            <v>45175</v>
          </cell>
          <cell r="X852" t="str">
            <v>なし</v>
          </cell>
          <cell r="Y852" t="str">
            <v/>
          </cell>
          <cell r="Z852" t="str">
            <v>該当</v>
          </cell>
          <cell r="AA852" t="str">
            <v>Ｒ４</v>
          </cell>
          <cell r="AB852" t="str">
            <v>〇</v>
          </cell>
          <cell r="AC852" t="str">
            <v>Ｒ４</v>
          </cell>
        </row>
        <row r="853">
          <cell r="A853">
            <v>1410051014991</v>
          </cell>
          <cell r="B853">
            <v>6</v>
          </cell>
          <cell r="C853" t="str">
            <v>保育所</v>
          </cell>
          <cell r="D853" t="str">
            <v>パレット保育園・長津田</v>
          </cell>
          <cell r="E853">
            <v>81</v>
          </cell>
          <cell r="F853" t="str">
            <v>緑区</v>
          </cell>
          <cell r="G853" t="str">
            <v>該当</v>
          </cell>
          <cell r="H853">
            <v>11</v>
          </cell>
          <cell r="I853">
            <v>4</v>
          </cell>
          <cell r="J853">
            <v>2</v>
          </cell>
          <cell r="K853" t="str">
            <v>該当</v>
          </cell>
          <cell r="L853">
            <v>11</v>
          </cell>
          <cell r="M853">
            <v>4</v>
          </cell>
          <cell r="N853">
            <v>7</v>
          </cell>
          <cell r="O853">
            <v>2210056</v>
          </cell>
          <cell r="P853" t="str">
            <v>横浜市神奈川区金港町５－３２ベイフロント横浜５Ｆ株式会社理究</v>
          </cell>
          <cell r="Q853" t="str">
            <v>代表取締役　米田正人</v>
          </cell>
          <cell r="R853" t="str">
            <v>適</v>
          </cell>
          <cell r="S853" t="str">
            <v/>
          </cell>
          <cell r="T853" t="str">
            <v/>
          </cell>
          <cell r="U853">
            <v>45163</v>
          </cell>
          <cell r="X853" t="str">
            <v>なし</v>
          </cell>
          <cell r="Y853" t="str">
            <v/>
          </cell>
          <cell r="Z853" t="str">
            <v>該当</v>
          </cell>
          <cell r="AA853" t="str">
            <v>Ｒ４</v>
          </cell>
          <cell r="AB853" t="str">
            <v>〇</v>
          </cell>
          <cell r="AC853" t="str">
            <v>Ｒ４</v>
          </cell>
        </row>
        <row r="854">
          <cell r="A854">
            <v>1410051014967</v>
          </cell>
          <cell r="B854">
            <v>6</v>
          </cell>
          <cell r="C854" t="str">
            <v>保育所</v>
          </cell>
          <cell r="D854" t="str">
            <v>さくらの郷みらい保育園</v>
          </cell>
          <cell r="E854">
            <v>81</v>
          </cell>
          <cell r="F854" t="str">
            <v>緑区</v>
          </cell>
          <cell r="G854" t="str">
            <v>該当</v>
          </cell>
          <cell r="H854">
            <v>23</v>
          </cell>
          <cell r="I854">
            <v>8</v>
          </cell>
          <cell r="J854">
            <v>5</v>
          </cell>
          <cell r="K854" t="str">
            <v>該当</v>
          </cell>
          <cell r="L854">
            <v>16</v>
          </cell>
          <cell r="M854">
            <v>8</v>
          </cell>
          <cell r="N854">
            <v>8</v>
          </cell>
          <cell r="O854">
            <v>2260003</v>
          </cell>
          <cell r="P854" t="str">
            <v>横浜市緑区鴨居四丁目５２番１５号</v>
          </cell>
          <cell r="Q854" t="str">
            <v>さくらの郷　みらい保育園</v>
          </cell>
          <cell r="R854" t="str">
            <v>適</v>
          </cell>
          <cell r="S854" t="str">
            <v/>
          </cell>
          <cell r="T854" t="str">
            <v/>
          </cell>
          <cell r="U854">
            <v>45163</v>
          </cell>
          <cell r="X854" t="str">
            <v>なし</v>
          </cell>
          <cell r="Y854" t="str">
            <v/>
          </cell>
          <cell r="Z854" t="str">
            <v>該当</v>
          </cell>
          <cell r="AA854" t="str">
            <v>Ｒ４</v>
          </cell>
          <cell r="AB854" t="str">
            <v>〇</v>
          </cell>
          <cell r="AC854" t="str">
            <v>Ｒ４</v>
          </cell>
        </row>
        <row r="855">
          <cell r="A855">
            <v>1410051014389</v>
          </cell>
          <cell r="B855">
            <v>6</v>
          </cell>
          <cell r="C855" t="str">
            <v>保育所</v>
          </cell>
          <cell r="D855" t="str">
            <v>太陽の子　長津田北保育園</v>
          </cell>
          <cell r="E855">
            <v>81</v>
          </cell>
          <cell r="F855" t="str">
            <v>緑区</v>
          </cell>
          <cell r="G855" t="str">
            <v>該当</v>
          </cell>
          <cell r="H855">
            <v>12</v>
          </cell>
          <cell r="I855">
            <v>4</v>
          </cell>
          <cell r="J855">
            <v>2</v>
          </cell>
          <cell r="K855" t="str">
            <v>該当</v>
          </cell>
          <cell r="L855">
            <v>11</v>
          </cell>
          <cell r="M855">
            <v>4</v>
          </cell>
          <cell r="N855">
            <v>7</v>
          </cell>
          <cell r="O855">
            <v>1086215</v>
          </cell>
          <cell r="P855" t="str">
            <v>東京都港区港南二丁目１５番３号　品川インターシティＣ棟１５階</v>
          </cell>
          <cell r="Q855" t="str">
            <v>ＨＩＴＯＷＡキッズライフ株式会社</v>
          </cell>
          <cell r="R855" t="str">
            <v/>
          </cell>
          <cell r="S855" t="str">
            <v/>
          </cell>
          <cell r="T855" t="e">
            <v>#N/A</v>
          </cell>
          <cell r="U855">
            <v>45182</v>
          </cell>
          <cell r="X855" t="str">
            <v>なし</v>
          </cell>
          <cell r="Y855" t="str">
            <v/>
          </cell>
          <cell r="Z855" t="str">
            <v>該当</v>
          </cell>
          <cell r="AA855" t="str">
            <v>Ｒ４</v>
          </cell>
          <cell r="AB855" t="str">
            <v>〇</v>
          </cell>
          <cell r="AC855" t="str">
            <v>Ｒ４</v>
          </cell>
        </row>
        <row r="856">
          <cell r="A856">
            <v>1410051014371</v>
          </cell>
          <cell r="B856">
            <v>6</v>
          </cell>
          <cell r="C856" t="str">
            <v>保育所</v>
          </cell>
          <cell r="D856" t="str">
            <v>森の台保育園</v>
          </cell>
          <cell r="E856">
            <v>81</v>
          </cell>
          <cell r="F856" t="str">
            <v>緑区</v>
          </cell>
          <cell r="G856" t="str">
            <v>該当</v>
          </cell>
          <cell r="H856">
            <v>21</v>
          </cell>
          <cell r="I856">
            <v>7</v>
          </cell>
          <cell r="J856">
            <v>4</v>
          </cell>
          <cell r="K856" t="str">
            <v>該当</v>
          </cell>
          <cell r="L856">
            <v>22</v>
          </cell>
          <cell r="M856">
            <v>7</v>
          </cell>
          <cell r="N856">
            <v>15</v>
          </cell>
          <cell r="O856">
            <v>2260014</v>
          </cell>
          <cell r="P856" t="str">
            <v>横浜市緑区台村町６３３</v>
          </cell>
          <cell r="Q856" t="str">
            <v>社会福祉法人　歩育の会　森の台保育園</v>
          </cell>
          <cell r="R856" t="str">
            <v>適</v>
          </cell>
          <cell r="S856" t="str">
            <v/>
          </cell>
          <cell r="T856" t="str">
            <v/>
          </cell>
          <cell r="U856">
            <v>45182</v>
          </cell>
          <cell r="X856" t="str">
            <v>なし</v>
          </cell>
          <cell r="Y856" t="str">
            <v/>
          </cell>
          <cell r="Z856" t="str">
            <v>該当</v>
          </cell>
          <cell r="AA856" t="str">
            <v>Ｒ４</v>
          </cell>
          <cell r="AB856" t="str">
            <v>〇</v>
          </cell>
          <cell r="AC856" t="str">
            <v>Ｒ４</v>
          </cell>
        </row>
        <row r="857">
          <cell r="A857">
            <v>1410051014363</v>
          </cell>
          <cell r="B857">
            <v>6</v>
          </cell>
          <cell r="C857" t="str">
            <v>保育所</v>
          </cell>
          <cell r="D857" t="str">
            <v>もりの風保育園</v>
          </cell>
          <cell r="E857">
            <v>81</v>
          </cell>
          <cell r="F857" t="str">
            <v>緑区</v>
          </cell>
          <cell r="G857" t="str">
            <v>該当</v>
          </cell>
          <cell r="H857">
            <v>20</v>
          </cell>
          <cell r="I857">
            <v>7</v>
          </cell>
          <cell r="J857">
            <v>4</v>
          </cell>
          <cell r="K857" t="str">
            <v>該当</v>
          </cell>
          <cell r="L857">
            <v>18</v>
          </cell>
          <cell r="M857">
            <v>7</v>
          </cell>
          <cell r="N857">
            <v>11</v>
          </cell>
          <cell r="O857">
            <v>2260018</v>
          </cell>
          <cell r="P857" t="str">
            <v>横浜市緑区長津田みなみ台１－３４－７</v>
          </cell>
          <cell r="Q857" t="str">
            <v>株式会社Ｂｅｒｒｙ　法人本部</v>
          </cell>
          <cell r="R857" t="str">
            <v>適</v>
          </cell>
          <cell r="S857" t="str">
            <v/>
          </cell>
          <cell r="T857" t="str">
            <v/>
          </cell>
          <cell r="U857">
            <v>45163</v>
          </cell>
          <cell r="X857" t="str">
            <v>なし</v>
          </cell>
          <cell r="Y857" t="str">
            <v/>
          </cell>
          <cell r="Z857" t="str">
            <v>該当</v>
          </cell>
          <cell r="AA857" t="str">
            <v>Ｒ４</v>
          </cell>
          <cell r="AB857" t="str">
            <v>〇</v>
          </cell>
          <cell r="AC857" t="str">
            <v>Ｒ４</v>
          </cell>
        </row>
        <row r="858">
          <cell r="A858">
            <v>1410051014348</v>
          </cell>
          <cell r="B858">
            <v>6</v>
          </cell>
          <cell r="C858" t="str">
            <v>保育所</v>
          </cell>
          <cell r="D858" t="str">
            <v>みもざ保育園</v>
          </cell>
          <cell r="E858">
            <v>81</v>
          </cell>
          <cell r="F858" t="str">
            <v>緑区</v>
          </cell>
          <cell r="G858" t="str">
            <v>該当</v>
          </cell>
          <cell r="H858">
            <v>21</v>
          </cell>
          <cell r="I858">
            <v>7</v>
          </cell>
          <cell r="J858">
            <v>4</v>
          </cell>
          <cell r="K858" t="str">
            <v>該当</v>
          </cell>
          <cell r="L858">
            <v>23</v>
          </cell>
          <cell r="M858">
            <v>7</v>
          </cell>
          <cell r="N858">
            <v>16</v>
          </cell>
          <cell r="O858">
            <v>2260018</v>
          </cell>
          <cell r="P858" t="str">
            <v>横浜市緑区長津田みなみ台１－３４－７</v>
          </cell>
          <cell r="Q858" t="str">
            <v>株式会社Ｂｅｒｒｙ　法人本部</v>
          </cell>
          <cell r="R858" t="str">
            <v/>
          </cell>
          <cell r="S858" t="str">
            <v/>
          </cell>
          <cell r="T858" t="e">
            <v>#N/A</v>
          </cell>
          <cell r="U858">
            <v>45163</v>
          </cell>
          <cell r="X858" t="str">
            <v>なし</v>
          </cell>
          <cell r="Y858" t="str">
            <v/>
          </cell>
          <cell r="Z858" t="str">
            <v>該当</v>
          </cell>
          <cell r="AA858" t="str">
            <v>Ｒ４</v>
          </cell>
          <cell r="AB858" t="str">
            <v>〇</v>
          </cell>
          <cell r="AC858" t="str">
            <v>Ｒ４</v>
          </cell>
        </row>
        <row r="859">
          <cell r="A859">
            <v>1410051014330</v>
          </cell>
          <cell r="B859">
            <v>6</v>
          </cell>
          <cell r="C859" t="str">
            <v>保育所</v>
          </cell>
          <cell r="D859" t="str">
            <v>みなみ台保育園</v>
          </cell>
          <cell r="E859">
            <v>81</v>
          </cell>
          <cell r="F859" t="str">
            <v>緑区</v>
          </cell>
          <cell r="G859" t="str">
            <v>該当</v>
          </cell>
          <cell r="H859">
            <v>25</v>
          </cell>
          <cell r="I859">
            <v>8</v>
          </cell>
          <cell r="J859">
            <v>5</v>
          </cell>
          <cell r="K859" t="str">
            <v>該当</v>
          </cell>
          <cell r="L859">
            <v>19</v>
          </cell>
          <cell r="M859">
            <v>8</v>
          </cell>
          <cell r="N859">
            <v>11</v>
          </cell>
          <cell r="O859">
            <v>2260018</v>
          </cell>
          <cell r="P859" t="str">
            <v>横浜市緑区長津田みなみ台１－３４－７</v>
          </cell>
          <cell r="Q859" t="str">
            <v>株式会社Ｂｅｒｒｙ　法人本部</v>
          </cell>
          <cell r="R859" t="str">
            <v>適</v>
          </cell>
          <cell r="S859" t="str">
            <v/>
          </cell>
          <cell r="T859" t="str">
            <v/>
          </cell>
          <cell r="U859">
            <v>45163</v>
          </cell>
          <cell r="X859" t="str">
            <v>なし</v>
          </cell>
          <cell r="Y859" t="str">
            <v/>
          </cell>
          <cell r="Z859" t="str">
            <v>該当</v>
          </cell>
          <cell r="AA859" t="str">
            <v>Ｒ４</v>
          </cell>
          <cell r="AB859" t="str">
            <v>〇</v>
          </cell>
          <cell r="AC859" t="str">
            <v>Ｒ４</v>
          </cell>
        </row>
        <row r="860">
          <cell r="A860">
            <v>1410051014322</v>
          </cell>
          <cell r="B860">
            <v>6</v>
          </cell>
          <cell r="C860" t="str">
            <v>保育所</v>
          </cell>
          <cell r="D860" t="str">
            <v>寺山保育園</v>
          </cell>
          <cell r="E860">
            <v>81</v>
          </cell>
          <cell r="F860" t="str">
            <v>緑区</v>
          </cell>
          <cell r="G860" t="str">
            <v>該当</v>
          </cell>
          <cell r="H860">
            <v>20</v>
          </cell>
          <cell r="I860">
            <v>7</v>
          </cell>
          <cell r="J860">
            <v>4</v>
          </cell>
          <cell r="K860" t="str">
            <v>該当</v>
          </cell>
          <cell r="L860">
            <v>12</v>
          </cell>
          <cell r="M860">
            <v>7</v>
          </cell>
          <cell r="N860">
            <v>5</v>
          </cell>
          <cell r="O860">
            <v>2260014</v>
          </cell>
          <cell r="P860" t="str">
            <v>横浜市緑区台村町１３０－１</v>
          </cell>
          <cell r="Q860" t="str">
            <v>緑風福祉会　みどり寺山保育園</v>
          </cell>
          <cell r="R860" t="str">
            <v/>
          </cell>
          <cell r="S860" t="str">
            <v/>
          </cell>
          <cell r="T860" t="e">
            <v>#N/A</v>
          </cell>
          <cell r="U860">
            <v>45175</v>
          </cell>
          <cell r="X860" t="str">
            <v>なし</v>
          </cell>
          <cell r="Y860" t="str">
            <v/>
          </cell>
          <cell r="Z860" t="str">
            <v>該当</v>
          </cell>
          <cell r="AA860" t="str">
            <v>Ｒ４</v>
          </cell>
          <cell r="AB860" t="str">
            <v>〇</v>
          </cell>
          <cell r="AC860" t="str">
            <v>Ｒ４</v>
          </cell>
        </row>
        <row r="861">
          <cell r="A861">
            <v>1410052003886</v>
          </cell>
          <cell r="B861">
            <v>7</v>
          </cell>
          <cell r="C861" t="str">
            <v>家庭的保育事業</v>
          </cell>
          <cell r="D861" t="str">
            <v>倉山保育室</v>
          </cell>
          <cell r="E861">
            <v>81</v>
          </cell>
          <cell r="F861" t="str">
            <v>緑区</v>
          </cell>
          <cell r="G861" t="str">
            <v>該当</v>
          </cell>
          <cell r="H861" t="str">
            <v>-</v>
          </cell>
          <cell r="I861">
            <v>1</v>
          </cell>
          <cell r="J861">
            <v>0</v>
          </cell>
          <cell r="K861" t="str">
            <v>該当</v>
          </cell>
          <cell r="L861">
            <v>2</v>
          </cell>
          <cell r="M861">
            <v>1</v>
          </cell>
          <cell r="N861">
            <v>1</v>
          </cell>
          <cell r="O861">
            <v>2260003</v>
          </cell>
          <cell r="P861" t="str">
            <v>神奈川県横浜市緑区鴨居１－１４－１６　ヴェルディカーサ１０５</v>
          </cell>
          <cell r="Q861" t="str">
            <v>倉山保育室</v>
          </cell>
          <cell r="R861" t="str">
            <v>適</v>
          </cell>
          <cell r="S861" t="str">
            <v/>
          </cell>
          <cell r="T861" t="str">
            <v/>
          </cell>
          <cell r="U861">
            <v>45175</v>
          </cell>
          <cell r="X861" t="str">
            <v>なし</v>
          </cell>
          <cell r="Y861" t="str">
            <v/>
          </cell>
          <cell r="Z861" t="str">
            <v>該当</v>
          </cell>
          <cell r="AA861" t="str">
            <v>Ｒ４</v>
          </cell>
          <cell r="AB861" t="str">
            <v>〇</v>
          </cell>
          <cell r="AC861" t="str">
            <v>Ｒ４</v>
          </cell>
        </row>
        <row r="862">
          <cell r="A862">
            <v>1410052003878</v>
          </cell>
          <cell r="B862">
            <v>7</v>
          </cell>
          <cell r="C862" t="str">
            <v>家庭的保育事業</v>
          </cell>
          <cell r="D862" t="str">
            <v>大澤保育室</v>
          </cell>
          <cell r="E862">
            <v>81</v>
          </cell>
          <cell r="F862" t="str">
            <v>緑区</v>
          </cell>
          <cell r="G862" t="str">
            <v>該当</v>
          </cell>
          <cell r="H862" t="str">
            <v>-</v>
          </cell>
          <cell r="I862">
            <v>1</v>
          </cell>
          <cell r="J862">
            <v>0</v>
          </cell>
          <cell r="K862" t="str">
            <v>該当</v>
          </cell>
          <cell r="L862">
            <v>1</v>
          </cell>
          <cell r="M862">
            <v>1</v>
          </cell>
          <cell r="N862">
            <v>0</v>
          </cell>
          <cell r="O862">
            <v>2260017</v>
          </cell>
          <cell r="P862" t="str">
            <v>横浜市緑区新治町７２５－６</v>
          </cell>
          <cell r="Q862" t="str">
            <v>大澤保育室</v>
          </cell>
          <cell r="R862" t="str">
            <v>適</v>
          </cell>
          <cell r="S862" t="str">
            <v/>
          </cell>
          <cell r="T862" t="str">
            <v/>
          </cell>
          <cell r="U862">
            <v>45182</v>
          </cell>
          <cell r="X862" t="str">
            <v>なし</v>
          </cell>
          <cell r="Y862" t="str">
            <v/>
          </cell>
          <cell r="Z862" t="str">
            <v>該当</v>
          </cell>
          <cell r="AA862" t="str">
            <v>Ｒ４</v>
          </cell>
          <cell r="AB862" t="str">
            <v>〇</v>
          </cell>
          <cell r="AC862" t="str">
            <v>Ｒ４</v>
          </cell>
        </row>
        <row r="863">
          <cell r="A863">
            <v>1410052005881</v>
          </cell>
          <cell r="B863">
            <v>8</v>
          </cell>
          <cell r="C863" t="str">
            <v>小規模保育事業（A型）</v>
          </cell>
          <cell r="D863" t="str">
            <v>すまいる十日市場保育園</v>
          </cell>
          <cell r="E863">
            <v>81</v>
          </cell>
          <cell r="F863" t="str">
            <v>緑区</v>
          </cell>
          <cell r="G863" t="str">
            <v>該当</v>
          </cell>
          <cell r="H863">
            <v>6</v>
          </cell>
          <cell r="I863">
            <v>2</v>
          </cell>
          <cell r="J863">
            <v>1</v>
          </cell>
          <cell r="K863" t="str">
            <v>該当</v>
          </cell>
          <cell r="L863">
            <v>3</v>
          </cell>
          <cell r="M863">
            <v>2</v>
          </cell>
          <cell r="N863">
            <v>1</v>
          </cell>
          <cell r="O863">
            <v>2200023</v>
          </cell>
          <cell r="P863" t="str">
            <v>横浜市西区平沼一丁目１３－１４</v>
          </cell>
          <cell r="Q863" t="str">
            <v>株式会社スマイルクルー</v>
          </cell>
          <cell r="R863" t="str">
            <v/>
          </cell>
          <cell r="S863" t="str">
            <v/>
          </cell>
          <cell r="T863" t="e">
            <v>#N/A</v>
          </cell>
          <cell r="U863">
            <v>45175</v>
          </cell>
          <cell r="X863" t="str">
            <v>あり</v>
          </cell>
          <cell r="Y863" t="str">
            <v>○</v>
          </cell>
          <cell r="Z863" t="str">
            <v>Ｒ５新規園</v>
          </cell>
          <cell r="AA863" t="e">
            <v>#N/A</v>
          </cell>
          <cell r="AB863" t="str">
            <v>Ｒ５新規園</v>
          </cell>
          <cell r="AC863" t="str">
            <v>Ｒ４</v>
          </cell>
        </row>
        <row r="864">
          <cell r="A864">
            <v>1410052005790</v>
          </cell>
          <cell r="B864">
            <v>8</v>
          </cell>
          <cell r="C864" t="str">
            <v>小規模保育事業（A型）</v>
          </cell>
          <cell r="D864" t="str">
            <v>ハッピーシーズくるみ園</v>
          </cell>
          <cell r="E864">
            <v>81</v>
          </cell>
          <cell r="F864" t="str">
            <v>緑区</v>
          </cell>
          <cell r="G864" t="str">
            <v>該当</v>
          </cell>
          <cell r="H864">
            <v>5</v>
          </cell>
          <cell r="I864">
            <v>2</v>
          </cell>
          <cell r="J864">
            <v>1</v>
          </cell>
          <cell r="K864" t="str">
            <v>非該当</v>
          </cell>
          <cell r="M864" t="str">
            <v/>
          </cell>
          <cell r="N864" t="str">
            <v>―</v>
          </cell>
          <cell r="O864">
            <v>2260027</v>
          </cell>
          <cell r="P864" t="str">
            <v>横浜市緑区長津田七丁目１－４６</v>
          </cell>
          <cell r="Q864" t="str">
            <v>ハッピーシーズくるみ園</v>
          </cell>
          <cell r="R864" t="str">
            <v/>
          </cell>
          <cell r="S864" t="str">
            <v/>
          </cell>
          <cell r="T864" t="e">
            <v>#N/A</v>
          </cell>
          <cell r="U864">
            <v>45182</v>
          </cell>
          <cell r="X864" t="str">
            <v>なし</v>
          </cell>
          <cell r="Y864" t="str">
            <v/>
          </cell>
          <cell r="Z864" t="str">
            <v>該当</v>
          </cell>
          <cell r="AA864" t="str">
            <v>Ｒ４</v>
          </cell>
          <cell r="AB864" t="str">
            <v>〇</v>
          </cell>
          <cell r="AC864" t="str">
            <v>Ｒ４</v>
          </cell>
        </row>
        <row r="865">
          <cell r="A865">
            <v>1410052005279</v>
          </cell>
          <cell r="B865">
            <v>8</v>
          </cell>
          <cell r="C865" t="str">
            <v>小規模保育事業（A型）</v>
          </cell>
          <cell r="D865" t="str">
            <v>マームゆりかご　ながつた保育園</v>
          </cell>
          <cell r="E865">
            <v>81</v>
          </cell>
          <cell r="F865" t="str">
            <v>緑区</v>
          </cell>
          <cell r="G865" t="str">
            <v>該当</v>
          </cell>
          <cell r="H865">
            <v>5</v>
          </cell>
          <cell r="I865">
            <v>2</v>
          </cell>
          <cell r="J865">
            <v>1</v>
          </cell>
          <cell r="K865" t="str">
            <v>該当</v>
          </cell>
          <cell r="L865">
            <v>3</v>
          </cell>
          <cell r="M865">
            <v>2</v>
          </cell>
          <cell r="N865">
            <v>1</v>
          </cell>
          <cell r="O865">
            <v>2410004</v>
          </cell>
          <cell r="P865" t="str">
            <v>横浜市旭区中白根一丁目３１番７号</v>
          </cell>
          <cell r="Q865" t="str">
            <v>特定非営利活動法人　マームゆりかご</v>
          </cell>
          <cell r="R865" t="str">
            <v/>
          </cell>
          <cell r="S865" t="str">
            <v/>
          </cell>
          <cell r="T865" t="e">
            <v>#N/A</v>
          </cell>
          <cell r="U865">
            <v>45182</v>
          </cell>
          <cell r="X865" t="str">
            <v>なし</v>
          </cell>
          <cell r="Y865" t="str">
            <v/>
          </cell>
          <cell r="Z865" t="str">
            <v>該当</v>
          </cell>
          <cell r="AA865" t="str">
            <v>Ｒ４</v>
          </cell>
          <cell r="AB865" t="str">
            <v>〇</v>
          </cell>
          <cell r="AC865" t="str">
            <v>Ｒ４</v>
          </cell>
        </row>
        <row r="866">
          <cell r="A866">
            <v>1410052004959</v>
          </cell>
          <cell r="B866">
            <v>8</v>
          </cell>
          <cell r="C866" t="str">
            <v>小規模保育事業（A型）</v>
          </cell>
          <cell r="D866" t="str">
            <v>マームゆりかご　かもい保育園</v>
          </cell>
          <cell r="E866">
            <v>81</v>
          </cell>
          <cell r="F866" t="str">
            <v>緑区</v>
          </cell>
          <cell r="G866" t="str">
            <v>該当</v>
          </cell>
          <cell r="H866">
            <v>5</v>
          </cell>
          <cell r="I866">
            <v>2</v>
          </cell>
          <cell r="J866">
            <v>1</v>
          </cell>
          <cell r="K866" t="str">
            <v>該当</v>
          </cell>
          <cell r="L866">
            <v>1</v>
          </cell>
          <cell r="M866">
            <v>2</v>
          </cell>
          <cell r="N866">
            <v>0</v>
          </cell>
          <cell r="O866">
            <v>2410004</v>
          </cell>
          <cell r="P866" t="str">
            <v>横浜市旭区中白根１－３１－７</v>
          </cell>
          <cell r="Q866" t="str">
            <v>特定非営利活動法人マームゆりかご</v>
          </cell>
          <cell r="R866" t="str">
            <v>適</v>
          </cell>
          <cell r="S866" t="str">
            <v/>
          </cell>
          <cell r="T866" t="str">
            <v/>
          </cell>
          <cell r="U866">
            <v>45182</v>
          </cell>
          <cell r="X866" t="str">
            <v>なし</v>
          </cell>
          <cell r="Y866" t="str">
            <v/>
          </cell>
          <cell r="Z866" t="str">
            <v>該当</v>
          </cell>
          <cell r="AA866" t="str">
            <v>Ｒ４</v>
          </cell>
          <cell r="AB866" t="str">
            <v>〇</v>
          </cell>
          <cell r="AC866" t="str">
            <v>Ｒ４</v>
          </cell>
        </row>
        <row r="867">
          <cell r="A867">
            <v>1410052004595</v>
          </cell>
          <cell r="B867">
            <v>8</v>
          </cell>
          <cell r="C867" t="str">
            <v>小規模保育事業（A型）</v>
          </cell>
          <cell r="D867" t="str">
            <v>小さな保育園　ままのて</v>
          </cell>
          <cell r="E867">
            <v>81</v>
          </cell>
          <cell r="F867" t="str">
            <v>緑区</v>
          </cell>
          <cell r="G867" t="str">
            <v>該当</v>
          </cell>
          <cell r="H867">
            <v>6</v>
          </cell>
          <cell r="I867">
            <v>2</v>
          </cell>
          <cell r="J867">
            <v>1</v>
          </cell>
          <cell r="K867" t="str">
            <v>該当</v>
          </cell>
          <cell r="L867">
            <v>1</v>
          </cell>
          <cell r="M867">
            <v>2</v>
          </cell>
          <cell r="N867">
            <v>0</v>
          </cell>
          <cell r="O867">
            <v>2260014</v>
          </cell>
          <cell r="P867" t="str">
            <v>横浜市緑区台村町５１１－１　第五丸正ビル１０７</v>
          </cell>
          <cell r="Q867" t="str">
            <v>小さな保育園ままのて</v>
          </cell>
          <cell r="R867" t="str">
            <v/>
          </cell>
          <cell r="S867" t="str">
            <v/>
          </cell>
          <cell r="T867" t="e">
            <v>#N/A</v>
          </cell>
          <cell r="U867">
            <v>45205</v>
          </cell>
          <cell r="X867" t="str">
            <v>なし</v>
          </cell>
          <cell r="Y867" t="str">
            <v/>
          </cell>
          <cell r="Z867" t="str">
            <v>該当</v>
          </cell>
          <cell r="AA867" t="str">
            <v>Ｒ４</v>
          </cell>
          <cell r="AB867" t="str">
            <v>〇</v>
          </cell>
          <cell r="AC867" t="str">
            <v>Ｒ４</v>
          </cell>
        </row>
        <row r="868">
          <cell r="A868">
            <v>1410052004298</v>
          </cell>
          <cell r="B868">
            <v>8</v>
          </cell>
          <cell r="C868" t="str">
            <v>小規模保育事業（A型）</v>
          </cell>
          <cell r="D868" t="str">
            <v>にこにこすまいる園</v>
          </cell>
          <cell r="E868">
            <v>81</v>
          </cell>
          <cell r="F868" t="str">
            <v>緑区</v>
          </cell>
          <cell r="G868" t="str">
            <v>該当</v>
          </cell>
          <cell r="H868">
            <v>5</v>
          </cell>
          <cell r="I868">
            <v>2</v>
          </cell>
          <cell r="J868">
            <v>1</v>
          </cell>
          <cell r="K868" t="str">
            <v>該当</v>
          </cell>
          <cell r="L868">
            <v>4</v>
          </cell>
          <cell r="M868">
            <v>2</v>
          </cell>
          <cell r="N868">
            <v>2</v>
          </cell>
          <cell r="O868">
            <v>2200023</v>
          </cell>
          <cell r="P868" t="str">
            <v>横浜市西区平沼一丁目１３番１４号</v>
          </cell>
          <cell r="Q868" t="str">
            <v>株式会社スマイルクルー</v>
          </cell>
          <cell r="R868" t="str">
            <v/>
          </cell>
          <cell r="S868" t="str">
            <v/>
          </cell>
          <cell r="T868" t="e">
            <v>#N/A</v>
          </cell>
          <cell r="U868">
            <v>45175</v>
          </cell>
          <cell r="X868" t="str">
            <v>なし</v>
          </cell>
          <cell r="Y868" t="str">
            <v/>
          </cell>
          <cell r="Z868" t="str">
            <v>該当</v>
          </cell>
          <cell r="AA868" t="str">
            <v>Ｒ４</v>
          </cell>
          <cell r="AB868" t="str">
            <v>〇</v>
          </cell>
          <cell r="AC868" t="str">
            <v>Ｒ４</v>
          </cell>
        </row>
        <row r="869">
          <cell r="A869">
            <v>1410052004272</v>
          </cell>
          <cell r="B869">
            <v>8</v>
          </cell>
          <cell r="C869" t="str">
            <v>小規模保育事業（A型）</v>
          </cell>
          <cell r="D869" t="str">
            <v>ハッピーシーズりんご園</v>
          </cell>
          <cell r="E869">
            <v>81</v>
          </cell>
          <cell r="F869" t="str">
            <v>緑区</v>
          </cell>
          <cell r="G869" t="str">
            <v>該当</v>
          </cell>
          <cell r="H869">
            <v>5</v>
          </cell>
          <cell r="I869">
            <v>2</v>
          </cell>
          <cell r="J869">
            <v>1</v>
          </cell>
          <cell r="K869" t="str">
            <v>非該当</v>
          </cell>
          <cell r="M869" t="str">
            <v/>
          </cell>
          <cell r="N869" t="str">
            <v>―</v>
          </cell>
          <cell r="O869">
            <v>2260027</v>
          </cell>
          <cell r="P869" t="str">
            <v>横浜市緑区長津田７－１－４６</v>
          </cell>
          <cell r="Q869" t="str">
            <v>明永　尚子</v>
          </cell>
          <cell r="R869" t="str">
            <v/>
          </cell>
          <cell r="S869" t="str">
            <v/>
          </cell>
          <cell r="T869" t="e">
            <v>#N/A</v>
          </cell>
          <cell r="U869">
            <v>45191</v>
          </cell>
          <cell r="X869" t="str">
            <v>なし</v>
          </cell>
          <cell r="Y869" t="str">
            <v/>
          </cell>
          <cell r="Z869" t="str">
            <v>該当</v>
          </cell>
          <cell r="AA869" t="str">
            <v>Ｒ４</v>
          </cell>
          <cell r="AB869" t="str">
            <v>〇</v>
          </cell>
          <cell r="AC869" t="str">
            <v>Ｒ４</v>
          </cell>
        </row>
        <row r="870">
          <cell r="A870">
            <v>1410052004132</v>
          </cell>
          <cell r="B870">
            <v>8</v>
          </cell>
          <cell r="C870" t="str">
            <v>小規模保育事業（A型）</v>
          </cell>
          <cell r="D870" t="str">
            <v>ひまわり中山駅前保育園</v>
          </cell>
          <cell r="E870">
            <v>81</v>
          </cell>
          <cell r="F870" t="str">
            <v>緑区</v>
          </cell>
          <cell r="G870" t="str">
            <v>該当</v>
          </cell>
          <cell r="H870">
            <v>7</v>
          </cell>
          <cell r="I870">
            <v>2</v>
          </cell>
          <cell r="J870">
            <v>1</v>
          </cell>
          <cell r="K870" t="str">
            <v>該当</v>
          </cell>
          <cell r="L870">
            <v>5</v>
          </cell>
          <cell r="M870">
            <v>2</v>
          </cell>
          <cell r="N870">
            <v>3</v>
          </cell>
          <cell r="O870">
            <v>2260029</v>
          </cell>
          <cell r="P870" t="str">
            <v>横浜市緑区森の台１８番Ｅ－２０３</v>
          </cell>
          <cell r="Q870" t="str">
            <v>特定非営利活動法人　ひまわりの会事務所</v>
          </cell>
          <cell r="R870" t="str">
            <v/>
          </cell>
          <cell r="S870" t="str">
            <v/>
          </cell>
          <cell r="T870" t="e">
            <v>#N/A</v>
          </cell>
          <cell r="U870">
            <v>45182</v>
          </cell>
          <cell r="X870" t="str">
            <v>なし</v>
          </cell>
          <cell r="Y870" t="str">
            <v/>
          </cell>
          <cell r="Z870" t="str">
            <v>該当</v>
          </cell>
          <cell r="AA870" t="str">
            <v>Ｒ４</v>
          </cell>
          <cell r="AB870" t="str">
            <v>〇</v>
          </cell>
          <cell r="AC870" t="str">
            <v>Ｒ４</v>
          </cell>
        </row>
        <row r="871">
          <cell r="A871">
            <v>1410052003522</v>
          </cell>
          <cell r="B871">
            <v>8</v>
          </cell>
          <cell r="C871" t="str">
            <v>小規模保育事業（A型）</v>
          </cell>
          <cell r="D871" t="str">
            <v>ハッピーシーズ保育園</v>
          </cell>
          <cell r="E871">
            <v>81</v>
          </cell>
          <cell r="F871" t="str">
            <v>緑区</v>
          </cell>
          <cell r="G871" t="str">
            <v>該当</v>
          </cell>
          <cell r="H871">
            <v>4</v>
          </cell>
          <cell r="I871">
            <v>1</v>
          </cell>
          <cell r="J871">
            <v>1</v>
          </cell>
          <cell r="K871" t="str">
            <v>非該当</v>
          </cell>
          <cell r="M871" t="str">
            <v/>
          </cell>
          <cell r="N871" t="str">
            <v>―</v>
          </cell>
          <cell r="O871">
            <v>2260027</v>
          </cell>
          <cell r="P871" t="str">
            <v>横浜市緑区長津田七丁目１－４６横浜オフィス</v>
          </cell>
          <cell r="Q871" t="str">
            <v>外出サポートセンターＮＰＯ法人</v>
          </cell>
          <cell r="R871" t="str">
            <v>適</v>
          </cell>
          <cell r="S871" t="str">
            <v/>
          </cell>
          <cell r="T871" t="str">
            <v/>
          </cell>
          <cell r="U871">
            <v>45191</v>
          </cell>
          <cell r="X871" t="str">
            <v>なし</v>
          </cell>
          <cell r="Y871" t="str">
            <v/>
          </cell>
          <cell r="Z871" t="str">
            <v>該当</v>
          </cell>
          <cell r="AA871" t="str">
            <v>Ｒ４</v>
          </cell>
          <cell r="AB871" t="str">
            <v>〇</v>
          </cell>
          <cell r="AC871" t="str">
            <v>Ｒ４</v>
          </cell>
        </row>
        <row r="872">
          <cell r="A872">
            <v>1410052003274</v>
          </cell>
          <cell r="B872">
            <v>8</v>
          </cell>
          <cell r="C872" t="str">
            <v>小規模保育事業（A型）</v>
          </cell>
          <cell r="D872" t="str">
            <v>ピノキオ保育園十日市場園</v>
          </cell>
          <cell r="E872">
            <v>81</v>
          </cell>
          <cell r="F872" t="str">
            <v>緑区</v>
          </cell>
          <cell r="G872" t="str">
            <v>該当</v>
          </cell>
          <cell r="H872">
            <v>4</v>
          </cell>
          <cell r="I872">
            <v>1</v>
          </cell>
          <cell r="J872">
            <v>1</v>
          </cell>
          <cell r="K872" t="str">
            <v>該当</v>
          </cell>
          <cell r="L872">
            <v>5</v>
          </cell>
          <cell r="M872">
            <v>1</v>
          </cell>
          <cell r="N872">
            <v>4</v>
          </cell>
          <cell r="O872">
            <v>2260025</v>
          </cell>
          <cell r="P872" t="str">
            <v>横浜市緑区十日市場町８１３－５北辰第２ビル</v>
          </cell>
          <cell r="Q872" t="str">
            <v>ピノキオ保育園十日市場園</v>
          </cell>
          <cell r="R872" t="str">
            <v/>
          </cell>
          <cell r="S872" t="str">
            <v/>
          </cell>
          <cell r="T872" t="e">
            <v>#N/A</v>
          </cell>
          <cell r="U872">
            <v>45205</v>
          </cell>
          <cell r="X872" t="str">
            <v>なし</v>
          </cell>
          <cell r="Y872" t="str">
            <v/>
          </cell>
          <cell r="Z872" t="str">
            <v>該当</v>
          </cell>
          <cell r="AA872" t="str">
            <v>Ｒ４</v>
          </cell>
          <cell r="AB872" t="str">
            <v>〇</v>
          </cell>
          <cell r="AC872" t="str">
            <v>Ｒ４</v>
          </cell>
        </row>
        <row r="873">
          <cell r="A873">
            <v>1410052003175</v>
          </cell>
          <cell r="B873">
            <v>8</v>
          </cell>
          <cell r="C873" t="str">
            <v>小規模保育事業（A型）</v>
          </cell>
          <cell r="D873" t="str">
            <v>といろきっず中山保育園</v>
          </cell>
          <cell r="E873">
            <v>81</v>
          </cell>
          <cell r="F873" t="str">
            <v>緑区</v>
          </cell>
          <cell r="G873" t="str">
            <v>該当</v>
          </cell>
          <cell r="H873">
            <v>5</v>
          </cell>
          <cell r="I873">
            <v>2</v>
          </cell>
          <cell r="J873">
            <v>1</v>
          </cell>
          <cell r="K873" t="str">
            <v>該当</v>
          </cell>
          <cell r="L873">
            <v>1</v>
          </cell>
          <cell r="M873">
            <v>2</v>
          </cell>
          <cell r="N873">
            <v>0</v>
          </cell>
          <cell r="O873">
            <v>2250011</v>
          </cell>
          <cell r="P873" t="str">
            <v>横浜市青葉区あざみ野二丁目９－５　吉春ビル２Ｆ</v>
          </cell>
          <cell r="Q873" t="str">
            <v>株式会社十色舎　法人本部</v>
          </cell>
          <cell r="R873" t="str">
            <v>適</v>
          </cell>
          <cell r="S873" t="str">
            <v/>
          </cell>
          <cell r="T873" t="str">
            <v/>
          </cell>
          <cell r="U873">
            <v>45175</v>
          </cell>
          <cell r="X873" t="str">
            <v>なし</v>
          </cell>
          <cell r="Y873" t="str">
            <v/>
          </cell>
          <cell r="Z873" t="str">
            <v>該当</v>
          </cell>
          <cell r="AA873" t="str">
            <v>Ｒ４</v>
          </cell>
          <cell r="AB873" t="str">
            <v>〇</v>
          </cell>
          <cell r="AC873" t="str">
            <v>Ｒ４</v>
          </cell>
        </row>
        <row r="874">
          <cell r="A874">
            <v>1410052003027</v>
          </cell>
          <cell r="B874">
            <v>8</v>
          </cell>
          <cell r="C874" t="str">
            <v>小規模保育事業（A型）</v>
          </cell>
          <cell r="D874" t="str">
            <v>保育所マナマナハウス</v>
          </cell>
          <cell r="E874">
            <v>81</v>
          </cell>
          <cell r="F874" t="str">
            <v>緑区</v>
          </cell>
          <cell r="G874" t="str">
            <v>該当</v>
          </cell>
          <cell r="H874">
            <v>5</v>
          </cell>
          <cell r="I874">
            <v>2</v>
          </cell>
          <cell r="J874">
            <v>1</v>
          </cell>
          <cell r="K874" t="str">
            <v>該当</v>
          </cell>
          <cell r="L874">
            <v>4</v>
          </cell>
          <cell r="M874">
            <v>2</v>
          </cell>
          <cell r="N874">
            <v>2</v>
          </cell>
          <cell r="O874">
            <v>2260003</v>
          </cell>
          <cell r="P874" t="str">
            <v>横浜市緑区鴨居一丁目４－６べテルビル３Ｆ　</v>
          </cell>
          <cell r="Q874" t="str">
            <v>保育所マナマナハウス</v>
          </cell>
          <cell r="R874" t="str">
            <v>適</v>
          </cell>
          <cell r="S874" t="str">
            <v/>
          </cell>
          <cell r="T874" t="str">
            <v/>
          </cell>
          <cell r="U874">
            <v>45163</v>
          </cell>
          <cell r="X874" t="str">
            <v>なし</v>
          </cell>
          <cell r="Y874" t="str">
            <v/>
          </cell>
          <cell r="Z874" t="str">
            <v>該当</v>
          </cell>
          <cell r="AA874" t="str">
            <v>Ｒ４</v>
          </cell>
          <cell r="AB874" t="str">
            <v>〇</v>
          </cell>
          <cell r="AC874" t="str">
            <v>Ｒ４</v>
          </cell>
        </row>
        <row r="875">
          <cell r="A875">
            <v>1410052002987</v>
          </cell>
          <cell r="B875">
            <v>8</v>
          </cell>
          <cell r="C875" t="str">
            <v>小規模保育事業（A型）</v>
          </cell>
          <cell r="D875" t="str">
            <v>みらいつぼみ保育園</v>
          </cell>
          <cell r="E875">
            <v>81</v>
          </cell>
          <cell r="F875" t="str">
            <v>緑区</v>
          </cell>
          <cell r="G875" t="str">
            <v>該当</v>
          </cell>
          <cell r="H875">
            <v>5</v>
          </cell>
          <cell r="I875">
            <v>2</v>
          </cell>
          <cell r="J875">
            <v>1</v>
          </cell>
          <cell r="K875" t="str">
            <v>該当</v>
          </cell>
          <cell r="L875">
            <v>4</v>
          </cell>
          <cell r="M875">
            <v>2</v>
          </cell>
          <cell r="N875">
            <v>2</v>
          </cell>
          <cell r="O875">
            <v>2260003</v>
          </cell>
          <cell r="P875" t="str">
            <v>横浜市緑区鴨居四丁目５２番１５号</v>
          </cell>
          <cell r="Q875" t="str">
            <v>株式会社みらい</v>
          </cell>
          <cell r="R875" t="str">
            <v>適</v>
          </cell>
          <cell r="S875" t="str">
            <v/>
          </cell>
          <cell r="T875" t="str">
            <v/>
          </cell>
          <cell r="U875">
            <v>45182</v>
          </cell>
          <cell r="X875" t="str">
            <v>なし</v>
          </cell>
          <cell r="Y875" t="str">
            <v/>
          </cell>
          <cell r="Z875" t="str">
            <v>該当</v>
          </cell>
          <cell r="AA875" t="str">
            <v>Ｒ４</v>
          </cell>
          <cell r="AB875" t="str">
            <v>〇</v>
          </cell>
          <cell r="AC875" t="str">
            <v>Ｒ４</v>
          </cell>
        </row>
        <row r="876">
          <cell r="A876">
            <v>1410052002979</v>
          </cell>
          <cell r="B876">
            <v>8</v>
          </cell>
          <cell r="C876" t="str">
            <v>小規模保育事業（A型）</v>
          </cell>
          <cell r="D876" t="str">
            <v>ゆめの実保育園</v>
          </cell>
          <cell r="E876">
            <v>81</v>
          </cell>
          <cell r="F876" t="str">
            <v>緑区</v>
          </cell>
          <cell r="G876" t="str">
            <v>該当</v>
          </cell>
          <cell r="H876">
            <v>6</v>
          </cell>
          <cell r="I876">
            <v>2</v>
          </cell>
          <cell r="J876">
            <v>1</v>
          </cell>
          <cell r="K876" t="str">
            <v>該当</v>
          </cell>
          <cell r="L876">
            <v>6</v>
          </cell>
          <cell r="M876">
            <v>2</v>
          </cell>
          <cell r="N876">
            <v>4</v>
          </cell>
          <cell r="O876">
            <v>2260018</v>
          </cell>
          <cell r="P876" t="str">
            <v>横浜市緑区長津田みなみ台１－３４－７</v>
          </cell>
          <cell r="Q876" t="str">
            <v>株式会社Ｂｅｒｒｙ　法人本部</v>
          </cell>
          <cell r="R876" t="str">
            <v>適</v>
          </cell>
          <cell r="S876" t="str">
            <v/>
          </cell>
          <cell r="T876" t="str">
            <v/>
          </cell>
          <cell r="U876">
            <v>45163</v>
          </cell>
          <cell r="X876" t="str">
            <v>なし</v>
          </cell>
          <cell r="Y876" t="str">
            <v/>
          </cell>
          <cell r="Z876" t="str">
            <v>該当</v>
          </cell>
          <cell r="AA876" t="str">
            <v>Ｒ４</v>
          </cell>
          <cell r="AB876" t="str">
            <v>〇</v>
          </cell>
          <cell r="AC876" t="str">
            <v>Ｒ４</v>
          </cell>
        </row>
        <row r="877">
          <cell r="A877">
            <v>1410052002748</v>
          </cell>
          <cell r="B877">
            <v>8</v>
          </cell>
          <cell r="C877" t="str">
            <v>小規模保育事業（A型）</v>
          </cell>
          <cell r="D877" t="str">
            <v>すまいる保育園</v>
          </cell>
          <cell r="E877">
            <v>81</v>
          </cell>
          <cell r="F877" t="str">
            <v>緑区</v>
          </cell>
          <cell r="G877" t="str">
            <v>該当</v>
          </cell>
          <cell r="H877">
            <v>5</v>
          </cell>
          <cell r="I877">
            <v>2</v>
          </cell>
          <cell r="J877">
            <v>1</v>
          </cell>
          <cell r="K877" t="str">
            <v>該当</v>
          </cell>
          <cell r="L877">
            <v>2</v>
          </cell>
          <cell r="M877">
            <v>2</v>
          </cell>
          <cell r="N877">
            <v>0</v>
          </cell>
          <cell r="O877">
            <v>2200023</v>
          </cell>
          <cell r="P877" t="str">
            <v>横浜市西区平沼一丁目１３－１４</v>
          </cell>
          <cell r="Q877" t="str">
            <v>株式会社スマイルクルー</v>
          </cell>
          <cell r="R877" t="str">
            <v>適</v>
          </cell>
          <cell r="S877" t="str">
            <v/>
          </cell>
          <cell r="T877" t="str">
            <v/>
          </cell>
          <cell r="U877">
            <v>45182</v>
          </cell>
          <cell r="X877" t="str">
            <v>なし</v>
          </cell>
          <cell r="Y877" t="str">
            <v/>
          </cell>
          <cell r="Z877" t="str">
            <v>該当</v>
          </cell>
          <cell r="AA877" t="str">
            <v>Ｒ４</v>
          </cell>
          <cell r="AB877" t="str">
            <v>〇</v>
          </cell>
          <cell r="AC877" t="str">
            <v>Ｒ４</v>
          </cell>
        </row>
        <row r="878">
          <cell r="A878">
            <v>1410052003415</v>
          </cell>
          <cell r="B878">
            <v>11</v>
          </cell>
          <cell r="C878" t="str">
            <v>小規模保育事業（B型）</v>
          </cell>
          <cell r="D878" t="str">
            <v>みどりひよこ園</v>
          </cell>
          <cell r="E878">
            <v>81</v>
          </cell>
          <cell r="F878" t="str">
            <v>緑区</v>
          </cell>
          <cell r="G878" t="str">
            <v>該当</v>
          </cell>
          <cell r="H878">
            <v>7</v>
          </cell>
          <cell r="I878">
            <v>2</v>
          </cell>
          <cell r="J878">
            <v>1</v>
          </cell>
          <cell r="K878" t="str">
            <v>該当</v>
          </cell>
          <cell r="L878">
            <v>2</v>
          </cell>
          <cell r="M878">
            <v>2</v>
          </cell>
          <cell r="N878">
            <v>0</v>
          </cell>
          <cell r="O878">
            <v>2260025</v>
          </cell>
          <cell r="P878" t="str">
            <v>横浜市緑区十日市場町８０１－８ホーメストプラザ東館２０７－２</v>
          </cell>
          <cell r="Q878" t="str">
            <v>マムプレナー株式会社</v>
          </cell>
          <cell r="R878" t="str">
            <v>適</v>
          </cell>
          <cell r="S878" t="str">
            <v/>
          </cell>
          <cell r="T878" t="str">
            <v/>
          </cell>
          <cell r="U878">
            <v>45212</v>
          </cell>
          <cell r="X878" t="str">
            <v>なし</v>
          </cell>
          <cell r="Y878" t="str">
            <v/>
          </cell>
          <cell r="Z878" t="str">
            <v>該当</v>
          </cell>
          <cell r="AA878" t="str">
            <v>Ｒ４</v>
          </cell>
          <cell r="AB878" t="str">
            <v>〇</v>
          </cell>
          <cell r="AC878" t="str">
            <v>Ｒ４</v>
          </cell>
        </row>
        <row r="879">
          <cell r="A879">
            <v>1410051027647</v>
          </cell>
          <cell r="B879">
            <v>1</v>
          </cell>
          <cell r="C879" t="str">
            <v>認定こども園（幼保連携型）</v>
          </cell>
          <cell r="D879" t="str">
            <v>荏田北幼保連携型認定こども園</v>
          </cell>
          <cell r="E879">
            <v>82</v>
          </cell>
          <cell r="F879" t="str">
            <v>青葉区</v>
          </cell>
          <cell r="G879" t="str">
            <v>該当</v>
          </cell>
          <cell r="H879">
            <v>26</v>
          </cell>
          <cell r="I879">
            <v>9</v>
          </cell>
          <cell r="J879">
            <v>5</v>
          </cell>
          <cell r="K879" t="str">
            <v>該当</v>
          </cell>
          <cell r="L879">
            <v>14</v>
          </cell>
          <cell r="M879">
            <v>9</v>
          </cell>
          <cell r="N879">
            <v>5</v>
          </cell>
          <cell r="O879">
            <v>2250015</v>
          </cell>
          <cell r="P879" t="str">
            <v>横浜市青葉区荏田北三丁目６－１４</v>
          </cell>
          <cell r="Q879" t="str">
            <v>荏田北幼保連携型認定こども園</v>
          </cell>
          <cell r="R879" t="str">
            <v/>
          </cell>
          <cell r="S879" t="str">
            <v/>
          </cell>
          <cell r="T879" t="e">
            <v>#N/A</v>
          </cell>
          <cell r="U879">
            <v>45175</v>
          </cell>
          <cell r="X879" t="str">
            <v>あり</v>
          </cell>
          <cell r="Y879" t="str">
            <v>○</v>
          </cell>
          <cell r="Z879" t="str">
            <v>Ｒ５新規園</v>
          </cell>
          <cell r="AA879" t="e">
            <v>#N/A</v>
          </cell>
          <cell r="AB879" t="str">
            <v>Ｒ５新規園</v>
          </cell>
          <cell r="AC879" t="str">
            <v>Ｒ４</v>
          </cell>
        </row>
        <row r="880">
          <cell r="A880">
            <v>1410051027084</v>
          </cell>
          <cell r="B880">
            <v>1</v>
          </cell>
          <cell r="C880" t="str">
            <v>認定こども園（幼保連携型）</v>
          </cell>
          <cell r="D880" t="str">
            <v>幼保連携型認定こども園  青葉台幼稚園</v>
          </cell>
          <cell r="E880">
            <v>82</v>
          </cell>
          <cell r="F880" t="str">
            <v>青葉区</v>
          </cell>
          <cell r="G880" t="str">
            <v>該当</v>
          </cell>
          <cell r="H880">
            <v>30</v>
          </cell>
          <cell r="I880">
            <v>10</v>
          </cell>
          <cell r="J880">
            <v>6</v>
          </cell>
          <cell r="K880" t="str">
            <v>該当</v>
          </cell>
          <cell r="L880">
            <v>7</v>
          </cell>
          <cell r="M880">
            <v>10</v>
          </cell>
          <cell r="N880">
            <v>0</v>
          </cell>
          <cell r="O880">
            <v>2270063</v>
          </cell>
          <cell r="P880" t="str">
            <v>横浜市青葉区榎が丘５－１</v>
          </cell>
          <cell r="Q880" t="str">
            <v>幼保連携型認定こども園　青葉台幼稚園</v>
          </cell>
          <cell r="R880" t="str">
            <v>適</v>
          </cell>
          <cell r="S880" t="str">
            <v/>
          </cell>
          <cell r="T880" t="str">
            <v/>
          </cell>
          <cell r="U880">
            <v>45182</v>
          </cell>
          <cell r="X880" t="str">
            <v>なし</v>
          </cell>
          <cell r="Y880" t="str">
            <v/>
          </cell>
          <cell r="Z880" t="str">
            <v>該当</v>
          </cell>
          <cell r="AA880" t="str">
            <v>Ｒ４</v>
          </cell>
          <cell r="AB880" t="str">
            <v>〇</v>
          </cell>
          <cell r="AC880" t="str">
            <v>Ｒ４</v>
          </cell>
        </row>
        <row r="881">
          <cell r="A881">
            <v>1410051026813</v>
          </cell>
          <cell r="B881">
            <v>1</v>
          </cell>
          <cell r="C881" t="str">
            <v>認定こども園（幼保連携型）</v>
          </cell>
          <cell r="D881" t="str">
            <v>つどいの森もみの木こども園</v>
          </cell>
          <cell r="E881">
            <v>82</v>
          </cell>
          <cell r="F881" t="str">
            <v>青葉区</v>
          </cell>
          <cell r="G881" t="str">
            <v>該当</v>
          </cell>
          <cell r="H881">
            <v>20</v>
          </cell>
          <cell r="I881">
            <v>7</v>
          </cell>
          <cell r="J881">
            <v>4</v>
          </cell>
          <cell r="K881" t="str">
            <v>該当</v>
          </cell>
          <cell r="L881">
            <v>9</v>
          </cell>
          <cell r="M881">
            <v>7</v>
          </cell>
          <cell r="N881">
            <v>2</v>
          </cell>
          <cell r="O881">
            <v>2250026</v>
          </cell>
          <cell r="P881" t="str">
            <v>横浜市青葉区もみの木台１６－１３</v>
          </cell>
          <cell r="Q881" t="str">
            <v>つどいの森もみの木こども園</v>
          </cell>
          <cell r="R881" t="str">
            <v>適</v>
          </cell>
          <cell r="S881" t="str">
            <v/>
          </cell>
          <cell r="T881" t="str">
            <v/>
          </cell>
          <cell r="U881">
            <v>45205</v>
          </cell>
          <cell r="X881" t="str">
            <v>なし</v>
          </cell>
          <cell r="Y881" t="str">
            <v/>
          </cell>
          <cell r="Z881" t="str">
            <v>該当</v>
          </cell>
          <cell r="AA881" t="str">
            <v>Ｒ４</v>
          </cell>
          <cell r="AB881" t="str">
            <v>〇</v>
          </cell>
          <cell r="AC881" t="str">
            <v>Ｒ４</v>
          </cell>
        </row>
        <row r="882">
          <cell r="A882">
            <v>1410051026268</v>
          </cell>
          <cell r="B882">
            <v>1</v>
          </cell>
          <cell r="C882" t="str">
            <v>認定こども園（幼保連携型）</v>
          </cell>
          <cell r="D882" t="str">
            <v>認定こども園　あざみ野白ゆり幼稚園</v>
          </cell>
          <cell r="E882">
            <v>82</v>
          </cell>
          <cell r="F882" t="str">
            <v>青葉区</v>
          </cell>
          <cell r="G882" t="str">
            <v>該当</v>
          </cell>
          <cell r="H882">
            <v>40</v>
          </cell>
          <cell r="I882">
            <v>13</v>
          </cell>
          <cell r="J882">
            <v>8</v>
          </cell>
          <cell r="K882" t="str">
            <v>該当</v>
          </cell>
          <cell r="L882">
            <v>15</v>
          </cell>
          <cell r="M882">
            <v>13</v>
          </cell>
          <cell r="N882">
            <v>2</v>
          </cell>
          <cell r="O882">
            <v>2250023</v>
          </cell>
          <cell r="P882" t="str">
            <v>横浜市青葉区大場町５９６番地</v>
          </cell>
          <cell r="Q882" t="str">
            <v>認定こども園　あざみ野白ゆり幼稚園</v>
          </cell>
          <cell r="R882" t="str">
            <v>適</v>
          </cell>
          <cell r="S882" t="str">
            <v/>
          </cell>
          <cell r="T882" t="str">
            <v/>
          </cell>
          <cell r="U882">
            <v>45182</v>
          </cell>
          <cell r="X882" t="str">
            <v>なし</v>
          </cell>
          <cell r="Y882" t="str">
            <v/>
          </cell>
          <cell r="Z882" t="str">
            <v>該当</v>
          </cell>
          <cell r="AA882" t="str">
            <v>Ｒ４</v>
          </cell>
          <cell r="AB882" t="str">
            <v>〇</v>
          </cell>
          <cell r="AC882" t="str">
            <v>Ｒ４</v>
          </cell>
        </row>
        <row r="883">
          <cell r="A883">
            <v>1410051020576</v>
          </cell>
          <cell r="B883">
            <v>1</v>
          </cell>
          <cell r="C883" t="str">
            <v>認定こども園（幼保連携型）</v>
          </cell>
          <cell r="D883" t="str">
            <v>認定こども園三陽幼稚園・三陽保育園</v>
          </cell>
          <cell r="E883">
            <v>82</v>
          </cell>
          <cell r="F883" t="str">
            <v>青葉区</v>
          </cell>
          <cell r="G883" t="str">
            <v>該当</v>
          </cell>
          <cell r="H883">
            <v>34</v>
          </cell>
          <cell r="I883">
            <v>11</v>
          </cell>
          <cell r="J883">
            <v>7</v>
          </cell>
          <cell r="K883" t="str">
            <v>該当</v>
          </cell>
          <cell r="L883">
            <v>19</v>
          </cell>
          <cell r="M883">
            <v>11</v>
          </cell>
          <cell r="N883">
            <v>8</v>
          </cell>
          <cell r="O883">
            <v>2270041</v>
          </cell>
          <cell r="P883" t="str">
            <v>横浜市青葉区上谷本町７２２</v>
          </cell>
          <cell r="Q883" t="str">
            <v>認定こども園三陽幼稚園・三陽保育園</v>
          </cell>
          <cell r="R883" t="str">
            <v>適</v>
          </cell>
          <cell r="S883" t="str">
            <v/>
          </cell>
          <cell r="T883" t="str">
            <v/>
          </cell>
          <cell r="U883">
            <v>45191</v>
          </cell>
          <cell r="X883" t="str">
            <v>なし</v>
          </cell>
          <cell r="Y883" t="str">
            <v/>
          </cell>
          <cell r="Z883" t="str">
            <v>該当</v>
          </cell>
          <cell r="AA883" t="str">
            <v>Ｒ４</v>
          </cell>
          <cell r="AB883" t="str">
            <v>〇</v>
          </cell>
          <cell r="AC883" t="str">
            <v>Ｒ４</v>
          </cell>
        </row>
        <row r="884">
          <cell r="A884">
            <v>1410051026284</v>
          </cell>
          <cell r="B884">
            <v>2</v>
          </cell>
          <cell r="C884" t="str">
            <v>認定こども園（幼稚園型）</v>
          </cell>
          <cell r="D884" t="str">
            <v>認定こども園　大場白ゆり幼稚園</v>
          </cell>
          <cell r="E884">
            <v>82</v>
          </cell>
          <cell r="F884" t="str">
            <v>青葉区</v>
          </cell>
          <cell r="G884" t="str">
            <v>該当</v>
          </cell>
          <cell r="H884">
            <v>11</v>
          </cell>
          <cell r="I884">
            <v>4</v>
          </cell>
          <cell r="J884">
            <v>2</v>
          </cell>
          <cell r="K884" t="str">
            <v>該当</v>
          </cell>
          <cell r="L884">
            <v>4</v>
          </cell>
          <cell r="M884">
            <v>4</v>
          </cell>
          <cell r="N884">
            <v>0</v>
          </cell>
          <cell r="O884">
            <v>2250023</v>
          </cell>
          <cell r="P884" t="str">
            <v>横浜市青葉区大場町２３１</v>
          </cell>
          <cell r="Q884" t="str">
            <v>大場白ゆり幼稚園</v>
          </cell>
          <cell r="R884" t="str">
            <v>適</v>
          </cell>
          <cell r="S884" t="str">
            <v/>
          </cell>
          <cell r="T884" t="str">
            <v/>
          </cell>
          <cell r="U884">
            <v>45182</v>
          </cell>
          <cell r="X884" t="str">
            <v>なし</v>
          </cell>
          <cell r="Y884" t="str">
            <v/>
          </cell>
          <cell r="Z884" t="str">
            <v>該当</v>
          </cell>
          <cell r="AA884" t="str">
            <v>Ｒ４</v>
          </cell>
          <cell r="AB884" t="str">
            <v>〇</v>
          </cell>
          <cell r="AC884" t="str">
            <v>Ｒ４</v>
          </cell>
        </row>
        <row r="885">
          <cell r="A885">
            <v>1410051023240</v>
          </cell>
          <cell r="B885">
            <v>2</v>
          </cell>
          <cell r="C885" t="str">
            <v>認定こども園（幼稚園型）</v>
          </cell>
          <cell r="D885" t="str">
            <v>認定こども園ナザレ幼稚園</v>
          </cell>
          <cell r="E885">
            <v>82</v>
          </cell>
          <cell r="F885" t="str">
            <v>青葉区</v>
          </cell>
          <cell r="G885" t="str">
            <v>該当</v>
          </cell>
          <cell r="H885">
            <v>24</v>
          </cell>
          <cell r="I885">
            <v>8</v>
          </cell>
          <cell r="J885">
            <v>5</v>
          </cell>
          <cell r="K885" t="str">
            <v>該当</v>
          </cell>
          <cell r="L885">
            <v>10</v>
          </cell>
          <cell r="M885">
            <v>8</v>
          </cell>
          <cell r="N885">
            <v>2</v>
          </cell>
          <cell r="O885">
            <v>2270033</v>
          </cell>
          <cell r="P885" t="str">
            <v>横浜市青葉区鴨志田町１２６４番地</v>
          </cell>
          <cell r="Q885" t="str">
            <v>学校法人　四恩学園　ナザレ幼稚園</v>
          </cell>
          <cell r="R885" t="str">
            <v>適</v>
          </cell>
          <cell r="S885" t="str">
            <v/>
          </cell>
          <cell r="T885" t="str">
            <v/>
          </cell>
          <cell r="U885">
            <v>45191</v>
          </cell>
          <cell r="X885" t="str">
            <v>なし</v>
          </cell>
          <cell r="Y885" t="str">
            <v/>
          </cell>
          <cell r="Z885" t="str">
            <v>該当</v>
          </cell>
          <cell r="AA885" t="str">
            <v>Ｒ４</v>
          </cell>
          <cell r="AB885" t="str">
            <v>〇</v>
          </cell>
          <cell r="AC885" t="str">
            <v>Ｒ４</v>
          </cell>
        </row>
        <row r="886">
          <cell r="A886">
            <v>1410051026961</v>
          </cell>
          <cell r="B886">
            <v>5</v>
          </cell>
          <cell r="C886" t="str">
            <v>幼稚園</v>
          </cell>
          <cell r="D886" t="str">
            <v>もえぎ野幼稚園</v>
          </cell>
          <cell r="E886">
            <v>82</v>
          </cell>
          <cell r="F886" t="str">
            <v>青葉区</v>
          </cell>
          <cell r="G886" t="str">
            <v>該当</v>
          </cell>
          <cell r="H886">
            <v>17</v>
          </cell>
          <cell r="I886">
            <v>6</v>
          </cell>
          <cell r="J886">
            <v>3</v>
          </cell>
          <cell r="K886" t="str">
            <v>該当</v>
          </cell>
          <cell r="L886">
            <v>6</v>
          </cell>
          <cell r="M886">
            <v>6</v>
          </cell>
          <cell r="N886">
            <v>0</v>
          </cell>
          <cell r="O886">
            <v>2270044</v>
          </cell>
          <cell r="P886" t="str">
            <v>横浜市青葉区もえぎ野１５－４</v>
          </cell>
          <cell r="Q886" t="str">
            <v>もえぎ野幼稚園</v>
          </cell>
          <cell r="R886" t="str">
            <v>適</v>
          </cell>
          <cell r="S886" t="str">
            <v/>
          </cell>
          <cell r="T886" t="str">
            <v/>
          </cell>
          <cell r="U886">
            <v>45182</v>
          </cell>
          <cell r="X886" t="str">
            <v>なし</v>
          </cell>
          <cell r="Y886" t="str">
            <v/>
          </cell>
          <cell r="Z886" t="str">
            <v>該当</v>
          </cell>
          <cell r="AA886" t="str">
            <v>Ｒ４</v>
          </cell>
          <cell r="AB886" t="str">
            <v>〇</v>
          </cell>
          <cell r="AC886" t="str">
            <v>Ｒ４</v>
          </cell>
        </row>
        <row r="887">
          <cell r="A887">
            <v>1410051026953</v>
          </cell>
          <cell r="B887">
            <v>5</v>
          </cell>
          <cell r="C887" t="str">
            <v>幼稚園</v>
          </cell>
          <cell r="D887" t="str">
            <v>田園都市幼稚園</v>
          </cell>
          <cell r="E887">
            <v>82</v>
          </cell>
          <cell r="F887" t="str">
            <v>青葉区</v>
          </cell>
          <cell r="G887" t="str">
            <v>該当</v>
          </cell>
          <cell r="H887">
            <v>12</v>
          </cell>
          <cell r="I887">
            <v>4</v>
          </cell>
          <cell r="J887">
            <v>2</v>
          </cell>
          <cell r="K887" t="str">
            <v>該当</v>
          </cell>
          <cell r="L887">
            <v>6</v>
          </cell>
          <cell r="M887">
            <v>4</v>
          </cell>
          <cell r="N887">
            <v>2</v>
          </cell>
          <cell r="O887">
            <v>2270054</v>
          </cell>
          <cell r="P887" t="str">
            <v>横浜市青葉区しらとり台６２－１４</v>
          </cell>
          <cell r="Q887" t="str">
            <v>田園都市学園　田園都市幼稚園</v>
          </cell>
          <cell r="R887" t="str">
            <v>適</v>
          </cell>
          <cell r="S887" t="str">
            <v/>
          </cell>
          <cell r="T887" t="str">
            <v/>
          </cell>
          <cell r="U887">
            <v>45182</v>
          </cell>
          <cell r="X887" t="str">
            <v>なし</v>
          </cell>
          <cell r="Y887" t="str">
            <v/>
          </cell>
          <cell r="Z887" t="str">
            <v>該当</v>
          </cell>
          <cell r="AA887" t="str">
            <v>Ｒ４</v>
          </cell>
          <cell r="AB887" t="str">
            <v>〇</v>
          </cell>
          <cell r="AC887" t="str">
            <v>Ｒ４</v>
          </cell>
        </row>
        <row r="888">
          <cell r="A888">
            <v>1410051023265</v>
          </cell>
          <cell r="B888">
            <v>5</v>
          </cell>
          <cell r="C888" t="str">
            <v>幼稚園</v>
          </cell>
          <cell r="D888" t="str">
            <v>藤が丘幼稚園</v>
          </cell>
          <cell r="E888">
            <v>82</v>
          </cell>
          <cell r="F888" t="str">
            <v>青葉区</v>
          </cell>
          <cell r="G888" t="str">
            <v>該当</v>
          </cell>
          <cell r="H888">
            <v>20</v>
          </cell>
          <cell r="I888">
            <v>7</v>
          </cell>
          <cell r="J888">
            <v>4</v>
          </cell>
          <cell r="K888" t="str">
            <v>該当</v>
          </cell>
          <cell r="L888">
            <v>7</v>
          </cell>
          <cell r="M888">
            <v>7</v>
          </cell>
          <cell r="N888">
            <v>0</v>
          </cell>
          <cell r="O888">
            <v>2270043</v>
          </cell>
          <cell r="P888" t="str">
            <v>横浜市青葉区藤が丘２－３７－７</v>
          </cell>
          <cell r="Q888" t="str">
            <v>学校法人　吉浜学園　藤が丘幼稚園</v>
          </cell>
          <cell r="R888" t="str">
            <v>適</v>
          </cell>
          <cell r="S888" t="str">
            <v/>
          </cell>
          <cell r="T888" t="str">
            <v/>
          </cell>
          <cell r="U888">
            <v>45182</v>
          </cell>
          <cell r="X888" t="str">
            <v>なし</v>
          </cell>
          <cell r="Y888" t="str">
            <v/>
          </cell>
          <cell r="Z888" t="str">
            <v>該当</v>
          </cell>
          <cell r="AA888" t="str">
            <v>Ｒ４</v>
          </cell>
          <cell r="AB888" t="str">
            <v>〇</v>
          </cell>
          <cell r="AC888" t="str">
            <v>Ｒ４</v>
          </cell>
        </row>
        <row r="889">
          <cell r="A889">
            <v>1410051023257</v>
          </cell>
          <cell r="B889">
            <v>5</v>
          </cell>
          <cell r="C889" t="str">
            <v>幼稚園</v>
          </cell>
          <cell r="D889" t="str">
            <v>奈良幼稚園</v>
          </cell>
          <cell r="E889">
            <v>82</v>
          </cell>
          <cell r="F889" t="str">
            <v>青葉区</v>
          </cell>
          <cell r="G889" t="str">
            <v>該当</v>
          </cell>
          <cell r="H889">
            <v>27</v>
          </cell>
          <cell r="I889">
            <v>9</v>
          </cell>
          <cell r="J889">
            <v>5</v>
          </cell>
          <cell r="K889" t="str">
            <v>該当</v>
          </cell>
          <cell r="L889">
            <v>21</v>
          </cell>
          <cell r="M889">
            <v>9</v>
          </cell>
          <cell r="N889">
            <v>12</v>
          </cell>
          <cell r="O889">
            <v>2270036</v>
          </cell>
          <cell r="P889" t="str">
            <v>横浜市青葉区奈良町２５３３－２２</v>
          </cell>
          <cell r="Q889" t="str">
            <v>奈良幼稚園　</v>
          </cell>
          <cell r="R889" t="str">
            <v>適</v>
          </cell>
          <cell r="S889" t="str">
            <v/>
          </cell>
          <cell r="T889" t="str">
            <v/>
          </cell>
          <cell r="U889">
            <v>45191</v>
          </cell>
          <cell r="X889" t="str">
            <v>なし</v>
          </cell>
          <cell r="Y889" t="str">
            <v/>
          </cell>
          <cell r="Z889" t="str">
            <v>該当</v>
          </cell>
          <cell r="AA889" t="str">
            <v>Ｒ４</v>
          </cell>
          <cell r="AB889" t="str">
            <v>〇</v>
          </cell>
          <cell r="AC889" t="str">
            <v>Ｒ４</v>
          </cell>
        </row>
        <row r="890">
          <cell r="A890">
            <v>1410051023208</v>
          </cell>
          <cell r="B890">
            <v>5</v>
          </cell>
          <cell r="C890" t="str">
            <v>幼稚園</v>
          </cell>
          <cell r="D890" t="str">
            <v>田園江田幼稚園</v>
          </cell>
          <cell r="E890">
            <v>82</v>
          </cell>
          <cell r="F890" t="str">
            <v>青葉区</v>
          </cell>
          <cell r="G890" t="str">
            <v>非該当</v>
          </cell>
          <cell r="I890" t="str">
            <v/>
          </cell>
          <cell r="J890" t="str">
            <v/>
          </cell>
          <cell r="K890" t="str">
            <v>非該当</v>
          </cell>
          <cell r="M890" t="str">
            <v/>
          </cell>
          <cell r="N890" t="str">
            <v>―</v>
          </cell>
          <cell r="O890">
            <v>2250013</v>
          </cell>
          <cell r="P890" t="str">
            <v>横浜市青葉区荏田町４７４－１</v>
          </cell>
          <cell r="Q890" t="str">
            <v>田園江田幼稚園</v>
          </cell>
          <cell r="R890" t="str">
            <v>適</v>
          </cell>
          <cell r="S890" t="str">
            <v/>
          </cell>
          <cell r="T890" t="str">
            <v/>
          </cell>
          <cell r="U890">
            <v>45163</v>
          </cell>
          <cell r="X890" t="str">
            <v>―</v>
          </cell>
          <cell r="Y890" t="str">
            <v/>
          </cell>
          <cell r="Z890" t="str">
            <v>非該当</v>
          </cell>
          <cell r="AA890" t="str">
            <v>履歴なし</v>
          </cell>
          <cell r="AB890" t="str">
            <v>〇</v>
          </cell>
          <cell r="AC890" t="str">
            <v/>
          </cell>
        </row>
        <row r="891">
          <cell r="A891">
            <v>1410051023141</v>
          </cell>
          <cell r="B891">
            <v>5</v>
          </cell>
          <cell r="C891" t="str">
            <v>幼稚園</v>
          </cell>
          <cell r="D891" t="str">
            <v>市ヶ尾幼稚園</v>
          </cell>
          <cell r="E891">
            <v>82</v>
          </cell>
          <cell r="F891" t="str">
            <v>青葉区</v>
          </cell>
          <cell r="G891" t="str">
            <v>該当</v>
          </cell>
          <cell r="H891">
            <v>15</v>
          </cell>
          <cell r="I891">
            <v>5</v>
          </cell>
          <cell r="J891">
            <v>3</v>
          </cell>
          <cell r="K891" t="str">
            <v>該当</v>
          </cell>
          <cell r="L891">
            <v>11</v>
          </cell>
          <cell r="M891">
            <v>5</v>
          </cell>
          <cell r="N891">
            <v>6</v>
          </cell>
          <cell r="O891">
            <v>2250024</v>
          </cell>
          <cell r="P891" t="str">
            <v>横浜市青葉区市ケ尾町２１８２</v>
          </cell>
          <cell r="Q891" t="str">
            <v>市ヶ尾幼稚園</v>
          </cell>
          <cell r="R891" t="str">
            <v>適</v>
          </cell>
          <cell r="S891" t="str">
            <v/>
          </cell>
          <cell r="T891" t="str">
            <v/>
          </cell>
          <cell r="U891">
            <v>45182</v>
          </cell>
          <cell r="X891" t="str">
            <v>なし</v>
          </cell>
          <cell r="Y891" t="str">
            <v/>
          </cell>
          <cell r="Z891" t="str">
            <v>該当</v>
          </cell>
          <cell r="AA891" t="str">
            <v>Ｒ４</v>
          </cell>
          <cell r="AB891" t="str">
            <v>〇</v>
          </cell>
          <cell r="AC891" t="str">
            <v>Ｒ４</v>
          </cell>
        </row>
        <row r="892">
          <cell r="A892">
            <v>1410051023117</v>
          </cell>
          <cell r="B892">
            <v>5</v>
          </cell>
          <cell r="C892" t="str">
            <v>幼稚園</v>
          </cell>
          <cell r="D892" t="str">
            <v>愛和太陽幼稚園</v>
          </cell>
          <cell r="E892">
            <v>82</v>
          </cell>
          <cell r="F892" t="str">
            <v>青葉区</v>
          </cell>
          <cell r="G892" t="str">
            <v>該当</v>
          </cell>
          <cell r="H892">
            <v>26</v>
          </cell>
          <cell r="I892">
            <v>9</v>
          </cell>
          <cell r="J892">
            <v>5</v>
          </cell>
          <cell r="K892" t="str">
            <v>該当</v>
          </cell>
          <cell r="L892">
            <v>11</v>
          </cell>
          <cell r="M892">
            <v>9</v>
          </cell>
          <cell r="N892">
            <v>2</v>
          </cell>
          <cell r="O892">
            <v>2250005</v>
          </cell>
          <cell r="P892" t="str">
            <v>横浜市青葉区荏子田３－２６－３</v>
          </cell>
          <cell r="Q892" t="str">
            <v>愛和太陽幼稚園</v>
          </cell>
          <cell r="R892" t="str">
            <v>適</v>
          </cell>
          <cell r="S892" t="str">
            <v/>
          </cell>
          <cell r="T892" t="str">
            <v/>
          </cell>
          <cell r="U892">
            <v>45182</v>
          </cell>
          <cell r="X892" t="str">
            <v>なし</v>
          </cell>
          <cell r="Y892" t="str">
            <v/>
          </cell>
          <cell r="Z892" t="str">
            <v>該当</v>
          </cell>
          <cell r="AA892" t="str">
            <v>Ｒ４</v>
          </cell>
          <cell r="AB892" t="str">
            <v>〇</v>
          </cell>
          <cell r="AC892" t="str">
            <v>Ｒ４</v>
          </cell>
        </row>
        <row r="893">
          <cell r="A893">
            <v>1410051023109</v>
          </cell>
          <cell r="B893">
            <v>5</v>
          </cell>
          <cell r="C893" t="str">
            <v>幼稚園</v>
          </cell>
          <cell r="D893" t="str">
            <v>愛和幼稚園</v>
          </cell>
          <cell r="E893">
            <v>82</v>
          </cell>
          <cell r="F893" t="str">
            <v>青葉区</v>
          </cell>
          <cell r="G893" t="str">
            <v>該当</v>
          </cell>
          <cell r="H893">
            <v>34</v>
          </cell>
          <cell r="I893">
            <v>11</v>
          </cell>
          <cell r="J893">
            <v>7</v>
          </cell>
          <cell r="K893" t="str">
            <v>該当</v>
          </cell>
          <cell r="L893">
            <v>19</v>
          </cell>
          <cell r="M893">
            <v>11</v>
          </cell>
          <cell r="N893">
            <v>8</v>
          </cell>
          <cell r="O893">
            <v>2250013</v>
          </cell>
          <cell r="P893" t="str">
            <v>横浜市青葉区荏田町８７４番地</v>
          </cell>
          <cell r="Q893" t="str">
            <v>学校法人　愛和学院　愛和幼稚園</v>
          </cell>
          <cell r="R893" t="str">
            <v>適</v>
          </cell>
          <cell r="S893" t="str">
            <v/>
          </cell>
          <cell r="T893" t="str">
            <v/>
          </cell>
          <cell r="U893">
            <v>45182</v>
          </cell>
          <cell r="X893" t="str">
            <v>なし</v>
          </cell>
          <cell r="Y893" t="str">
            <v/>
          </cell>
          <cell r="Z893" t="str">
            <v>該当</v>
          </cell>
          <cell r="AA893" t="str">
            <v>Ｒ４</v>
          </cell>
          <cell r="AB893" t="str">
            <v>〇</v>
          </cell>
          <cell r="AC893" t="str">
            <v>Ｒ４</v>
          </cell>
        </row>
        <row r="894">
          <cell r="A894">
            <v>1410051027837</v>
          </cell>
          <cell r="B894">
            <v>6</v>
          </cell>
          <cell r="C894" t="str">
            <v>保育所</v>
          </cell>
          <cell r="D894" t="str">
            <v>小学館アカデミーたまプラーザ保育園</v>
          </cell>
          <cell r="E894">
            <v>82</v>
          </cell>
          <cell r="F894" t="str">
            <v>青葉区</v>
          </cell>
          <cell r="G894" t="str">
            <v>該当</v>
          </cell>
          <cell r="H894">
            <v>13</v>
          </cell>
          <cell r="I894">
            <v>4</v>
          </cell>
          <cell r="J894">
            <v>3</v>
          </cell>
          <cell r="K894" t="str">
            <v>非該当</v>
          </cell>
          <cell r="M894" t="str">
            <v/>
          </cell>
          <cell r="N894" t="str">
            <v>―</v>
          </cell>
          <cell r="O894">
            <v>2250002</v>
          </cell>
          <cell r="P894" t="str">
            <v>横浜市青葉区美しが丘二丁目１８－８</v>
          </cell>
          <cell r="Q894" t="str">
            <v>小学館アカデミーたまプラーザ保育園</v>
          </cell>
          <cell r="R894" t="str">
            <v>適</v>
          </cell>
          <cell r="S894" t="str">
            <v/>
          </cell>
          <cell r="T894" t="str">
            <v/>
          </cell>
          <cell r="U894">
            <v>45163</v>
          </cell>
          <cell r="X894" t="str">
            <v>あり</v>
          </cell>
          <cell r="Y894" t="str">
            <v>○</v>
          </cell>
          <cell r="Z894" t="str">
            <v>Ｒ５新規園</v>
          </cell>
          <cell r="AA894" t="e">
            <v>#N/A</v>
          </cell>
          <cell r="AB894" t="str">
            <v>Ｒ５新規園</v>
          </cell>
          <cell r="AC894" t="str">
            <v>Ｒ４</v>
          </cell>
        </row>
        <row r="895">
          <cell r="A895">
            <v>1410051027076</v>
          </cell>
          <cell r="B895">
            <v>6</v>
          </cell>
          <cell r="C895" t="str">
            <v>保育所</v>
          </cell>
          <cell r="D895" t="str">
            <v>ポピンズナーサリースクールたまプラーザ</v>
          </cell>
          <cell r="E895">
            <v>82</v>
          </cell>
          <cell r="F895" t="str">
            <v>青葉区</v>
          </cell>
          <cell r="G895" t="str">
            <v>該当</v>
          </cell>
          <cell r="H895">
            <v>14</v>
          </cell>
          <cell r="I895">
            <v>5</v>
          </cell>
          <cell r="J895">
            <v>3</v>
          </cell>
          <cell r="K895" t="str">
            <v>該当</v>
          </cell>
          <cell r="L895">
            <v>6</v>
          </cell>
          <cell r="M895">
            <v>5</v>
          </cell>
          <cell r="N895">
            <v>1</v>
          </cell>
          <cell r="O895">
            <v>2250002</v>
          </cell>
          <cell r="P895" t="str">
            <v>横浜市青葉区美しが丘五丁目２－３４</v>
          </cell>
          <cell r="Q895" t="str">
            <v>ポピンズナーサリースクールたまプラーザ</v>
          </cell>
          <cell r="R895" t="str">
            <v>適</v>
          </cell>
          <cell r="S895" t="str">
            <v/>
          </cell>
          <cell r="T895" t="str">
            <v/>
          </cell>
          <cell r="U895">
            <v>45163</v>
          </cell>
          <cell r="X895" t="str">
            <v>なし</v>
          </cell>
          <cell r="Y895" t="str">
            <v/>
          </cell>
          <cell r="Z895" t="str">
            <v>該当</v>
          </cell>
          <cell r="AA895" t="str">
            <v>Ｒ４</v>
          </cell>
          <cell r="AB895" t="str">
            <v>〇</v>
          </cell>
          <cell r="AC895" t="str">
            <v>Ｒ４</v>
          </cell>
        </row>
        <row r="896">
          <cell r="A896">
            <v>1410051026458</v>
          </cell>
          <cell r="B896">
            <v>6</v>
          </cell>
          <cell r="C896" t="str">
            <v>保育所</v>
          </cell>
          <cell r="D896" t="str">
            <v>明日葉保育園青葉台園</v>
          </cell>
          <cell r="E896">
            <v>82</v>
          </cell>
          <cell r="F896" t="str">
            <v>青葉区</v>
          </cell>
          <cell r="G896" t="str">
            <v>該当</v>
          </cell>
          <cell r="H896">
            <v>11</v>
          </cell>
          <cell r="I896">
            <v>4</v>
          </cell>
          <cell r="J896">
            <v>2</v>
          </cell>
          <cell r="K896" t="str">
            <v>該当</v>
          </cell>
          <cell r="L896">
            <v>6</v>
          </cell>
          <cell r="M896">
            <v>4</v>
          </cell>
          <cell r="N896">
            <v>2</v>
          </cell>
          <cell r="O896">
            <v>1080014</v>
          </cell>
          <cell r="P896" t="str">
            <v>東京都港区芝４－１３－３　ＰＭＯ田町東１０Ｆ</v>
          </cell>
          <cell r="Q896" t="str">
            <v>株式会社あしたばマインド</v>
          </cell>
          <cell r="R896" t="str">
            <v>適</v>
          </cell>
          <cell r="S896" t="str">
            <v/>
          </cell>
          <cell r="T896" t="str">
            <v/>
          </cell>
          <cell r="U896">
            <v>45175</v>
          </cell>
          <cell r="X896" t="str">
            <v>なし</v>
          </cell>
          <cell r="Y896" t="str">
            <v/>
          </cell>
          <cell r="Z896" t="str">
            <v>該当</v>
          </cell>
          <cell r="AA896" t="str">
            <v>Ｒ４</v>
          </cell>
          <cell r="AB896" t="str">
            <v>〇</v>
          </cell>
          <cell r="AC896" t="str">
            <v>Ｒ４</v>
          </cell>
        </row>
        <row r="897">
          <cell r="A897">
            <v>1410051026300</v>
          </cell>
          <cell r="B897">
            <v>6</v>
          </cell>
          <cell r="C897" t="str">
            <v>保育所</v>
          </cell>
          <cell r="D897" t="str">
            <v>京進のほいくえんHOPPAたまプラーザ</v>
          </cell>
          <cell r="E897">
            <v>82</v>
          </cell>
          <cell r="F897" t="str">
            <v>青葉区</v>
          </cell>
          <cell r="G897" t="str">
            <v>該当</v>
          </cell>
          <cell r="H897">
            <v>9</v>
          </cell>
          <cell r="I897">
            <v>3</v>
          </cell>
          <cell r="J897">
            <v>2</v>
          </cell>
          <cell r="K897" t="str">
            <v>該当</v>
          </cell>
          <cell r="L897">
            <v>4</v>
          </cell>
          <cell r="M897">
            <v>3</v>
          </cell>
          <cell r="N897">
            <v>1</v>
          </cell>
          <cell r="O897">
            <v>6008177</v>
          </cell>
          <cell r="P897" t="str">
            <v>京都府京都市下京区烏丸通五条下る大坂町３９４　近江屋ビル２階</v>
          </cell>
          <cell r="Q897" t="str">
            <v>株式会社　ＨＯＰＰＡ　保育経理課</v>
          </cell>
          <cell r="R897" t="str">
            <v>適</v>
          </cell>
          <cell r="S897" t="str">
            <v/>
          </cell>
          <cell r="T897" t="str">
            <v/>
          </cell>
          <cell r="U897">
            <v>45163</v>
          </cell>
          <cell r="X897" t="str">
            <v>なし</v>
          </cell>
          <cell r="Y897" t="str">
            <v/>
          </cell>
          <cell r="Z897" t="str">
            <v>該当</v>
          </cell>
          <cell r="AA897" t="str">
            <v>Ｒ４</v>
          </cell>
          <cell r="AB897" t="str">
            <v>〇</v>
          </cell>
          <cell r="AC897" t="str">
            <v>Ｒ４</v>
          </cell>
        </row>
        <row r="898">
          <cell r="A898">
            <v>1410051026110</v>
          </cell>
          <cell r="B898">
            <v>6</v>
          </cell>
          <cell r="C898" t="str">
            <v>保育所</v>
          </cell>
          <cell r="D898" t="str">
            <v>市ヶ尾保育園</v>
          </cell>
          <cell r="E898">
            <v>82</v>
          </cell>
          <cell r="F898" t="str">
            <v>青葉区</v>
          </cell>
          <cell r="G898" t="str">
            <v>該当</v>
          </cell>
          <cell r="H898">
            <v>12</v>
          </cell>
          <cell r="I898">
            <v>4</v>
          </cell>
          <cell r="J898">
            <v>2</v>
          </cell>
          <cell r="K898" t="str">
            <v>該当</v>
          </cell>
          <cell r="L898">
            <v>9</v>
          </cell>
          <cell r="M898">
            <v>4</v>
          </cell>
          <cell r="N898">
            <v>5</v>
          </cell>
          <cell r="O898">
            <v>2250024</v>
          </cell>
          <cell r="P898" t="str">
            <v>横浜市青葉区市ケ尾町５２４－４</v>
          </cell>
          <cell r="Q898" t="str">
            <v>特定非営利活動法人　市ヶ尾保育園</v>
          </cell>
          <cell r="R898" t="str">
            <v>適</v>
          </cell>
          <cell r="S898" t="str">
            <v/>
          </cell>
          <cell r="T898" t="str">
            <v/>
          </cell>
          <cell r="U898">
            <v>45175</v>
          </cell>
          <cell r="X898" t="str">
            <v>なし</v>
          </cell>
          <cell r="Y898" t="str">
            <v/>
          </cell>
          <cell r="Z898" t="str">
            <v>該当</v>
          </cell>
          <cell r="AA898" t="str">
            <v>Ｒ４</v>
          </cell>
          <cell r="AB898" t="str">
            <v>〇</v>
          </cell>
          <cell r="AC898" t="str">
            <v>Ｒ４</v>
          </cell>
        </row>
        <row r="899">
          <cell r="A899">
            <v>1410051026052</v>
          </cell>
          <cell r="B899">
            <v>6</v>
          </cell>
          <cell r="C899" t="str">
            <v>保育所</v>
          </cell>
          <cell r="D899" t="str">
            <v>ポピンズナーサリースクールあざみ野</v>
          </cell>
          <cell r="E899">
            <v>82</v>
          </cell>
          <cell r="F899" t="str">
            <v>青葉区</v>
          </cell>
          <cell r="G899" t="str">
            <v>該当</v>
          </cell>
          <cell r="H899">
            <v>11</v>
          </cell>
          <cell r="I899">
            <v>4</v>
          </cell>
          <cell r="J899">
            <v>2</v>
          </cell>
          <cell r="K899" t="str">
            <v>該当</v>
          </cell>
          <cell r="L899">
            <v>8</v>
          </cell>
          <cell r="M899">
            <v>4</v>
          </cell>
          <cell r="N899">
            <v>4</v>
          </cell>
          <cell r="O899">
            <v>2250011</v>
          </cell>
          <cell r="P899" t="str">
            <v>横浜市青葉区あざみ野二丁目３５番地１２</v>
          </cell>
          <cell r="Q899" t="str">
            <v>ポピンズナーサリースクールあざみ野</v>
          </cell>
          <cell r="R899" t="str">
            <v>適</v>
          </cell>
          <cell r="S899" t="str">
            <v/>
          </cell>
          <cell r="T899" t="str">
            <v/>
          </cell>
          <cell r="U899">
            <v>45163</v>
          </cell>
          <cell r="X899" t="str">
            <v>なし</v>
          </cell>
          <cell r="Y899" t="str">
            <v/>
          </cell>
          <cell r="Z899" t="str">
            <v>該当</v>
          </cell>
          <cell r="AA899" t="str">
            <v>Ｒ４</v>
          </cell>
          <cell r="AB899" t="str">
            <v>〇</v>
          </cell>
          <cell r="AC899" t="str">
            <v>Ｒ４</v>
          </cell>
        </row>
        <row r="900">
          <cell r="A900">
            <v>1410051025831</v>
          </cell>
          <cell r="B900">
            <v>6</v>
          </cell>
          <cell r="C900" t="str">
            <v>保育所</v>
          </cell>
          <cell r="D900" t="str">
            <v>サンキッズ荏田西保育園</v>
          </cell>
          <cell r="E900">
            <v>82</v>
          </cell>
          <cell r="F900" t="str">
            <v>青葉区</v>
          </cell>
          <cell r="G900" t="str">
            <v>該当</v>
          </cell>
          <cell r="H900">
            <v>18</v>
          </cell>
          <cell r="I900">
            <v>6</v>
          </cell>
          <cell r="J900">
            <v>4</v>
          </cell>
          <cell r="K900" t="str">
            <v>該当</v>
          </cell>
          <cell r="L900">
            <v>12</v>
          </cell>
          <cell r="M900">
            <v>6</v>
          </cell>
          <cell r="N900">
            <v>6</v>
          </cell>
          <cell r="O900">
            <v>2540013</v>
          </cell>
          <cell r="P900" t="str">
            <v>神奈川県平塚市田村２－１１－５</v>
          </cell>
          <cell r="Q900" t="str">
            <v>社会福祉法人　惠伸会</v>
          </cell>
          <cell r="R900" t="str">
            <v>適</v>
          </cell>
          <cell r="S900" t="str">
            <v/>
          </cell>
          <cell r="T900" t="str">
            <v/>
          </cell>
          <cell r="U900">
            <v>45175</v>
          </cell>
          <cell r="X900" t="str">
            <v>なし</v>
          </cell>
          <cell r="Y900" t="str">
            <v/>
          </cell>
          <cell r="Z900" t="str">
            <v>該当</v>
          </cell>
          <cell r="AA900" t="str">
            <v>Ｒ４</v>
          </cell>
          <cell r="AB900" t="str">
            <v>〇</v>
          </cell>
          <cell r="AC900" t="str">
            <v>Ｒ４</v>
          </cell>
        </row>
        <row r="901">
          <cell r="A901">
            <v>1410051025658</v>
          </cell>
          <cell r="B901">
            <v>6</v>
          </cell>
          <cell r="C901" t="str">
            <v>保育所</v>
          </cell>
          <cell r="D901" t="str">
            <v>グローバルキッズ美しが丘保育園</v>
          </cell>
          <cell r="E901">
            <v>82</v>
          </cell>
          <cell r="F901" t="str">
            <v>青葉区</v>
          </cell>
          <cell r="G901" t="str">
            <v>該当</v>
          </cell>
          <cell r="H901">
            <v>10</v>
          </cell>
          <cell r="I901">
            <v>3</v>
          </cell>
          <cell r="J901">
            <v>2</v>
          </cell>
          <cell r="K901" t="str">
            <v>該当</v>
          </cell>
          <cell r="L901">
            <v>6</v>
          </cell>
          <cell r="M901">
            <v>3</v>
          </cell>
          <cell r="N901">
            <v>3</v>
          </cell>
          <cell r="O901">
            <v>1020071</v>
          </cell>
          <cell r="P901" t="str">
            <v>東京都千代田区富士見二丁目１４番３６号</v>
          </cell>
          <cell r="Q901" t="str">
            <v>株式会社グローバルキッズ</v>
          </cell>
          <cell r="R901" t="str">
            <v>適</v>
          </cell>
          <cell r="S901" t="str">
            <v/>
          </cell>
          <cell r="T901" t="str">
            <v/>
          </cell>
          <cell r="U901">
            <v>45163</v>
          </cell>
          <cell r="X901" t="str">
            <v>なし</v>
          </cell>
          <cell r="Y901" t="str">
            <v/>
          </cell>
          <cell r="Z901" t="str">
            <v>該当</v>
          </cell>
          <cell r="AA901" t="str">
            <v>Ｒ４</v>
          </cell>
          <cell r="AB901" t="str">
            <v>〇</v>
          </cell>
          <cell r="AC901" t="str">
            <v>Ｒ４</v>
          </cell>
        </row>
        <row r="902">
          <cell r="A902">
            <v>1410051025153</v>
          </cell>
          <cell r="B902">
            <v>6</v>
          </cell>
          <cell r="C902" t="str">
            <v>保育所</v>
          </cell>
          <cell r="D902" t="str">
            <v>ピッピみんなの保育園</v>
          </cell>
          <cell r="E902">
            <v>82</v>
          </cell>
          <cell r="F902" t="str">
            <v>青葉区</v>
          </cell>
          <cell r="G902" t="str">
            <v>非該当</v>
          </cell>
          <cell r="I902" t="str">
            <v/>
          </cell>
          <cell r="J902" t="str">
            <v/>
          </cell>
          <cell r="K902" t="str">
            <v>非該当</v>
          </cell>
          <cell r="M902" t="str">
            <v/>
          </cell>
          <cell r="N902" t="str">
            <v>―</v>
          </cell>
          <cell r="O902">
            <v>2250014</v>
          </cell>
          <cell r="P902" t="str">
            <v>横浜市青葉区荏田西三丁目１－１９　特定非営利活動法人ピッピ・親子サポートネット</v>
          </cell>
          <cell r="Q902" t="str">
            <v>ピッピ保育園</v>
          </cell>
          <cell r="R902" t="str">
            <v>適</v>
          </cell>
          <cell r="S902" t="str">
            <v/>
          </cell>
          <cell r="T902" t="str">
            <v/>
          </cell>
          <cell r="U902">
            <v>45175</v>
          </cell>
          <cell r="X902" t="str">
            <v>―</v>
          </cell>
          <cell r="Y902" t="str">
            <v/>
          </cell>
          <cell r="Z902" t="str">
            <v>非該当</v>
          </cell>
          <cell r="AA902" t="str">
            <v>履歴なし</v>
          </cell>
          <cell r="AB902" t="str">
            <v>〇</v>
          </cell>
          <cell r="AC902" t="str">
            <v/>
          </cell>
        </row>
        <row r="903">
          <cell r="A903">
            <v>1410051024875</v>
          </cell>
          <cell r="B903">
            <v>6</v>
          </cell>
          <cell r="C903" t="str">
            <v>保育所</v>
          </cell>
          <cell r="D903" t="str">
            <v>たまプラーザ小桜愛児園</v>
          </cell>
          <cell r="E903">
            <v>82</v>
          </cell>
          <cell r="F903" t="str">
            <v>青葉区</v>
          </cell>
          <cell r="G903" t="str">
            <v>該当</v>
          </cell>
          <cell r="H903">
            <v>15</v>
          </cell>
          <cell r="I903">
            <v>5</v>
          </cell>
          <cell r="J903">
            <v>3</v>
          </cell>
          <cell r="K903" t="str">
            <v>該当</v>
          </cell>
          <cell r="L903">
            <v>9</v>
          </cell>
          <cell r="M903">
            <v>5</v>
          </cell>
          <cell r="N903">
            <v>4</v>
          </cell>
          <cell r="O903">
            <v>2250003</v>
          </cell>
          <cell r="P903" t="str">
            <v>横浜市青葉区新石川２―３―１５</v>
          </cell>
          <cell r="Q903" t="str">
            <v>社会福祉法人小桜会　たまプラーザ小桜愛児</v>
          </cell>
          <cell r="R903" t="str">
            <v>適</v>
          </cell>
          <cell r="S903" t="str">
            <v/>
          </cell>
          <cell r="T903" t="str">
            <v/>
          </cell>
          <cell r="U903">
            <v>45163</v>
          </cell>
          <cell r="X903" t="str">
            <v>なし</v>
          </cell>
          <cell r="Y903" t="str">
            <v/>
          </cell>
          <cell r="Z903" t="str">
            <v>該当</v>
          </cell>
          <cell r="AA903" t="str">
            <v>Ｒ４</v>
          </cell>
          <cell r="AB903" t="str">
            <v>〇</v>
          </cell>
          <cell r="AC903" t="str">
            <v>Ｒ４</v>
          </cell>
        </row>
        <row r="904">
          <cell r="A904">
            <v>1410051024529</v>
          </cell>
          <cell r="B904">
            <v>6</v>
          </cell>
          <cell r="C904" t="str">
            <v>保育所</v>
          </cell>
          <cell r="D904" t="str">
            <v>木下の保育園　たまプラーザ</v>
          </cell>
          <cell r="E904">
            <v>82</v>
          </cell>
          <cell r="F904" t="str">
            <v>青葉区</v>
          </cell>
          <cell r="G904" t="str">
            <v>該当</v>
          </cell>
          <cell r="H904">
            <v>10</v>
          </cell>
          <cell r="I904">
            <v>3</v>
          </cell>
          <cell r="J904">
            <v>2</v>
          </cell>
          <cell r="K904" t="str">
            <v>該当</v>
          </cell>
          <cell r="L904">
            <v>2</v>
          </cell>
          <cell r="M904">
            <v>3</v>
          </cell>
          <cell r="N904">
            <v>0</v>
          </cell>
          <cell r="O904">
            <v>1631309</v>
          </cell>
          <cell r="P904" t="str">
            <v>東京都新宿区西新宿６丁目５番１号　新宿アイランドタワー８階</v>
          </cell>
          <cell r="Q904" t="str">
            <v>株式会社　木下の保育</v>
          </cell>
          <cell r="R904" t="str">
            <v>適</v>
          </cell>
          <cell r="S904" t="str">
            <v/>
          </cell>
          <cell r="T904" t="str">
            <v/>
          </cell>
          <cell r="U904">
            <v>45163</v>
          </cell>
          <cell r="X904" t="str">
            <v>なし</v>
          </cell>
          <cell r="Y904" t="str">
            <v/>
          </cell>
          <cell r="Z904" t="str">
            <v>該当</v>
          </cell>
          <cell r="AA904" t="str">
            <v>Ｒ４</v>
          </cell>
          <cell r="AB904" t="str">
            <v>〇</v>
          </cell>
          <cell r="AC904" t="str">
            <v>Ｒ４</v>
          </cell>
        </row>
        <row r="905">
          <cell r="A905">
            <v>1410051024404</v>
          </cell>
          <cell r="B905">
            <v>6</v>
          </cell>
          <cell r="C905" t="str">
            <v>保育所</v>
          </cell>
          <cell r="D905" t="str">
            <v>太陽の子　桜台第二保育園</v>
          </cell>
          <cell r="E905">
            <v>82</v>
          </cell>
          <cell r="F905" t="str">
            <v>青葉区</v>
          </cell>
          <cell r="G905" t="str">
            <v>該当</v>
          </cell>
          <cell r="H905">
            <v>12</v>
          </cell>
          <cell r="I905">
            <v>4</v>
          </cell>
          <cell r="J905">
            <v>2</v>
          </cell>
          <cell r="K905" t="str">
            <v>該当</v>
          </cell>
          <cell r="L905">
            <v>6</v>
          </cell>
          <cell r="M905">
            <v>4</v>
          </cell>
          <cell r="N905">
            <v>2</v>
          </cell>
          <cell r="O905">
            <v>1086215</v>
          </cell>
          <cell r="P905" t="str">
            <v>東京都港区港南二丁目１５番３号　品川インターシティＣ棟１５階</v>
          </cell>
          <cell r="Q905" t="str">
            <v>ＨＩＴＯＷＡキッズライフ株式会社</v>
          </cell>
          <cell r="R905" t="str">
            <v/>
          </cell>
          <cell r="S905" t="str">
            <v/>
          </cell>
          <cell r="T905" t="e">
            <v>#N/A</v>
          </cell>
          <cell r="U905">
            <v>45182</v>
          </cell>
          <cell r="X905" t="str">
            <v>なし</v>
          </cell>
          <cell r="Y905" t="str">
            <v/>
          </cell>
          <cell r="Z905" t="str">
            <v>該当</v>
          </cell>
          <cell r="AA905" t="str">
            <v>Ｒ４</v>
          </cell>
          <cell r="AB905" t="str">
            <v>〇</v>
          </cell>
          <cell r="AC905" t="str">
            <v>Ｒ４</v>
          </cell>
        </row>
        <row r="906">
          <cell r="A906">
            <v>1410051024396</v>
          </cell>
          <cell r="B906">
            <v>6</v>
          </cell>
          <cell r="C906" t="str">
            <v>保育所</v>
          </cell>
          <cell r="D906" t="str">
            <v>天才キッズクラブ楽学館あざみ野園</v>
          </cell>
          <cell r="E906">
            <v>82</v>
          </cell>
          <cell r="F906" t="str">
            <v>青葉区</v>
          </cell>
          <cell r="G906" t="str">
            <v>該当</v>
          </cell>
          <cell r="H906">
            <v>10</v>
          </cell>
          <cell r="I906">
            <v>3</v>
          </cell>
          <cell r="J906">
            <v>2</v>
          </cell>
          <cell r="K906" t="str">
            <v>該当</v>
          </cell>
          <cell r="L906">
            <v>4</v>
          </cell>
          <cell r="M906">
            <v>3</v>
          </cell>
          <cell r="N906">
            <v>1</v>
          </cell>
          <cell r="O906">
            <v>2060802</v>
          </cell>
          <cell r="P906" t="str">
            <v>東京都稲城市東長沼２１０６‐５　マスヤビル１Ｆ</v>
          </cell>
          <cell r="Q906" t="str">
            <v>株式会社ＴＫＣ</v>
          </cell>
          <cell r="R906" t="str">
            <v>適</v>
          </cell>
          <cell r="S906" t="str">
            <v/>
          </cell>
          <cell r="T906" t="str">
            <v/>
          </cell>
          <cell r="U906">
            <v>45163</v>
          </cell>
          <cell r="X906" t="str">
            <v>なし</v>
          </cell>
          <cell r="Y906" t="str">
            <v/>
          </cell>
          <cell r="Z906" t="str">
            <v>該当</v>
          </cell>
          <cell r="AA906" t="str">
            <v>Ｒ４</v>
          </cell>
          <cell r="AB906" t="str">
            <v>〇</v>
          </cell>
          <cell r="AC906" t="str">
            <v>Ｒ４</v>
          </cell>
        </row>
        <row r="907">
          <cell r="A907">
            <v>1410051024131</v>
          </cell>
          <cell r="B907">
            <v>6</v>
          </cell>
          <cell r="C907" t="str">
            <v>保育所</v>
          </cell>
          <cell r="D907" t="str">
            <v>あっぷるキッズ青葉台</v>
          </cell>
          <cell r="E907">
            <v>82</v>
          </cell>
          <cell r="F907" t="str">
            <v>青葉区</v>
          </cell>
          <cell r="G907" t="str">
            <v>該当</v>
          </cell>
          <cell r="H907">
            <v>9</v>
          </cell>
          <cell r="I907">
            <v>3</v>
          </cell>
          <cell r="J907">
            <v>2</v>
          </cell>
          <cell r="K907" t="str">
            <v>該当</v>
          </cell>
          <cell r="L907">
            <v>7</v>
          </cell>
          <cell r="M907">
            <v>3</v>
          </cell>
          <cell r="N907">
            <v>4</v>
          </cell>
          <cell r="O907">
            <v>2270063</v>
          </cell>
          <cell r="P907" t="str">
            <v>横浜市青葉区榎が丘７丁目１０番地</v>
          </cell>
          <cell r="Q907" t="str">
            <v>あっぷるキッズ青葉台</v>
          </cell>
          <cell r="R907" t="str">
            <v>適</v>
          </cell>
          <cell r="S907" t="str">
            <v/>
          </cell>
          <cell r="T907" t="str">
            <v/>
          </cell>
          <cell r="U907">
            <v>45163</v>
          </cell>
          <cell r="X907" t="str">
            <v>なし</v>
          </cell>
          <cell r="Y907" t="str">
            <v/>
          </cell>
          <cell r="Z907" t="str">
            <v>該当</v>
          </cell>
          <cell r="AA907" t="str">
            <v>Ｒ４</v>
          </cell>
          <cell r="AB907" t="str">
            <v>〇</v>
          </cell>
          <cell r="AC907" t="str">
            <v>Ｒ４</v>
          </cell>
        </row>
        <row r="908">
          <cell r="A908">
            <v>1410051023869</v>
          </cell>
          <cell r="B908">
            <v>6</v>
          </cell>
          <cell r="C908" t="str">
            <v>保育所</v>
          </cell>
          <cell r="D908" t="str">
            <v>しらとり台保育園　青葉台</v>
          </cell>
          <cell r="E908">
            <v>82</v>
          </cell>
          <cell r="F908" t="str">
            <v>青葉区</v>
          </cell>
          <cell r="G908" t="str">
            <v>該当</v>
          </cell>
          <cell r="H908">
            <v>12</v>
          </cell>
          <cell r="I908">
            <v>4</v>
          </cell>
          <cell r="J908">
            <v>2</v>
          </cell>
          <cell r="K908" t="str">
            <v>該当</v>
          </cell>
          <cell r="L908">
            <v>5</v>
          </cell>
          <cell r="M908">
            <v>4</v>
          </cell>
          <cell r="N908">
            <v>1</v>
          </cell>
          <cell r="O908">
            <v>2270054</v>
          </cell>
          <cell r="P908" t="str">
            <v>横浜市青葉区しらとり台１７－５８</v>
          </cell>
          <cell r="Q908" t="str">
            <v>社会福祉法人しらとり台保育園</v>
          </cell>
          <cell r="R908" t="str">
            <v>適</v>
          </cell>
          <cell r="S908" t="str">
            <v/>
          </cell>
          <cell r="T908" t="str">
            <v/>
          </cell>
          <cell r="U908">
            <v>45175</v>
          </cell>
          <cell r="X908" t="str">
            <v>なし</v>
          </cell>
          <cell r="Y908" t="str">
            <v/>
          </cell>
          <cell r="Z908" t="str">
            <v>該当</v>
          </cell>
          <cell r="AA908" t="str">
            <v>Ｒ４</v>
          </cell>
          <cell r="AB908" t="str">
            <v>〇</v>
          </cell>
          <cell r="AC908" t="str">
            <v>Ｒ４</v>
          </cell>
        </row>
        <row r="909">
          <cell r="A909">
            <v>1410051023844</v>
          </cell>
          <cell r="B909">
            <v>6</v>
          </cell>
          <cell r="C909" t="str">
            <v>保育所</v>
          </cell>
          <cell r="D909" t="str">
            <v>エンゼルベア青葉台保育園</v>
          </cell>
          <cell r="E909">
            <v>82</v>
          </cell>
          <cell r="F909" t="str">
            <v>青葉区</v>
          </cell>
          <cell r="G909" t="str">
            <v>該当</v>
          </cell>
          <cell r="H909">
            <v>11</v>
          </cell>
          <cell r="I909">
            <v>4</v>
          </cell>
          <cell r="J909">
            <v>2</v>
          </cell>
          <cell r="K909" t="str">
            <v>該当</v>
          </cell>
          <cell r="L909">
            <v>9</v>
          </cell>
          <cell r="M909">
            <v>4</v>
          </cell>
          <cell r="N909">
            <v>5</v>
          </cell>
          <cell r="O909">
            <v>2270063</v>
          </cell>
          <cell r="P909" t="str">
            <v>横浜市青葉区榎が丘１３－３</v>
          </cell>
          <cell r="Q909" t="str">
            <v>エンゼルベア青葉台保育園</v>
          </cell>
          <cell r="R909" t="str">
            <v>適</v>
          </cell>
          <cell r="S909" t="str">
            <v/>
          </cell>
          <cell r="T909" t="str">
            <v/>
          </cell>
          <cell r="U909">
            <v>45175</v>
          </cell>
          <cell r="X909" t="str">
            <v>なし</v>
          </cell>
          <cell r="Y909" t="str">
            <v/>
          </cell>
          <cell r="Z909" t="str">
            <v>該当</v>
          </cell>
          <cell r="AA909" t="str">
            <v>Ｒ４</v>
          </cell>
          <cell r="AB909" t="str">
            <v>〇</v>
          </cell>
          <cell r="AC909" t="str">
            <v>Ｒ４</v>
          </cell>
        </row>
        <row r="910">
          <cell r="A910">
            <v>1410051023471</v>
          </cell>
          <cell r="B910">
            <v>6</v>
          </cell>
          <cell r="C910" t="str">
            <v>保育所</v>
          </cell>
          <cell r="D910" t="str">
            <v>ベネッセ　青葉台保育園</v>
          </cell>
          <cell r="E910">
            <v>82</v>
          </cell>
          <cell r="F910" t="str">
            <v>青葉区</v>
          </cell>
          <cell r="G910" t="str">
            <v>該当</v>
          </cell>
          <cell r="H910">
            <v>14</v>
          </cell>
          <cell r="I910">
            <v>5</v>
          </cell>
          <cell r="J910">
            <v>3</v>
          </cell>
          <cell r="K910" t="str">
            <v>該当</v>
          </cell>
          <cell r="L910">
            <v>8</v>
          </cell>
          <cell r="M910">
            <v>5</v>
          </cell>
          <cell r="N910">
            <v>3</v>
          </cell>
          <cell r="O910">
            <v>1630905</v>
          </cell>
          <cell r="P910" t="str">
            <v>東京都新宿区西新宿２丁目３－１　新宿モノリスビル５階</v>
          </cell>
          <cell r="Q910" t="str">
            <v>株式会社ベネッセスタイルケア</v>
          </cell>
          <cell r="R910" t="str">
            <v>適</v>
          </cell>
          <cell r="S910" t="str">
            <v/>
          </cell>
          <cell r="T910" t="str">
            <v/>
          </cell>
          <cell r="U910">
            <v>45182</v>
          </cell>
          <cell r="X910" t="str">
            <v>なし</v>
          </cell>
          <cell r="Y910" t="str">
            <v/>
          </cell>
          <cell r="Z910" t="str">
            <v>該当</v>
          </cell>
          <cell r="AA910" t="str">
            <v>Ｒ４</v>
          </cell>
          <cell r="AB910" t="str">
            <v>〇</v>
          </cell>
          <cell r="AC910" t="str">
            <v>Ｒ４</v>
          </cell>
        </row>
        <row r="911">
          <cell r="A911">
            <v>1410051019834</v>
          </cell>
          <cell r="B911">
            <v>6</v>
          </cell>
          <cell r="C911" t="str">
            <v>保育所</v>
          </cell>
          <cell r="D911" t="str">
            <v>ぽれぽれ保育園藤が丘</v>
          </cell>
          <cell r="E911">
            <v>82</v>
          </cell>
          <cell r="F911" t="str">
            <v>青葉区</v>
          </cell>
          <cell r="G911" t="str">
            <v>該当</v>
          </cell>
          <cell r="H911">
            <v>9</v>
          </cell>
          <cell r="I911">
            <v>3</v>
          </cell>
          <cell r="J911">
            <v>2</v>
          </cell>
          <cell r="K911" t="str">
            <v>該当</v>
          </cell>
          <cell r="L911">
            <v>7</v>
          </cell>
          <cell r="M911">
            <v>3</v>
          </cell>
          <cell r="N911">
            <v>4</v>
          </cell>
          <cell r="O911">
            <v>1830027</v>
          </cell>
          <cell r="P911" t="str">
            <v>東京都府中市本町２丁目５－２４</v>
          </cell>
          <cell r="Q911" t="str">
            <v>株式会社　ポーレ</v>
          </cell>
          <cell r="R911" t="str">
            <v>適</v>
          </cell>
          <cell r="S911" t="str">
            <v/>
          </cell>
          <cell r="T911" t="str">
            <v/>
          </cell>
          <cell r="U911">
            <v>45175</v>
          </cell>
          <cell r="X911" t="str">
            <v>なし</v>
          </cell>
          <cell r="Y911" t="str">
            <v/>
          </cell>
          <cell r="Z911" t="str">
            <v>該当</v>
          </cell>
          <cell r="AA911" t="str">
            <v>Ｒ４</v>
          </cell>
          <cell r="AB911" t="str">
            <v>〇</v>
          </cell>
          <cell r="AC911" t="str">
            <v>Ｒ４</v>
          </cell>
        </row>
        <row r="912">
          <cell r="A912">
            <v>1410051019727</v>
          </cell>
          <cell r="B912">
            <v>6</v>
          </cell>
          <cell r="C912" t="str">
            <v>保育所</v>
          </cell>
          <cell r="D912" t="str">
            <v>グローバルキッズ市が尾園</v>
          </cell>
          <cell r="E912">
            <v>82</v>
          </cell>
          <cell r="F912" t="str">
            <v>青葉区</v>
          </cell>
          <cell r="G912" t="str">
            <v>該当</v>
          </cell>
          <cell r="H912">
            <v>10</v>
          </cell>
          <cell r="I912">
            <v>3</v>
          </cell>
          <cell r="J912">
            <v>2</v>
          </cell>
          <cell r="K912" t="str">
            <v>該当</v>
          </cell>
          <cell r="L912">
            <v>12</v>
          </cell>
          <cell r="M912">
            <v>3</v>
          </cell>
          <cell r="N912">
            <v>9</v>
          </cell>
          <cell r="O912">
            <v>1020071</v>
          </cell>
          <cell r="P912" t="str">
            <v>東京都千代田区富士見二丁目１４番３６号</v>
          </cell>
          <cell r="Q912" t="str">
            <v>株式会社グローバルキッズ</v>
          </cell>
          <cell r="R912" t="str">
            <v>適</v>
          </cell>
          <cell r="S912" t="str">
            <v/>
          </cell>
          <cell r="T912" t="str">
            <v/>
          </cell>
          <cell r="U912">
            <v>45163</v>
          </cell>
          <cell r="X912" t="str">
            <v>なし</v>
          </cell>
          <cell r="Y912" t="str">
            <v/>
          </cell>
          <cell r="Z912" t="str">
            <v>該当</v>
          </cell>
          <cell r="AA912" t="str">
            <v>Ｒ４</v>
          </cell>
          <cell r="AB912" t="str">
            <v>〇</v>
          </cell>
          <cell r="AC912" t="str">
            <v>Ｒ４</v>
          </cell>
        </row>
        <row r="913">
          <cell r="A913">
            <v>1410051019719</v>
          </cell>
          <cell r="B913">
            <v>6</v>
          </cell>
          <cell r="C913" t="str">
            <v>保育所</v>
          </cell>
          <cell r="D913" t="str">
            <v>美しが丘どろんこ保育園</v>
          </cell>
          <cell r="E913">
            <v>82</v>
          </cell>
          <cell r="F913" t="str">
            <v>青葉区</v>
          </cell>
          <cell r="G913" t="str">
            <v>該当</v>
          </cell>
          <cell r="H913">
            <v>11</v>
          </cell>
          <cell r="I913">
            <v>4</v>
          </cell>
          <cell r="J913">
            <v>2</v>
          </cell>
          <cell r="K913" t="str">
            <v>該当</v>
          </cell>
          <cell r="L913">
            <v>7</v>
          </cell>
          <cell r="M913">
            <v>4</v>
          </cell>
          <cell r="N913">
            <v>3</v>
          </cell>
          <cell r="O913">
            <v>1500002</v>
          </cell>
          <cell r="P913" t="str">
            <v>東京都渋谷区渋谷１丁目２－５　ＭＦＰＲ渋谷ビル１３Ｆ</v>
          </cell>
          <cell r="Q913" t="str">
            <v>社会福祉法人　どろんこ会</v>
          </cell>
          <cell r="R913" t="str">
            <v/>
          </cell>
          <cell r="S913" t="str">
            <v/>
          </cell>
          <cell r="T913" t="e">
            <v>#N/A</v>
          </cell>
          <cell r="U913">
            <v>45175</v>
          </cell>
          <cell r="X913" t="str">
            <v>なし</v>
          </cell>
          <cell r="Y913" t="str">
            <v/>
          </cell>
          <cell r="Z913" t="str">
            <v>該当</v>
          </cell>
          <cell r="AA913" t="str">
            <v>Ｒ４</v>
          </cell>
          <cell r="AB913" t="str">
            <v>〇</v>
          </cell>
          <cell r="AC913" t="str">
            <v>Ｒ４</v>
          </cell>
        </row>
        <row r="914">
          <cell r="A914">
            <v>1410051019701</v>
          </cell>
          <cell r="B914">
            <v>6</v>
          </cell>
          <cell r="C914" t="str">
            <v>保育所</v>
          </cell>
          <cell r="D914" t="str">
            <v>グローバルキッズたまプラーザ保育園</v>
          </cell>
          <cell r="E914">
            <v>82</v>
          </cell>
          <cell r="F914" t="str">
            <v>青葉区</v>
          </cell>
          <cell r="G914" t="str">
            <v>該当</v>
          </cell>
          <cell r="H914">
            <v>10</v>
          </cell>
          <cell r="I914">
            <v>3</v>
          </cell>
          <cell r="J914">
            <v>2</v>
          </cell>
          <cell r="K914" t="str">
            <v>該当</v>
          </cell>
          <cell r="L914">
            <v>8</v>
          </cell>
          <cell r="M914">
            <v>3</v>
          </cell>
          <cell r="N914">
            <v>5</v>
          </cell>
          <cell r="O914">
            <v>1020071</v>
          </cell>
          <cell r="P914" t="str">
            <v>東京都千代田区富士見二丁目１４番３６号</v>
          </cell>
          <cell r="Q914" t="str">
            <v>株式会社グローバルキッズ</v>
          </cell>
          <cell r="R914" t="str">
            <v>適</v>
          </cell>
          <cell r="S914" t="str">
            <v/>
          </cell>
          <cell r="T914" t="str">
            <v/>
          </cell>
          <cell r="U914">
            <v>45163</v>
          </cell>
          <cell r="X914" t="str">
            <v>なし</v>
          </cell>
          <cell r="Y914" t="str">
            <v/>
          </cell>
          <cell r="Z914" t="str">
            <v>該当</v>
          </cell>
          <cell r="AA914" t="str">
            <v>Ｒ４</v>
          </cell>
          <cell r="AB914" t="str">
            <v>〇</v>
          </cell>
          <cell r="AC914" t="str">
            <v>Ｒ４</v>
          </cell>
        </row>
        <row r="915">
          <cell r="A915">
            <v>1410051019370</v>
          </cell>
          <cell r="B915">
            <v>6</v>
          </cell>
          <cell r="C915" t="str">
            <v>保育所</v>
          </cell>
          <cell r="D915" t="str">
            <v>アスクあざみ野保育園</v>
          </cell>
          <cell r="E915">
            <v>82</v>
          </cell>
          <cell r="F915" t="str">
            <v>青葉区</v>
          </cell>
          <cell r="G915" t="str">
            <v>該当</v>
          </cell>
          <cell r="H915">
            <v>14</v>
          </cell>
          <cell r="I915">
            <v>5</v>
          </cell>
          <cell r="J915">
            <v>3</v>
          </cell>
          <cell r="K915" t="str">
            <v>該当</v>
          </cell>
          <cell r="L915">
            <v>10</v>
          </cell>
          <cell r="M915">
            <v>5</v>
          </cell>
          <cell r="N915">
            <v>5</v>
          </cell>
          <cell r="O915">
            <v>1080075</v>
          </cell>
          <cell r="P915" t="str">
            <v>東京都港区港南１丁目２－７０　品川シーズンテラス５Ｆ</v>
          </cell>
          <cell r="Q915" t="str">
            <v>株式会社　日本保育総合研究所</v>
          </cell>
          <cell r="R915" t="str">
            <v/>
          </cell>
          <cell r="S915" t="str">
            <v/>
          </cell>
          <cell r="T915" t="e">
            <v>#N/A</v>
          </cell>
          <cell r="U915">
            <v>45175</v>
          </cell>
          <cell r="X915" t="str">
            <v>なし</v>
          </cell>
          <cell r="Y915" t="str">
            <v/>
          </cell>
          <cell r="Z915" t="str">
            <v>該当</v>
          </cell>
          <cell r="AA915" t="str">
            <v>Ｒ４</v>
          </cell>
          <cell r="AB915" t="str">
            <v>〇</v>
          </cell>
          <cell r="AC915" t="str">
            <v>Ｒ４</v>
          </cell>
        </row>
        <row r="916">
          <cell r="A916">
            <v>1410051018703</v>
          </cell>
          <cell r="B916">
            <v>6</v>
          </cell>
          <cell r="C916" t="str">
            <v>保育所</v>
          </cell>
          <cell r="D916" t="str">
            <v>市が尾こどものいえ保育園</v>
          </cell>
          <cell r="E916">
            <v>82</v>
          </cell>
          <cell r="F916" t="str">
            <v>青葉区</v>
          </cell>
          <cell r="G916" t="str">
            <v>該当</v>
          </cell>
          <cell r="H916">
            <v>14</v>
          </cell>
          <cell r="I916">
            <v>5</v>
          </cell>
          <cell r="J916">
            <v>3</v>
          </cell>
          <cell r="K916" t="str">
            <v>該当</v>
          </cell>
          <cell r="L916">
            <v>7</v>
          </cell>
          <cell r="M916">
            <v>5</v>
          </cell>
          <cell r="N916">
            <v>2</v>
          </cell>
          <cell r="O916">
            <v>2250024</v>
          </cell>
          <cell r="P916" t="str">
            <v>横浜市青葉区市ケ尾町４９８－８</v>
          </cell>
          <cell r="Q916" t="str">
            <v>市が尾こどものいえ保育園</v>
          </cell>
          <cell r="R916" t="str">
            <v>適</v>
          </cell>
          <cell r="S916" t="str">
            <v/>
          </cell>
          <cell r="T916" t="str">
            <v/>
          </cell>
          <cell r="U916">
            <v>45191</v>
          </cell>
          <cell r="X916" t="str">
            <v>なし</v>
          </cell>
          <cell r="Y916" t="str">
            <v/>
          </cell>
          <cell r="Z916" t="str">
            <v>該当</v>
          </cell>
          <cell r="AA916" t="str">
            <v>Ｒ４</v>
          </cell>
          <cell r="AB916" t="str">
            <v>〇</v>
          </cell>
          <cell r="AC916" t="str">
            <v>Ｒ４</v>
          </cell>
        </row>
        <row r="917">
          <cell r="A917">
            <v>1410051018349</v>
          </cell>
          <cell r="B917">
            <v>6</v>
          </cell>
          <cell r="C917" t="str">
            <v>保育所</v>
          </cell>
          <cell r="D917" t="str">
            <v>スターチャイルド≪たまプラーザナーサリー</v>
          </cell>
          <cell r="E917">
            <v>82</v>
          </cell>
          <cell r="F917" t="str">
            <v>青葉区</v>
          </cell>
          <cell r="G917" t="str">
            <v>該当</v>
          </cell>
          <cell r="H917">
            <v>11</v>
          </cell>
          <cell r="I917">
            <v>4</v>
          </cell>
          <cell r="J917">
            <v>2</v>
          </cell>
          <cell r="K917" t="str">
            <v>該当</v>
          </cell>
          <cell r="L917">
            <v>10</v>
          </cell>
          <cell r="M917">
            <v>4</v>
          </cell>
          <cell r="N917">
            <v>6</v>
          </cell>
          <cell r="O917">
            <v>2210835</v>
          </cell>
          <cell r="P917" t="str">
            <v>横浜市神奈川区鶴屋町３－２９－１　第６安田ビル５階</v>
          </cell>
          <cell r="Q917" t="str">
            <v>ヒューマンスターチャイルド株式会社</v>
          </cell>
          <cell r="R917" t="str">
            <v>適</v>
          </cell>
          <cell r="S917" t="str">
            <v/>
          </cell>
          <cell r="T917" t="str">
            <v/>
          </cell>
          <cell r="U917">
            <v>45175</v>
          </cell>
          <cell r="X917" t="str">
            <v>なし</v>
          </cell>
          <cell r="Y917" t="str">
            <v/>
          </cell>
          <cell r="Z917" t="str">
            <v>該当</v>
          </cell>
          <cell r="AA917" t="str">
            <v>Ｒ４</v>
          </cell>
          <cell r="AB917" t="str">
            <v>〇</v>
          </cell>
          <cell r="AC917" t="str">
            <v>Ｒ４</v>
          </cell>
        </row>
        <row r="918">
          <cell r="A918">
            <v>1410051018331</v>
          </cell>
          <cell r="B918">
            <v>6</v>
          </cell>
          <cell r="C918" t="str">
            <v>保育所</v>
          </cell>
          <cell r="D918" t="str">
            <v>スターチャイルド≪藤が丘ナーサリー≫</v>
          </cell>
          <cell r="E918">
            <v>82</v>
          </cell>
          <cell r="F918" t="str">
            <v>青葉区</v>
          </cell>
          <cell r="G918" t="str">
            <v>該当</v>
          </cell>
          <cell r="H918">
            <v>10</v>
          </cell>
          <cell r="I918">
            <v>3</v>
          </cell>
          <cell r="J918">
            <v>2</v>
          </cell>
          <cell r="K918" t="str">
            <v>該当</v>
          </cell>
          <cell r="L918">
            <v>8</v>
          </cell>
          <cell r="M918">
            <v>3</v>
          </cell>
          <cell r="N918">
            <v>5</v>
          </cell>
          <cell r="O918">
            <v>2210835</v>
          </cell>
          <cell r="P918" t="str">
            <v>横浜市神奈川区鶴屋町３－２９－１　第６安田ビル５階</v>
          </cell>
          <cell r="Q918" t="str">
            <v>ヒューマンスターチャイルド株式会社</v>
          </cell>
          <cell r="R918" t="str">
            <v>適</v>
          </cell>
          <cell r="S918" t="str">
            <v/>
          </cell>
          <cell r="T918" t="str">
            <v/>
          </cell>
          <cell r="U918">
            <v>45175</v>
          </cell>
          <cell r="X918" t="str">
            <v>なし</v>
          </cell>
          <cell r="Y918" t="str">
            <v/>
          </cell>
          <cell r="Z918" t="str">
            <v>該当</v>
          </cell>
          <cell r="AA918" t="str">
            <v>Ｒ４</v>
          </cell>
          <cell r="AB918" t="str">
            <v>〇</v>
          </cell>
          <cell r="AC918" t="str">
            <v>Ｒ４</v>
          </cell>
        </row>
        <row r="919">
          <cell r="A919">
            <v>1410051018323</v>
          </cell>
          <cell r="B919">
            <v>6</v>
          </cell>
          <cell r="C919" t="str">
            <v>保育所</v>
          </cell>
          <cell r="D919" t="str">
            <v>青葉保育園</v>
          </cell>
          <cell r="E919">
            <v>82</v>
          </cell>
          <cell r="F919" t="str">
            <v>青葉区</v>
          </cell>
          <cell r="G919" t="str">
            <v>該当</v>
          </cell>
          <cell r="H919">
            <v>18</v>
          </cell>
          <cell r="I919">
            <v>6</v>
          </cell>
          <cell r="J919">
            <v>4</v>
          </cell>
          <cell r="K919" t="str">
            <v>該当</v>
          </cell>
          <cell r="L919">
            <v>14</v>
          </cell>
          <cell r="M919">
            <v>6</v>
          </cell>
          <cell r="N919">
            <v>8</v>
          </cell>
          <cell r="O919">
            <v>2250005</v>
          </cell>
          <cell r="P919" t="str">
            <v>横浜市青葉区荏子田三丁目２３－１０</v>
          </cell>
          <cell r="Q919" t="str">
            <v>社会福祉法人　晴翔会　青葉保育園</v>
          </cell>
          <cell r="R919" t="str">
            <v>適</v>
          </cell>
          <cell r="S919" t="str">
            <v/>
          </cell>
          <cell r="T919" t="str">
            <v/>
          </cell>
          <cell r="U919">
            <v>45175</v>
          </cell>
          <cell r="X919" t="str">
            <v>なし</v>
          </cell>
          <cell r="Y919" t="str">
            <v/>
          </cell>
          <cell r="Z919" t="str">
            <v>該当</v>
          </cell>
          <cell r="AA919" t="str">
            <v>Ｒ４</v>
          </cell>
          <cell r="AB919" t="str">
            <v>〇</v>
          </cell>
          <cell r="AC919" t="str">
            <v>Ｒ４</v>
          </cell>
        </row>
        <row r="920">
          <cell r="A920">
            <v>1410051017499</v>
          </cell>
          <cell r="B920">
            <v>6</v>
          </cell>
          <cell r="C920" t="str">
            <v>保育所</v>
          </cell>
          <cell r="D920" t="str">
            <v>にじいろ保育園青葉台</v>
          </cell>
          <cell r="E920">
            <v>82</v>
          </cell>
          <cell r="F920" t="str">
            <v>青葉区</v>
          </cell>
          <cell r="G920" t="str">
            <v>該当</v>
          </cell>
          <cell r="H920">
            <v>15</v>
          </cell>
          <cell r="I920">
            <v>5</v>
          </cell>
          <cell r="J920">
            <v>3</v>
          </cell>
          <cell r="K920" t="str">
            <v>該当</v>
          </cell>
          <cell r="L920">
            <v>6</v>
          </cell>
          <cell r="M920">
            <v>5</v>
          </cell>
          <cell r="N920">
            <v>1</v>
          </cell>
          <cell r="O920">
            <v>1500043</v>
          </cell>
          <cell r="P920" t="str">
            <v>東京都渋谷区道玄坂１丁目１２－１　渋谷マークシティ　ウェスト１７階</v>
          </cell>
          <cell r="Q920" t="str">
            <v>ライクキッズ株式会社</v>
          </cell>
          <cell r="R920" t="str">
            <v>適</v>
          </cell>
          <cell r="S920" t="str">
            <v/>
          </cell>
          <cell r="T920" t="str">
            <v/>
          </cell>
          <cell r="U920">
            <v>45175</v>
          </cell>
          <cell r="X920" t="str">
            <v>なし</v>
          </cell>
          <cell r="Y920" t="str">
            <v/>
          </cell>
          <cell r="Z920" t="str">
            <v>該当</v>
          </cell>
          <cell r="AA920" t="str">
            <v>Ｒ４</v>
          </cell>
          <cell r="AB920" t="str">
            <v>〇</v>
          </cell>
          <cell r="AC920" t="str">
            <v>Ｒ４</v>
          </cell>
        </row>
        <row r="921">
          <cell r="A921">
            <v>1410051017481</v>
          </cell>
          <cell r="B921">
            <v>6</v>
          </cell>
          <cell r="C921" t="str">
            <v>保育所</v>
          </cell>
          <cell r="D921" t="str">
            <v>りんどう保育園</v>
          </cell>
          <cell r="E921">
            <v>82</v>
          </cell>
          <cell r="F921" t="str">
            <v>青葉区</v>
          </cell>
          <cell r="G921" t="str">
            <v>該当</v>
          </cell>
          <cell r="H921">
            <v>14</v>
          </cell>
          <cell r="I921">
            <v>5</v>
          </cell>
          <cell r="J921">
            <v>3</v>
          </cell>
          <cell r="K921" t="str">
            <v>該当</v>
          </cell>
          <cell r="L921">
            <v>10</v>
          </cell>
          <cell r="M921">
            <v>5</v>
          </cell>
          <cell r="N921">
            <v>5</v>
          </cell>
          <cell r="O921">
            <v>2240047</v>
          </cell>
          <cell r="P921" t="str">
            <v>横浜市青葉区みたけ台３２－１９</v>
          </cell>
          <cell r="Q921" t="str">
            <v>祥泉福祉会　りんどう保育園</v>
          </cell>
          <cell r="R921" t="str">
            <v>適</v>
          </cell>
          <cell r="S921" t="str">
            <v/>
          </cell>
          <cell r="T921" t="str">
            <v/>
          </cell>
          <cell r="U921">
            <v>45163</v>
          </cell>
          <cell r="X921" t="str">
            <v>なし</v>
          </cell>
          <cell r="Y921" t="str">
            <v/>
          </cell>
          <cell r="Z921" t="str">
            <v>該当</v>
          </cell>
          <cell r="AA921" t="str">
            <v>Ｒ４</v>
          </cell>
          <cell r="AB921" t="str">
            <v>〇</v>
          </cell>
          <cell r="AC921" t="str">
            <v>Ｒ４</v>
          </cell>
        </row>
        <row r="922">
          <cell r="A922">
            <v>1410051017473</v>
          </cell>
          <cell r="B922">
            <v>6</v>
          </cell>
          <cell r="C922" t="str">
            <v>保育所</v>
          </cell>
          <cell r="D922" t="str">
            <v>横浜ナザレ保育園</v>
          </cell>
          <cell r="E922">
            <v>82</v>
          </cell>
          <cell r="F922" t="str">
            <v>青葉区</v>
          </cell>
          <cell r="G922" t="str">
            <v>該当</v>
          </cell>
          <cell r="H922">
            <v>13</v>
          </cell>
          <cell r="I922">
            <v>4</v>
          </cell>
          <cell r="J922">
            <v>3</v>
          </cell>
          <cell r="K922" t="str">
            <v>該当</v>
          </cell>
          <cell r="L922">
            <v>5</v>
          </cell>
          <cell r="M922">
            <v>4</v>
          </cell>
          <cell r="N922">
            <v>1</v>
          </cell>
          <cell r="O922">
            <v>2270033</v>
          </cell>
          <cell r="P922" t="str">
            <v>横浜市青葉区鴨志田町１２６４番地</v>
          </cell>
          <cell r="Q922" t="str">
            <v>学校法人　四恩学園</v>
          </cell>
          <cell r="R922" t="str">
            <v>適</v>
          </cell>
          <cell r="S922" t="str">
            <v/>
          </cell>
          <cell r="T922" t="str">
            <v/>
          </cell>
          <cell r="U922">
            <v>45182</v>
          </cell>
          <cell r="X922" t="str">
            <v>なし</v>
          </cell>
          <cell r="Y922" t="str">
            <v/>
          </cell>
          <cell r="Z922" t="str">
            <v>該当</v>
          </cell>
          <cell r="AA922" t="str">
            <v>Ｒ４</v>
          </cell>
          <cell r="AB922" t="str">
            <v>〇</v>
          </cell>
          <cell r="AC922" t="str">
            <v>Ｒ４</v>
          </cell>
        </row>
        <row r="923">
          <cell r="A923">
            <v>1410051017465</v>
          </cell>
          <cell r="B923">
            <v>6</v>
          </cell>
          <cell r="C923" t="str">
            <v>保育所</v>
          </cell>
          <cell r="D923" t="str">
            <v>もみじ第二保育園</v>
          </cell>
          <cell r="E923">
            <v>82</v>
          </cell>
          <cell r="F923" t="str">
            <v>青葉区</v>
          </cell>
          <cell r="G923" t="str">
            <v>該当</v>
          </cell>
          <cell r="H923">
            <v>12</v>
          </cell>
          <cell r="I923">
            <v>4</v>
          </cell>
          <cell r="J923">
            <v>2</v>
          </cell>
          <cell r="K923" t="str">
            <v>該当</v>
          </cell>
          <cell r="L923">
            <v>5</v>
          </cell>
          <cell r="M923">
            <v>4</v>
          </cell>
          <cell r="N923">
            <v>1</v>
          </cell>
          <cell r="O923">
            <v>2270067</v>
          </cell>
          <cell r="P923" t="str">
            <v>横浜市青葉区松風台１８－１０</v>
          </cell>
          <cell r="Q923" t="str">
            <v>社会福祉法人　博愛福祉会</v>
          </cell>
          <cell r="R923" t="str">
            <v>適</v>
          </cell>
          <cell r="S923" t="str">
            <v/>
          </cell>
          <cell r="T923" t="str">
            <v/>
          </cell>
          <cell r="U923">
            <v>45175</v>
          </cell>
          <cell r="X923" t="str">
            <v>なし</v>
          </cell>
          <cell r="Y923" t="str">
            <v/>
          </cell>
          <cell r="Z923" t="str">
            <v>該当</v>
          </cell>
          <cell r="AA923" t="str">
            <v>Ｒ４</v>
          </cell>
          <cell r="AB923" t="str">
            <v>〇</v>
          </cell>
          <cell r="AC923" t="str">
            <v>Ｒ４</v>
          </cell>
        </row>
        <row r="924">
          <cell r="A924">
            <v>1410051017457</v>
          </cell>
          <cell r="B924">
            <v>6</v>
          </cell>
          <cell r="C924" t="str">
            <v>保育所</v>
          </cell>
          <cell r="D924" t="str">
            <v>みどり乳児園</v>
          </cell>
          <cell r="E924">
            <v>82</v>
          </cell>
          <cell r="F924" t="str">
            <v>青葉区</v>
          </cell>
          <cell r="G924" t="str">
            <v>該当</v>
          </cell>
          <cell r="H924">
            <v>13</v>
          </cell>
          <cell r="I924">
            <v>4</v>
          </cell>
          <cell r="J924">
            <v>3</v>
          </cell>
          <cell r="K924" t="str">
            <v>該当</v>
          </cell>
          <cell r="L924">
            <v>7</v>
          </cell>
          <cell r="M924">
            <v>4</v>
          </cell>
          <cell r="N924">
            <v>3</v>
          </cell>
          <cell r="O924">
            <v>2270062</v>
          </cell>
          <cell r="P924" t="str">
            <v>横浜市青葉区青葉台一丁目２９－１５</v>
          </cell>
          <cell r="Q924" t="str">
            <v>特定非営利活動法人　みどり乳児園</v>
          </cell>
          <cell r="R924" t="str">
            <v/>
          </cell>
          <cell r="S924" t="str">
            <v/>
          </cell>
          <cell r="T924" t="e">
            <v>#N/A</v>
          </cell>
          <cell r="U924">
            <v>45237</v>
          </cell>
          <cell r="X924" t="str">
            <v>なし</v>
          </cell>
          <cell r="Y924" t="str">
            <v/>
          </cell>
          <cell r="Z924" t="str">
            <v>該当</v>
          </cell>
          <cell r="AA924" t="str">
            <v>Ｒ４</v>
          </cell>
          <cell r="AB924" t="str">
            <v>〇</v>
          </cell>
          <cell r="AC924" t="str">
            <v>Ｒ４</v>
          </cell>
        </row>
        <row r="925">
          <cell r="A925">
            <v>1410051017432</v>
          </cell>
          <cell r="B925">
            <v>6</v>
          </cell>
          <cell r="C925" t="str">
            <v>保育所</v>
          </cell>
          <cell r="D925" t="str">
            <v>ちぐさのもり保育園</v>
          </cell>
          <cell r="E925">
            <v>82</v>
          </cell>
          <cell r="F925" t="str">
            <v>青葉区</v>
          </cell>
          <cell r="G925" t="str">
            <v>該当</v>
          </cell>
          <cell r="H925">
            <v>13</v>
          </cell>
          <cell r="I925">
            <v>4</v>
          </cell>
          <cell r="J925">
            <v>3</v>
          </cell>
          <cell r="K925" t="str">
            <v>該当</v>
          </cell>
          <cell r="L925">
            <v>10</v>
          </cell>
          <cell r="M925">
            <v>4</v>
          </cell>
          <cell r="N925">
            <v>6</v>
          </cell>
          <cell r="O925">
            <v>2270051</v>
          </cell>
          <cell r="P925" t="str">
            <v>横浜市青葉区千草台３２－１５</v>
          </cell>
          <cell r="Q925" t="str">
            <v>ちぐさのもり保育園</v>
          </cell>
          <cell r="R925" t="str">
            <v>適</v>
          </cell>
          <cell r="S925" t="str">
            <v/>
          </cell>
          <cell r="T925" t="str">
            <v/>
          </cell>
          <cell r="U925">
            <v>45205</v>
          </cell>
          <cell r="X925" t="str">
            <v>なし</v>
          </cell>
          <cell r="Y925" t="str">
            <v/>
          </cell>
          <cell r="Z925" t="str">
            <v>該当</v>
          </cell>
          <cell r="AA925" t="str">
            <v>Ｒ４</v>
          </cell>
          <cell r="AB925" t="str">
            <v>〇</v>
          </cell>
          <cell r="AC925" t="str">
            <v>Ｒ４</v>
          </cell>
        </row>
        <row r="926">
          <cell r="A926">
            <v>1410051017416</v>
          </cell>
          <cell r="B926">
            <v>6</v>
          </cell>
          <cell r="C926" t="str">
            <v>保育所</v>
          </cell>
          <cell r="D926" t="str">
            <v>オルタスそらいろ</v>
          </cell>
          <cell r="E926">
            <v>82</v>
          </cell>
          <cell r="F926" t="str">
            <v>青葉区</v>
          </cell>
          <cell r="G926" t="str">
            <v>該当</v>
          </cell>
          <cell r="H926">
            <v>13</v>
          </cell>
          <cell r="I926">
            <v>4</v>
          </cell>
          <cell r="J926">
            <v>3</v>
          </cell>
          <cell r="K926" t="str">
            <v>該当</v>
          </cell>
          <cell r="L926">
            <v>15</v>
          </cell>
          <cell r="M926">
            <v>4</v>
          </cell>
          <cell r="N926">
            <v>11</v>
          </cell>
          <cell r="O926">
            <v>2270062</v>
          </cell>
          <cell r="P926" t="str">
            <v>横浜市青葉区青葉台１ー４　５階</v>
          </cell>
          <cell r="Q926" t="str">
            <v>オルタスそらいろ</v>
          </cell>
          <cell r="R926" t="str">
            <v/>
          </cell>
          <cell r="S926" t="str">
            <v/>
          </cell>
          <cell r="T926" t="e">
            <v>#N/A</v>
          </cell>
          <cell r="U926">
            <v>45182</v>
          </cell>
          <cell r="X926" t="str">
            <v>なし</v>
          </cell>
          <cell r="Y926" t="str">
            <v/>
          </cell>
          <cell r="Z926" t="str">
            <v>該当</v>
          </cell>
          <cell r="AA926" t="str">
            <v>Ｒ４</v>
          </cell>
          <cell r="AB926" t="str">
            <v>〇</v>
          </cell>
          <cell r="AC926" t="str">
            <v>Ｒ４</v>
          </cell>
        </row>
        <row r="927">
          <cell r="A927">
            <v>1410051017408</v>
          </cell>
          <cell r="B927">
            <v>6</v>
          </cell>
          <cell r="C927" t="str">
            <v>保育所</v>
          </cell>
          <cell r="D927" t="str">
            <v>エンゼルベアあざみ野保育園</v>
          </cell>
          <cell r="E927">
            <v>82</v>
          </cell>
          <cell r="F927" t="str">
            <v>青葉区</v>
          </cell>
          <cell r="G927" t="str">
            <v>該当</v>
          </cell>
          <cell r="H927">
            <v>11</v>
          </cell>
          <cell r="I927">
            <v>4</v>
          </cell>
          <cell r="J927">
            <v>2</v>
          </cell>
          <cell r="K927" t="str">
            <v>非該当</v>
          </cell>
          <cell r="M927" t="str">
            <v/>
          </cell>
          <cell r="N927" t="str">
            <v>―</v>
          </cell>
          <cell r="O927">
            <v>2250003</v>
          </cell>
          <cell r="P927" t="str">
            <v>横浜市青葉区新石川１－１３－１</v>
          </cell>
          <cell r="Q927" t="str">
            <v>エンゼルベア　あざみ野保育園</v>
          </cell>
          <cell r="R927" t="str">
            <v>適</v>
          </cell>
          <cell r="S927" t="str">
            <v/>
          </cell>
          <cell r="T927" t="str">
            <v/>
          </cell>
          <cell r="U927">
            <v>45175</v>
          </cell>
          <cell r="X927" t="str">
            <v>なし</v>
          </cell>
          <cell r="Y927" t="str">
            <v/>
          </cell>
          <cell r="Z927" t="str">
            <v>該当</v>
          </cell>
          <cell r="AA927" t="str">
            <v>Ｒ４</v>
          </cell>
          <cell r="AB927" t="str">
            <v>〇</v>
          </cell>
          <cell r="AC927" t="str">
            <v>Ｒ４</v>
          </cell>
        </row>
        <row r="928">
          <cell r="A928">
            <v>1410051017390</v>
          </cell>
          <cell r="B928">
            <v>6</v>
          </cell>
          <cell r="C928" t="str">
            <v>保育所</v>
          </cell>
          <cell r="D928" t="str">
            <v>アスク藤が丘保育園</v>
          </cell>
          <cell r="E928">
            <v>82</v>
          </cell>
          <cell r="F928" t="str">
            <v>青葉区</v>
          </cell>
          <cell r="G928" t="str">
            <v>該当</v>
          </cell>
          <cell r="H928">
            <v>11</v>
          </cell>
          <cell r="I928">
            <v>4</v>
          </cell>
          <cell r="J928">
            <v>2</v>
          </cell>
          <cell r="K928" t="str">
            <v>該当</v>
          </cell>
          <cell r="L928">
            <v>7</v>
          </cell>
          <cell r="M928">
            <v>4</v>
          </cell>
          <cell r="N928">
            <v>3</v>
          </cell>
          <cell r="O928">
            <v>1080075</v>
          </cell>
          <cell r="P928" t="str">
            <v>東京都港区港南１丁目２－７０　品川シーズンテラス５Ｆ</v>
          </cell>
          <cell r="Q928" t="str">
            <v>株式会社　日本保育総合研究所</v>
          </cell>
          <cell r="R928" t="str">
            <v/>
          </cell>
          <cell r="S928" t="str">
            <v/>
          </cell>
          <cell r="T928" t="e">
            <v>#N/A</v>
          </cell>
          <cell r="U928">
            <v>45175</v>
          </cell>
          <cell r="W928">
            <v>45205</v>
          </cell>
          <cell r="X928" t="str">
            <v>なし</v>
          </cell>
          <cell r="Y928" t="str">
            <v/>
          </cell>
          <cell r="Z928" t="str">
            <v>該当</v>
          </cell>
          <cell r="AA928" t="str">
            <v>Ｒ４</v>
          </cell>
          <cell r="AB928" t="str">
            <v>〇</v>
          </cell>
          <cell r="AC928" t="str">
            <v>Ｒ４</v>
          </cell>
        </row>
        <row r="929">
          <cell r="A929">
            <v>1410051017382</v>
          </cell>
          <cell r="B929">
            <v>6</v>
          </cell>
          <cell r="C929" t="str">
            <v>保育所</v>
          </cell>
          <cell r="D929" t="str">
            <v>青葉フレール保育園</v>
          </cell>
          <cell r="E929">
            <v>82</v>
          </cell>
          <cell r="F929" t="str">
            <v>青葉区</v>
          </cell>
          <cell r="G929" t="str">
            <v>該当</v>
          </cell>
          <cell r="H929">
            <v>19</v>
          </cell>
          <cell r="I929">
            <v>6</v>
          </cell>
          <cell r="J929">
            <v>4</v>
          </cell>
          <cell r="K929" t="str">
            <v>該当</v>
          </cell>
          <cell r="L929">
            <v>13</v>
          </cell>
          <cell r="M929">
            <v>6</v>
          </cell>
          <cell r="N929">
            <v>7</v>
          </cell>
          <cell r="O929">
            <v>2250003</v>
          </cell>
          <cell r="P929" t="str">
            <v>横浜市青葉区新石川２丁目９番６</v>
          </cell>
          <cell r="Q929" t="str">
            <v>（福）春明会　青葉フレール保育園</v>
          </cell>
          <cell r="R929" t="str">
            <v>適</v>
          </cell>
          <cell r="S929" t="str">
            <v/>
          </cell>
          <cell r="T929" t="str">
            <v/>
          </cell>
          <cell r="U929">
            <v>45182</v>
          </cell>
          <cell r="X929" t="str">
            <v>なし</v>
          </cell>
          <cell r="Y929" t="str">
            <v/>
          </cell>
          <cell r="Z929" t="str">
            <v>該当</v>
          </cell>
          <cell r="AA929" t="str">
            <v>Ｒ４</v>
          </cell>
          <cell r="AB929" t="str">
            <v>〇</v>
          </cell>
          <cell r="AC929" t="str">
            <v>Ｒ４</v>
          </cell>
        </row>
        <row r="930">
          <cell r="A930">
            <v>1410051015857</v>
          </cell>
          <cell r="B930">
            <v>6</v>
          </cell>
          <cell r="C930" t="str">
            <v>保育所</v>
          </cell>
          <cell r="D930" t="str">
            <v>グローバルキッズあざみ野園</v>
          </cell>
          <cell r="E930">
            <v>82</v>
          </cell>
          <cell r="F930" t="str">
            <v>青葉区</v>
          </cell>
          <cell r="G930" t="str">
            <v>該当</v>
          </cell>
          <cell r="H930">
            <v>11</v>
          </cell>
          <cell r="I930">
            <v>4</v>
          </cell>
          <cell r="J930">
            <v>2</v>
          </cell>
          <cell r="K930" t="str">
            <v>該当</v>
          </cell>
          <cell r="L930">
            <v>10</v>
          </cell>
          <cell r="M930">
            <v>4</v>
          </cell>
          <cell r="N930">
            <v>6</v>
          </cell>
          <cell r="O930">
            <v>1020071</v>
          </cell>
          <cell r="P930" t="str">
            <v>東京都千代田区富士見二丁目１４番３６号</v>
          </cell>
          <cell r="Q930" t="str">
            <v>株式会社グローバルキッズ</v>
          </cell>
          <cell r="R930" t="str">
            <v>適</v>
          </cell>
          <cell r="S930" t="str">
            <v/>
          </cell>
          <cell r="T930" t="str">
            <v/>
          </cell>
          <cell r="U930">
            <v>45163</v>
          </cell>
          <cell r="X930" t="str">
            <v>なし</v>
          </cell>
          <cell r="Y930" t="str">
            <v/>
          </cell>
          <cell r="Z930" t="str">
            <v>該当</v>
          </cell>
          <cell r="AA930" t="str">
            <v>Ｒ４</v>
          </cell>
          <cell r="AB930" t="str">
            <v>〇</v>
          </cell>
          <cell r="AC930" t="str">
            <v>Ｒ４</v>
          </cell>
        </row>
        <row r="931">
          <cell r="A931">
            <v>1410051015840</v>
          </cell>
          <cell r="B931">
            <v>6</v>
          </cell>
          <cell r="C931" t="str">
            <v>保育所</v>
          </cell>
          <cell r="D931" t="str">
            <v>アートチャイルドケアろりぽっぷたまプラーザ</v>
          </cell>
          <cell r="E931">
            <v>82</v>
          </cell>
          <cell r="F931" t="str">
            <v>青葉区</v>
          </cell>
          <cell r="G931" t="str">
            <v>該当</v>
          </cell>
          <cell r="H931">
            <v>15</v>
          </cell>
          <cell r="I931">
            <v>5</v>
          </cell>
          <cell r="J931">
            <v>3</v>
          </cell>
          <cell r="K931" t="str">
            <v>該当</v>
          </cell>
          <cell r="L931">
            <v>6</v>
          </cell>
          <cell r="M931">
            <v>5</v>
          </cell>
          <cell r="N931">
            <v>1</v>
          </cell>
          <cell r="O931">
            <v>1400002</v>
          </cell>
          <cell r="P931" t="str">
            <v>東京都品川区東品川１－３－１０　アートコーポレーション東京オフィス３Ｆ</v>
          </cell>
          <cell r="Q931" t="str">
            <v>アートチャイルドケア株式会社</v>
          </cell>
          <cell r="R931" t="str">
            <v>適</v>
          </cell>
          <cell r="S931" t="str">
            <v/>
          </cell>
          <cell r="T931" t="str">
            <v/>
          </cell>
          <cell r="U931">
            <v>45175</v>
          </cell>
          <cell r="X931" t="str">
            <v>なし</v>
          </cell>
          <cell r="Y931" t="str">
            <v/>
          </cell>
          <cell r="Z931" t="str">
            <v>該当</v>
          </cell>
          <cell r="AA931" t="str">
            <v>Ｒ４</v>
          </cell>
          <cell r="AB931" t="str">
            <v>〇</v>
          </cell>
          <cell r="AC931" t="str">
            <v>Ｒ４</v>
          </cell>
        </row>
        <row r="932">
          <cell r="A932">
            <v>1410051015832</v>
          </cell>
          <cell r="B932">
            <v>6</v>
          </cell>
          <cell r="C932" t="str">
            <v>保育所</v>
          </cell>
          <cell r="D932" t="str">
            <v>ベネッセ　市ヶ尾駅前保育園</v>
          </cell>
          <cell r="E932">
            <v>82</v>
          </cell>
          <cell r="F932" t="str">
            <v>青葉区</v>
          </cell>
          <cell r="G932" t="str">
            <v>該当</v>
          </cell>
          <cell r="H932">
            <v>11</v>
          </cell>
          <cell r="I932">
            <v>4</v>
          </cell>
          <cell r="J932">
            <v>2</v>
          </cell>
          <cell r="K932" t="str">
            <v>該当</v>
          </cell>
          <cell r="L932">
            <v>5</v>
          </cell>
          <cell r="M932">
            <v>4</v>
          </cell>
          <cell r="N932">
            <v>1</v>
          </cell>
          <cell r="O932">
            <v>1630905</v>
          </cell>
          <cell r="P932" t="str">
            <v>東京都新宿区西新宿２丁目３－１新宿モノリスビル５Ｆ</v>
          </cell>
          <cell r="Q932" t="str">
            <v>株式会社ベネッセスタイルケア</v>
          </cell>
          <cell r="R932" t="str">
            <v/>
          </cell>
          <cell r="S932" t="str">
            <v/>
          </cell>
          <cell r="T932" t="e">
            <v>#N/A</v>
          </cell>
          <cell r="U932">
            <v>45182</v>
          </cell>
          <cell r="X932" t="str">
            <v>なし</v>
          </cell>
          <cell r="Y932" t="str">
            <v/>
          </cell>
          <cell r="Z932" t="str">
            <v>該当</v>
          </cell>
          <cell r="AA932" t="str">
            <v>Ｒ４</v>
          </cell>
          <cell r="AB932" t="str">
            <v>〇</v>
          </cell>
          <cell r="AC932" t="str">
            <v>Ｒ４</v>
          </cell>
        </row>
        <row r="933">
          <cell r="A933">
            <v>1410051015824</v>
          </cell>
          <cell r="B933">
            <v>6</v>
          </cell>
          <cell r="C933" t="str">
            <v>保育所</v>
          </cell>
          <cell r="D933" t="str">
            <v>にじいろ保育園江田</v>
          </cell>
          <cell r="E933">
            <v>82</v>
          </cell>
          <cell r="F933" t="str">
            <v>青葉区</v>
          </cell>
          <cell r="G933" t="str">
            <v>該当</v>
          </cell>
          <cell r="H933">
            <v>9</v>
          </cell>
          <cell r="I933">
            <v>3</v>
          </cell>
          <cell r="J933">
            <v>2</v>
          </cell>
          <cell r="K933" t="str">
            <v>該当</v>
          </cell>
          <cell r="L933">
            <v>5</v>
          </cell>
          <cell r="M933">
            <v>3</v>
          </cell>
          <cell r="N933">
            <v>2</v>
          </cell>
          <cell r="O933">
            <v>1500043</v>
          </cell>
          <cell r="P933" t="str">
            <v>東京都渋谷区道玄坂１丁目１２－１　渋谷マークシティ　ウェスト１７階</v>
          </cell>
          <cell r="Q933" t="str">
            <v>ライクキッズ株式会社</v>
          </cell>
          <cell r="R933" t="str">
            <v>適</v>
          </cell>
          <cell r="S933" t="str">
            <v/>
          </cell>
          <cell r="T933" t="str">
            <v/>
          </cell>
          <cell r="U933">
            <v>45175</v>
          </cell>
          <cell r="X933" t="str">
            <v>なし</v>
          </cell>
          <cell r="Y933" t="str">
            <v/>
          </cell>
          <cell r="Z933" t="str">
            <v>該当</v>
          </cell>
          <cell r="AA933" t="str">
            <v>Ｒ４</v>
          </cell>
          <cell r="AB933" t="str">
            <v>〇</v>
          </cell>
          <cell r="AC933" t="str">
            <v>Ｒ４</v>
          </cell>
        </row>
        <row r="934">
          <cell r="A934">
            <v>1410051015816</v>
          </cell>
          <cell r="B934">
            <v>6</v>
          </cell>
          <cell r="C934" t="str">
            <v>保育所</v>
          </cell>
          <cell r="D934" t="str">
            <v>しらとり台保育園</v>
          </cell>
          <cell r="E934">
            <v>82</v>
          </cell>
          <cell r="F934" t="str">
            <v>青葉区</v>
          </cell>
          <cell r="G934" t="str">
            <v>該当</v>
          </cell>
          <cell r="H934">
            <v>28</v>
          </cell>
          <cell r="I934">
            <v>9</v>
          </cell>
          <cell r="J934">
            <v>6</v>
          </cell>
          <cell r="K934" t="str">
            <v>該当</v>
          </cell>
          <cell r="L934">
            <v>14</v>
          </cell>
          <cell r="M934">
            <v>9</v>
          </cell>
          <cell r="N934">
            <v>5</v>
          </cell>
          <cell r="O934">
            <v>2270054</v>
          </cell>
          <cell r="P934" t="str">
            <v>横浜市青葉区しらとり台１７－５８</v>
          </cell>
          <cell r="Q934" t="str">
            <v>社会福祉法人　しらとり台保育園</v>
          </cell>
          <cell r="R934" t="str">
            <v>適</v>
          </cell>
          <cell r="S934" t="str">
            <v/>
          </cell>
          <cell r="T934" t="str">
            <v/>
          </cell>
          <cell r="U934">
            <v>45182</v>
          </cell>
          <cell r="X934" t="str">
            <v>なし</v>
          </cell>
          <cell r="Y934" t="str">
            <v/>
          </cell>
          <cell r="Z934" t="str">
            <v>該当</v>
          </cell>
          <cell r="AA934" t="str">
            <v>Ｒ４</v>
          </cell>
          <cell r="AB934" t="str">
            <v>〇</v>
          </cell>
          <cell r="AC934" t="str">
            <v>Ｒ４</v>
          </cell>
        </row>
        <row r="935">
          <cell r="A935">
            <v>1410051015808</v>
          </cell>
          <cell r="B935">
            <v>6</v>
          </cell>
          <cell r="C935" t="str">
            <v>保育所</v>
          </cell>
          <cell r="D935" t="str">
            <v>グローバルキッズ藤が丘園</v>
          </cell>
          <cell r="E935">
            <v>82</v>
          </cell>
          <cell r="F935" t="str">
            <v>青葉区</v>
          </cell>
          <cell r="G935" t="str">
            <v>該当</v>
          </cell>
          <cell r="H935">
            <v>12</v>
          </cell>
          <cell r="I935">
            <v>4</v>
          </cell>
          <cell r="J935">
            <v>2</v>
          </cell>
          <cell r="K935" t="str">
            <v>該当</v>
          </cell>
          <cell r="L935">
            <v>5</v>
          </cell>
          <cell r="M935">
            <v>4</v>
          </cell>
          <cell r="N935">
            <v>1</v>
          </cell>
          <cell r="O935">
            <v>1020071</v>
          </cell>
          <cell r="P935" t="str">
            <v>東京都千代田区富士見二丁目１４番３６号</v>
          </cell>
          <cell r="Q935" t="str">
            <v>株式会社グローバルキッズ</v>
          </cell>
          <cell r="R935" t="str">
            <v>適</v>
          </cell>
          <cell r="S935" t="str">
            <v/>
          </cell>
          <cell r="T935" t="str">
            <v/>
          </cell>
          <cell r="U935">
            <v>45163</v>
          </cell>
          <cell r="X935" t="str">
            <v>なし</v>
          </cell>
          <cell r="Y935" t="str">
            <v/>
          </cell>
          <cell r="Z935" t="str">
            <v>該当</v>
          </cell>
          <cell r="AA935" t="str">
            <v>Ｒ４</v>
          </cell>
          <cell r="AB935" t="str">
            <v>〇</v>
          </cell>
          <cell r="AC935" t="str">
            <v>Ｒ４</v>
          </cell>
        </row>
        <row r="936">
          <cell r="A936">
            <v>1410051015790</v>
          </cell>
          <cell r="B936">
            <v>6</v>
          </cell>
          <cell r="C936" t="str">
            <v>保育所</v>
          </cell>
          <cell r="D936" t="str">
            <v>いずみ青葉台保育園</v>
          </cell>
          <cell r="E936">
            <v>82</v>
          </cell>
          <cell r="F936" t="str">
            <v>青葉区</v>
          </cell>
          <cell r="G936" t="str">
            <v>該当</v>
          </cell>
          <cell r="H936">
            <v>14</v>
          </cell>
          <cell r="I936">
            <v>5</v>
          </cell>
          <cell r="J936">
            <v>3</v>
          </cell>
          <cell r="K936" t="str">
            <v>該当</v>
          </cell>
          <cell r="L936">
            <v>14</v>
          </cell>
          <cell r="M936">
            <v>5</v>
          </cell>
          <cell r="N936">
            <v>9</v>
          </cell>
          <cell r="O936">
            <v>2270062</v>
          </cell>
          <cell r="P936" t="str">
            <v>横浜市青葉区青葉台２－８－２７</v>
          </cell>
          <cell r="Q936" t="str">
            <v>いずみ青葉台保育園</v>
          </cell>
          <cell r="R936" t="str">
            <v>適</v>
          </cell>
          <cell r="S936" t="str">
            <v/>
          </cell>
          <cell r="T936" t="str">
            <v/>
          </cell>
          <cell r="U936">
            <v>45175</v>
          </cell>
          <cell r="X936" t="str">
            <v>なし</v>
          </cell>
          <cell r="Y936" t="str">
            <v/>
          </cell>
          <cell r="Z936" t="str">
            <v>該当</v>
          </cell>
          <cell r="AA936" t="str">
            <v>Ｒ４</v>
          </cell>
          <cell r="AB936" t="str">
            <v>〇</v>
          </cell>
          <cell r="AC936" t="str">
            <v>Ｒ４</v>
          </cell>
        </row>
        <row r="937">
          <cell r="A937">
            <v>1410051015782</v>
          </cell>
          <cell r="B937">
            <v>6</v>
          </cell>
          <cell r="C937" t="str">
            <v>保育所</v>
          </cell>
          <cell r="D937" t="str">
            <v>ＭＩＷＡあかね台光の子保育園</v>
          </cell>
          <cell r="E937">
            <v>82</v>
          </cell>
          <cell r="F937" t="str">
            <v>青葉区</v>
          </cell>
          <cell r="G937" t="str">
            <v>該当</v>
          </cell>
          <cell r="H937">
            <v>17</v>
          </cell>
          <cell r="I937">
            <v>6</v>
          </cell>
          <cell r="J937">
            <v>3</v>
          </cell>
          <cell r="K937" t="str">
            <v>該当</v>
          </cell>
          <cell r="L937">
            <v>11</v>
          </cell>
          <cell r="M937">
            <v>6</v>
          </cell>
          <cell r="N937">
            <v>5</v>
          </cell>
          <cell r="O937">
            <v>2270066</v>
          </cell>
          <cell r="P937" t="str">
            <v>横浜市青葉区あかね台２丁目１８番地１</v>
          </cell>
          <cell r="Q937" t="str">
            <v>社会福祉法人みわの会あかね台光の子保育園</v>
          </cell>
          <cell r="R937" t="str">
            <v>適</v>
          </cell>
          <cell r="S937" t="str">
            <v/>
          </cell>
          <cell r="T937" t="str">
            <v/>
          </cell>
          <cell r="U937">
            <v>45191</v>
          </cell>
          <cell r="X937" t="str">
            <v>なし</v>
          </cell>
          <cell r="Y937" t="str">
            <v/>
          </cell>
          <cell r="Z937" t="str">
            <v>該当</v>
          </cell>
          <cell r="AA937" t="str">
            <v>Ｒ４</v>
          </cell>
          <cell r="AB937" t="str">
            <v>〇</v>
          </cell>
          <cell r="AC937" t="str">
            <v>Ｒ４</v>
          </cell>
        </row>
        <row r="938">
          <cell r="A938">
            <v>1410051015261</v>
          </cell>
          <cell r="B938">
            <v>6</v>
          </cell>
          <cell r="C938" t="str">
            <v>保育所</v>
          </cell>
          <cell r="D938" t="str">
            <v>もみじ保育園</v>
          </cell>
          <cell r="E938">
            <v>82</v>
          </cell>
          <cell r="F938" t="str">
            <v>青葉区</v>
          </cell>
          <cell r="G938" t="str">
            <v>該当</v>
          </cell>
          <cell r="H938">
            <v>19</v>
          </cell>
          <cell r="I938">
            <v>6</v>
          </cell>
          <cell r="J938">
            <v>4</v>
          </cell>
          <cell r="K938" t="str">
            <v>該当</v>
          </cell>
          <cell r="L938">
            <v>10</v>
          </cell>
          <cell r="M938">
            <v>6</v>
          </cell>
          <cell r="N938">
            <v>4</v>
          </cell>
          <cell r="O938">
            <v>2270067</v>
          </cell>
          <cell r="P938" t="str">
            <v>横浜市青葉区松風台１８－１０</v>
          </cell>
          <cell r="Q938" t="str">
            <v>社会福祉法人　博愛福祉会　もみじ保育園</v>
          </cell>
          <cell r="R938" t="str">
            <v>適</v>
          </cell>
          <cell r="S938" t="str">
            <v/>
          </cell>
          <cell r="T938" t="str">
            <v/>
          </cell>
          <cell r="U938">
            <v>45175</v>
          </cell>
          <cell r="X938" t="str">
            <v>なし</v>
          </cell>
          <cell r="Y938" t="str">
            <v/>
          </cell>
          <cell r="Z938" t="str">
            <v>該当</v>
          </cell>
          <cell r="AA938" t="str">
            <v>Ｒ４</v>
          </cell>
          <cell r="AB938" t="str">
            <v>〇</v>
          </cell>
          <cell r="AC938" t="str">
            <v>Ｒ４</v>
          </cell>
        </row>
        <row r="939">
          <cell r="A939">
            <v>1410051015253</v>
          </cell>
          <cell r="B939">
            <v>6</v>
          </cell>
          <cell r="C939" t="str">
            <v>保育所</v>
          </cell>
          <cell r="D939" t="str">
            <v>藤が丘もみじ保育センター</v>
          </cell>
          <cell r="E939">
            <v>82</v>
          </cell>
          <cell r="F939" t="str">
            <v>青葉区</v>
          </cell>
          <cell r="G939" t="str">
            <v>該当</v>
          </cell>
          <cell r="H939">
            <v>8</v>
          </cell>
          <cell r="I939">
            <v>3</v>
          </cell>
          <cell r="J939">
            <v>2</v>
          </cell>
          <cell r="K939" t="str">
            <v>該当</v>
          </cell>
          <cell r="L939">
            <v>4</v>
          </cell>
          <cell r="M939">
            <v>3</v>
          </cell>
          <cell r="N939">
            <v>1</v>
          </cell>
          <cell r="O939">
            <v>2270067</v>
          </cell>
          <cell r="P939" t="str">
            <v>横浜市青葉区松風台１８－１０</v>
          </cell>
          <cell r="Q939" t="str">
            <v>社会福祉法人　博愛福祉会</v>
          </cell>
          <cell r="R939" t="str">
            <v>適</v>
          </cell>
          <cell r="S939" t="str">
            <v/>
          </cell>
          <cell r="T939" t="str">
            <v/>
          </cell>
          <cell r="U939">
            <v>45175</v>
          </cell>
          <cell r="X939" t="str">
            <v>なし</v>
          </cell>
          <cell r="Y939" t="str">
            <v/>
          </cell>
          <cell r="Z939" t="str">
            <v>該当</v>
          </cell>
          <cell r="AA939" t="str">
            <v>Ｒ４</v>
          </cell>
          <cell r="AB939" t="str">
            <v>〇</v>
          </cell>
          <cell r="AC939" t="str">
            <v>Ｒ４</v>
          </cell>
        </row>
        <row r="940">
          <cell r="A940">
            <v>1410051015246</v>
          </cell>
          <cell r="B940">
            <v>6</v>
          </cell>
          <cell r="C940" t="str">
            <v>保育所</v>
          </cell>
          <cell r="D940" t="str">
            <v>たまプラーザもみじ保育園</v>
          </cell>
          <cell r="E940">
            <v>82</v>
          </cell>
          <cell r="F940" t="str">
            <v>青葉区</v>
          </cell>
          <cell r="G940" t="str">
            <v>該当</v>
          </cell>
          <cell r="H940">
            <v>20</v>
          </cell>
          <cell r="I940">
            <v>7</v>
          </cell>
          <cell r="J940">
            <v>4</v>
          </cell>
          <cell r="K940" t="str">
            <v>非該当</v>
          </cell>
          <cell r="M940" t="str">
            <v/>
          </cell>
          <cell r="N940" t="str">
            <v>―</v>
          </cell>
          <cell r="O940">
            <v>2270067</v>
          </cell>
          <cell r="P940" t="str">
            <v>横浜市青葉区松風台１８－１０</v>
          </cell>
          <cell r="Q940" t="str">
            <v>社会福祉法人　博愛福祉会</v>
          </cell>
          <cell r="R940" t="str">
            <v>適</v>
          </cell>
          <cell r="S940" t="str">
            <v/>
          </cell>
          <cell r="T940" t="str">
            <v/>
          </cell>
          <cell r="U940">
            <v>45175</v>
          </cell>
          <cell r="X940" t="str">
            <v>なし</v>
          </cell>
          <cell r="Y940" t="str">
            <v/>
          </cell>
          <cell r="Z940" t="str">
            <v>該当</v>
          </cell>
          <cell r="AA940" t="str">
            <v>Ｒ４</v>
          </cell>
          <cell r="AB940" t="str">
            <v>〇</v>
          </cell>
          <cell r="AC940" t="str">
            <v>Ｒ４</v>
          </cell>
        </row>
        <row r="941">
          <cell r="A941">
            <v>1410051015048</v>
          </cell>
          <cell r="B941">
            <v>6</v>
          </cell>
          <cell r="C941" t="str">
            <v>保育所</v>
          </cell>
          <cell r="D941" t="str">
            <v>パレット保育園・たまプラーザ</v>
          </cell>
          <cell r="E941">
            <v>82</v>
          </cell>
          <cell r="F941" t="str">
            <v>青葉区</v>
          </cell>
          <cell r="G941" t="str">
            <v>該当</v>
          </cell>
          <cell r="H941">
            <v>10</v>
          </cell>
          <cell r="I941">
            <v>3</v>
          </cell>
          <cell r="J941">
            <v>2</v>
          </cell>
          <cell r="K941" t="str">
            <v>該当</v>
          </cell>
          <cell r="L941">
            <v>7</v>
          </cell>
          <cell r="M941">
            <v>3</v>
          </cell>
          <cell r="N941">
            <v>4</v>
          </cell>
          <cell r="O941">
            <v>2210056</v>
          </cell>
          <cell r="P941" t="str">
            <v>横浜市神奈川区金港町５－３２　ベイフロント横浜５Ｆ</v>
          </cell>
          <cell r="Q941" t="str">
            <v>株式会社　理究</v>
          </cell>
          <cell r="R941" t="str">
            <v>適</v>
          </cell>
          <cell r="S941" t="str">
            <v/>
          </cell>
          <cell r="T941" t="str">
            <v/>
          </cell>
          <cell r="U941">
            <v>45163</v>
          </cell>
          <cell r="X941" t="str">
            <v>なし</v>
          </cell>
          <cell r="Y941" t="str">
            <v/>
          </cell>
          <cell r="Z941" t="str">
            <v>該当</v>
          </cell>
          <cell r="AA941" t="str">
            <v>Ｒ４</v>
          </cell>
          <cell r="AB941" t="str">
            <v>〇</v>
          </cell>
          <cell r="AC941" t="str">
            <v>Ｒ４</v>
          </cell>
        </row>
        <row r="942">
          <cell r="A942">
            <v>1410051015030</v>
          </cell>
          <cell r="B942">
            <v>6</v>
          </cell>
          <cell r="C942" t="str">
            <v>保育所</v>
          </cell>
          <cell r="D942" t="str">
            <v>ニチイキッズ美しが丘保育園</v>
          </cell>
          <cell r="E942">
            <v>82</v>
          </cell>
          <cell r="F942" t="str">
            <v>青葉区</v>
          </cell>
          <cell r="G942" t="str">
            <v>該当</v>
          </cell>
          <cell r="H942">
            <v>14</v>
          </cell>
          <cell r="I942">
            <v>5</v>
          </cell>
          <cell r="J942">
            <v>3</v>
          </cell>
          <cell r="K942" t="str">
            <v>該当</v>
          </cell>
          <cell r="L942">
            <v>8</v>
          </cell>
          <cell r="M942">
            <v>5</v>
          </cell>
          <cell r="N942">
            <v>3</v>
          </cell>
          <cell r="O942">
            <v>2250002</v>
          </cell>
          <cell r="P942" t="str">
            <v>横浜市青葉区美しが丘四丁目２４－２</v>
          </cell>
          <cell r="Q942" t="str">
            <v>ニチイキッズ美しが丘保育園</v>
          </cell>
          <cell r="R942" t="str">
            <v>適</v>
          </cell>
          <cell r="S942" t="str">
            <v/>
          </cell>
          <cell r="T942" t="str">
            <v/>
          </cell>
          <cell r="U942">
            <v>45182</v>
          </cell>
          <cell r="X942" t="str">
            <v>なし</v>
          </cell>
          <cell r="Y942" t="str">
            <v/>
          </cell>
          <cell r="Z942" t="str">
            <v>該当</v>
          </cell>
          <cell r="AA942" t="str">
            <v>Ｒ４</v>
          </cell>
          <cell r="AB942" t="str">
            <v>〇</v>
          </cell>
          <cell r="AC942" t="str">
            <v>Ｒ４</v>
          </cell>
        </row>
        <row r="943">
          <cell r="A943">
            <v>1410051015014</v>
          </cell>
          <cell r="B943">
            <v>6</v>
          </cell>
          <cell r="C943" t="str">
            <v>保育所</v>
          </cell>
          <cell r="D943" t="str">
            <v>しらとり台保育園さつきが丘</v>
          </cell>
          <cell r="E943">
            <v>82</v>
          </cell>
          <cell r="F943" t="str">
            <v>青葉区</v>
          </cell>
          <cell r="G943" t="str">
            <v>該当</v>
          </cell>
          <cell r="H943">
            <v>15</v>
          </cell>
          <cell r="I943">
            <v>5</v>
          </cell>
          <cell r="J943">
            <v>3</v>
          </cell>
          <cell r="K943" t="str">
            <v>該当</v>
          </cell>
          <cell r="L943">
            <v>8</v>
          </cell>
          <cell r="M943">
            <v>5</v>
          </cell>
          <cell r="N943">
            <v>3</v>
          </cell>
          <cell r="O943">
            <v>2270054</v>
          </cell>
          <cell r="P943" t="str">
            <v>横浜市青葉区しらとり台１７－５８</v>
          </cell>
          <cell r="Q943" t="str">
            <v>社会福祉法人　しらとり台保育園</v>
          </cell>
          <cell r="R943" t="str">
            <v>適</v>
          </cell>
          <cell r="S943" t="str">
            <v/>
          </cell>
          <cell r="T943" t="str">
            <v/>
          </cell>
          <cell r="U943">
            <v>45163</v>
          </cell>
          <cell r="X943" t="str">
            <v>なし</v>
          </cell>
          <cell r="Y943" t="str">
            <v/>
          </cell>
          <cell r="Z943" t="str">
            <v>該当</v>
          </cell>
          <cell r="AA943" t="str">
            <v>Ｒ４</v>
          </cell>
          <cell r="AB943" t="str">
            <v>〇</v>
          </cell>
          <cell r="AC943" t="str">
            <v>Ｒ４</v>
          </cell>
        </row>
        <row r="944">
          <cell r="A944">
            <v>1410051014470</v>
          </cell>
          <cell r="B944">
            <v>6</v>
          </cell>
          <cell r="C944" t="str">
            <v>保育所</v>
          </cell>
          <cell r="D944" t="str">
            <v>プレスクールあおば</v>
          </cell>
          <cell r="E944">
            <v>82</v>
          </cell>
          <cell r="F944" t="str">
            <v>青葉区</v>
          </cell>
          <cell r="G944" t="str">
            <v>該当</v>
          </cell>
          <cell r="H944">
            <v>10</v>
          </cell>
          <cell r="I944">
            <v>3</v>
          </cell>
          <cell r="J944">
            <v>2</v>
          </cell>
          <cell r="K944" t="str">
            <v>該当</v>
          </cell>
          <cell r="L944">
            <v>8</v>
          </cell>
          <cell r="M944">
            <v>3</v>
          </cell>
          <cell r="N944">
            <v>5</v>
          </cell>
          <cell r="O944">
            <v>2270062</v>
          </cell>
          <cell r="P944" t="str">
            <v>横浜市青葉区青葉台一丁目１８－１３</v>
          </cell>
          <cell r="Q944" t="str">
            <v>プレスクールあおば</v>
          </cell>
          <cell r="R944" t="str">
            <v>適</v>
          </cell>
          <cell r="S944" t="str">
            <v/>
          </cell>
          <cell r="T944" t="str">
            <v/>
          </cell>
          <cell r="U944">
            <v>45175</v>
          </cell>
          <cell r="X944" t="str">
            <v>なし</v>
          </cell>
          <cell r="Y944" t="str">
            <v/>
          </cell>
          <cell r="Z944" t="str">
            <v>該当</v>
          </cell>
          <cell r="AA944" t="str">
            <v>Ｒ４</v>
          </cell>
          <cell r="AB944" t="str">
            <v>〇</v>
          </cell>
          <cell r="AC944" t="str">
            <v>Ｒ４</v>
          </cell>
        </row>
        <row r="945">
          <cell r="A945">
            <v>1410051014462</v>
          </cell>
          <cell r="B945">
            <v>6</v>
          </cell>
          <cell r="C945" t="str">
            <v>保育所</v>
          </cell>
          <cell r="D945" t="str">
            <v>たまプラーザ　こどもの詩保育園</v>
          </cell>
          <cell r="E945">
            <v>82</v>
          </cell>
          <cell r="F945" t="str">
            <v>青葉区</v>
          </cell>
          <cell r="G945" t="str">
            <v>該当</v>
          </cell>
          <cell r="H945">
            <v>11</v>
          </cell>
          <cell r="I945">
            <v>4</v>
          </cell>
          <cell r="J945">
            <v>2</v>
          </cell>
          <cell r="K945" t="str">
            <v>該当</v>
          </cell>
          <cell r="L945">
            <v>9</v>
          </cell>
          <cell r="M945">
            <v>4</v>
          </cell>
          <cell r="N945">
            <v>5</v>
          </cell>
          <cell r="O945">
            <v>2250003</v>
          </cell>
          <cell r="P945" t="str">
            <v>横浜市青葉区新石川二丁目２－１－１５　リンクプラザ４階</v>
          </cell>
          <cell r="Q945" t="str">
            <v>たまプラーザこどもの詩保育園</v>
          </cell>
          <cell r="R945" t="str">
            <v>適</v>
          </cell>
          <cell r="S945" t="str">
            <v/>
          </cell>
          <cell r="T945" t="str">
            <v/>
          </cell>
          <cell r="U945">
            <v>45175</v>
          </cell>
          <cell r="X945" t="str">
            <v>なし</v>
          </cell>
          <cell r="Y945" t="str">
            <v/>
          </cell>
          <cell r="Z945" t="str">
            <v>該当</v>
          </cell>
          <cell r="AA945" t="str">
            <v>Ｒ４</v>
          </cell>
          <cell r="AB945" t="str">
            <v>〇</v>
          </cell>
          <cell r="AC945" t="str">
            <v>Ｒ４</v>
          </cell>
        </row>
        <row r="946">
          <cell r="A946">
            <v>1410051014454</v>
          </cell>
          <cell r="B946">
            <v>6</v>
          </cell>
          <cell r="C946" t="str">
            <v>保育所</v>
          </cell>
          <cell r="D946" t="str">
            <v>太陽の子　桜台保育園</v>
          </cell>
          <cell r="E946">
            <v>82</v>
          </cell>
          <cell r="F946" t="str">
            <v>青葉区</v>
          </cell>
          <cell r="G946" t="str">
            <v>該当</v>
          </cell>
          <cell r="H946">
            <v>12</v>
          </cell>
          <cell r="I946">
            <v>4</v>
          </cell>
          <cell r="J946">
            <v>2</v>
          </cell>
          <cell r="K946" t="str">
            <v>該当</v>
          </cell>
          <cell r="L946">
            <v>5</v>
          </cell>
          <cell r="M946">
            <v>4</v>
          </cell>
          <cell r="N946">
            <v>1</v>
          </cell>
          <cell r="O946">
            <v>1086215</v>
          </cell>
          <cell r="P946" t="str">
            <v>東京都港区港南二丁目１５番３号　品川インターシティＣ棟１５階</v>
          </cell>
          <cell r="Q946" t="str">
            <v>ＨＩＴＯＷＡキッズライフ株式会社</v>
          </cell>
          <cell r="R946" t="str">
            <v>適</v>
          </cell>
          <cell r="S946" t="str">
            <v/>
          </cell>
          <cell r="T946" t="str">
            <v>NG</v>
          </cell>
          <cell r="U946">
            <v>45182</v>
          </cell>
          <cell r="W946">
            <v>45205</v>
          </cell>
          <cell r="X946" t="str">
            <v>なし</v>
          </cell>
          <cell r="Y946" t="str">
            <v/>
          </cell>
          <cell r="Z946" t="str">
            <v>該当</v>
          </cell>
          <cell r="AA946" t="str">
            <v>Ｒ４</v>
          </cell>
          <cell r="AB946" t="str">
            <v>〇</v>
          </cell>
          <cell r="AC946" t="str">
            <v>Ｒ４</v>
          </cell>
        </row>
        <row r="947">
          <cell r="A947">
            <v>1410051014447</v>
          </cell>
          <cell r="B947">
            <v>6</v>
          </cell>
          <cell r="C947" t="str">
            <v>保育所</v>
          </cell>
          <cell r="D947" t="str">
            <v>スターチャイルド≪江田ナーサリー≫</v>
          </cell>
          <cell r="E947">
            <v>82</v>
          </cell>
          <cell r="F947" t="str">
            <v>青葉区</v>
          </cell>
          <cell r="G947" t="str">
            <v>該当</v>
          </cell>
          <cell r="H947">
            <v>8</v>
          </cell>
          <cell r="I947">
            <v>3</v>
          </cell>
          <cell r="J947">
            <v>2</v>
          </cell>
          <cell r="K947" t="str">
            <v>該当</v>
          </cell>
          <cell r="L947">
            <v>5</v>
          </cell>
          <cell r="M947">
            <v>3</v>
          </cell>
          <cell r="N947">
            <v>2</v>
          </cell>
          <cell r="O947">
            <v>2210835</v>
          </cell>
          <cell r="P947" t="str">
            <v>横浜市神奈川区鶴屋町３－２９－１　第６安田ビル５階</v>
          </cell>
          <cell r="Q947" t="str">
            <v>ヒューマンスターチャイルド株式会社</v>
          </cell>
          <cell r="R947" t="str">
            <v>適</v>
          </cell>
          <cell r="S947" t="str">
            <v/>
          </cell>
          <cell r="T947" t="str">
            <v/>
          </cell>
          <cell r="U947">
            <v>45175</v>
          </cell>
          <cell r="X947" t="str">
            <v>なし</v>
          </cell>
          <cell r="Y947" t="str">
            <v/>
          </cell>
          <cell r="Z947" t="str">
            <v>該当</v>
          </cell>
          <cell r="AA947" t="str">
            <v>Ｒ４</v>
          </cell>
          <cell r="AB947" t="str">
            <v>〇</v>
          </cell>
          <cell r="AC947" t="str">
            <v>Ｒ４</v>
          </cell>
        </row>
        <row r="948">
          <cell r="A948">
            <v>1410051014439</v>
          </cell>
          <cell r="B948">
            <v>6</v>
          </cell>
          <cell r="C948" t="str">
            <v>保育所</v>
          </cell>
          <cell r="D948" t="str">
            <v>スターチャイルド≪荏田北ナーサリー≫</v>
          </cell>
          <cell r="E948">
            <v>82</v>
          </cell>
          <cell r="F948" t="str">
            <v>青葉区</v>
          </cell>
          <cell r="G948" t="str">
            <v>該当</v>
          </cell>
          <cell r="H948">
            <v>11</v>
          </cell>
          <cell r="I948">
            <v>4</v>
          </cell>
          <cell r="J948">
            <v>2</v>
          </cell>
          <cell r="K948" t="str">
            <v>該当</v>
          </cell>
          <cell r="L948">
            <v>3</v>
          </cell>
          <cell r="M948">
            <v>4</v>
          </cell>
          <cell r="N948">
            <v>0</v>
          </cell>
          <cell r="O948">
            <v>2210835</v>
          </cell>
          <cell r="P948" t="str">
            <v>横浜市神奈川区鶴屋町３－２９－１　第６安田ビル５階</v>
          </cell>
          <cell r="Q948" t="str">
            <v>ヒューマンスターチャイルド株式会社</v>
          </cell>
          <cell r="R948" t="str">
            <v>適</v>
          </cell>
          <cell r="S948" t="str">
            <v/>
          </cell>
          <cell r="T948" t="str">
            <v/>
          </cell>
          <cell r="U948">
            <v>45175</v>
          </cell>
          <cell r="X948" t="str">
            <v>なし</v>
          </cell>
          <cell r="Y948" t="str">
            <v/>
          </cell>
          <cell r="Z948" t="str">
            <v>該当</v>
          </cell>
          <cell r="AA948" t="str">
            <v>Ｒ４</v>
          </cell>
          <cell r="AB948" t="str">
            <v>〇</v>
          </cell>
          <cell r="AC948" t="str">
            <v>Ｒ４</v>
          </cell>
        </row>
        <row r="949">
          <cell r="A949">
            <v>1410051014413</v>
          </cell>
          <cell r="B949">
            <v>6</v>
          </cell>
          <cell r="C949" t="str">
            <v>保育所</v>
          </cell>
          <cell r="D949" t="str">
            <v>シャローム保育園</v>
          </cell>
          <cell r="E949">
            <v>82</v>
          </cell>
          <cell r="F949" t="str">
            <v>青葉区</v>
          </cell>
          <cell r="G949" t="str">
            <v>該当</v>
          </cell>
          <cell r="H949">
            <v>17</v>
          </cell>
          <cell r="I949">
            <v>6</v>
          </cell>
          <cell r="J949">
            <v>3</v>
          </cell>
          <cell r="K949" t="str">
            <v>該当</v>
          </cell>
          <cell r="L949">
            <v>10</v>
          </cell>
          <cell r="M949">
            <v>6</v>
          </cell>
          <cell r="N949">
            <v>4</v>
          </cell>
          <cell r="O949">
            <v>2250011</v>
          </cell>
          <cell r="P949" t="str">
            <v>横浜市青葉区あざみ野三丁目１１－２７</v>
          </cell>
          <cell r="Q949" t="str">
            <v>シャローム保育園</v>
          </cell>
          <cell r="R949" t="str">
            <v>適</v>
          </cell>
          <cell r="S949" t="str">
            <v/>
          </cell>
          <cell r="T949" t="str">
            <v/>
          </cell>
          <cell r="U949">
            <v>45163</v>
          </cell>
          <cell r="X949" t="str">
            <v>なし</v>
          </cell>
          <cell r="Y949" t="str">
            <v/>
          </cell>
          <cell r="Z949" t="str">
            <v>該当</v>
          </cell>
          <cell r="AA949" t="str">
            <v>Ｒ４</v>
          </cell>
          <cell r="AB949" t="str">
            <v>〇</v>
          </cell>
          <cell r="AC949" t="str">
            <v>Ｒ４</v>
          </cell>
        </row>
        <row r="950">
          <cell r="A950">
            <v>1410051014405</v>
          </cell>
          <cell r="B950">
            <v>6</v>
          </cell>
          <cell r="C950" t="str">
            <v>保育所</v>
          </cell>
          <cell r="D950" t="str">
            <v>小桜愛児園</v>
          </cell>
          <cell r="E950">
            <v>82</v>
          </cell>
          <cell r="F950" t="str">
            <v>青葉区</v>
          </cell>
          <cell r="G950" t="str">
            <v>該当</v>
          </cell>
          <cell r="H950">
            <v>24</v>
          </cell>
          <cell r="I950">
            <v>8</v>
          </cell>
          <cell r="J950">
            <v>5</v>
          </cell>
          <cell r="K950" t="str">
            <v>該当</v>
          </cell>
          <cell r="L950">
            <v>15</v>
          </cell>
          <cell r="M950">
            <v>8</v>
          </cell>
          <cell r="N950">
            <v>7</v>
          </cell>
          <cell r="O950">
            <v>2250011</v>
          </cell>
          <cell r="P950" t="str">
            <v>横浜市青葉区あざみ野１－３２－６</v>
          </cell>
          <cell r="Q950" t="str">
            <v>社会福祉法人　小桜会　小桜愛児園</v>
          </cell>
          <cell r="R950" t="str">
            <v>適</v>
          </cell>
          <cell r="S950" t="str">
            <v/>
          </cell>
          <cell r="T950" t="str">
            <v/>
          </cell>
          <cell r="U950">
            <v>45163</v>
          </cell>
          <cell r="X950" t="str">
            <v>なし</v>
          </cell>
          <cell r="Y950" t="str">
            <v/>
          </cell>
          <cell r="Z950" t="str">
            <v>該当</v>
          </cell>
          <cell r="AA950" t="str">
            <v>Ｒ４</v>
          </cell>
          <cell r="AB950" t="str">
            <v>〇</v>
          </cell>
          <cell r="AC950" t="str">
            <v>Ｒ４</v>
          </cell>
        </row>
        <row r="951">
          <cell r="A951">
            <v>1410051014397</v>
          </cell>
          <cell r="B951">
            <v>6</v>
          </cell>
          <cell r="C951" t="str">
            <v>保育所</v>
          </cell>
          <cell r="D951" t="str">
            <v>ChaCha Children Kakinokidai</v>
          </cell>
          <cell r="E951">
            <v>82</v>
          </cell>
          <cell r="F951" t="str">
            <v>青葉区</v>
          </cell>
          <cell r="G951" t="str">
            <v>該当</v>
          </cell>
          <cell r="H951">
            <v>27</v>
          </cell>
          <cell r="I951">
            <v>9</v>
          </cell>
          <cell r="J951">
            <v>5</v>
          </cell>
          <cell r="K951" t="str">
            <v>該当</v>
          </cell>
          <cell r="L951">
            <v>16</v>
          </cell>
          <cell r="M951">
            <v>9</v>
          </cell>
          <cell r="N951">
            <v>7</v>
          </cell>
          <cell r="O951">
            <v>2270048</v>
          </cell>
          <cell r="P951" t="str">
            <v>横浜市青葉区柿の木台７－５　ＣｈａＣｈａ　Ｃｈｉｌｄｒｅｎ　Ｋａｋｉｎｏｋｉｄａｉ</v>
          </cell>
          <cell r="Q951" t="str">
            <v>事務　飯田</v>
          </cell>
          <cell r="R951" t="str">
            <v>適</v>
          </cell>
          <cell r="S951" t="str">
            <v/>
          </cell>
          <cell r="T951" t="str">
            <v/>
          </cell>
          <cell r="U951">
            <v>45175</v>
          </cell>
          <cell r="X951" t="str">
            <v>なし</v>
          </cell>
          <cell r="Y951" t="str">
            <v/>
          </cell>
          <cell r="Z951" t="str">
            <v>該当</v>
          </cell>
          <cell r="AA951" t="str">
            <v>Ｒ４</v>
          </cell>
          <cell r="AB951" t="str">
            <v>〇</v>
          </cell>
          <cell r="AC951" t="str">
            <v>Ｒ４</v>
          </cell>
        </row>
        <row r="952">
          <cell r="A952">
            <v>1410052005675</v>
          </cell>
          <cell r="B952">
            <v>7</v>
          </cell>
          <cell r="C952" t="str">
            <v>家庭的保育事業</v>
          </cell>
          <cell r="D952" t="str">
            <v>青葉ぽかぽか保育室</v>
          </cell>
          <cell r="E952">
            <v>82</v>
          </cell>
          <cell r="F952" t="str">
            <v>青葉区</v>
          </cell>
          <cell r="G952" t="str">
            <v>該当</v>
          </cell>
          <cell r="H952" t="str">
            <v>-</v>
          </cell>
          <cell r="I952">
            <v>1</v>
          </cell>
          <cell r="J952">
            <v>0</v>
          </cell>
          <cell r="K952" t="str">
            <v>該当</v>
          </cell>
          <cell r="L952">
            <v>3</v>
          </cell>
          <cell r="M952">
            <v>1</v>
          </cell>
          <cell r="N952">
            <v>2</v>
          </cell>
          <cell r="O952">
            <v>2270054</v>
          </cell>
          <cell r="P952" t="str">
            <v>横浜市青葉区しらとり台５８－１</v>
          </cell>
          <cell r="Q952" t="str">
            <v>青葉ぽかぽか保育室</v>
          </cell>
          <cell r="R952" t="str">
            <v>適</v>
          </cell>
          <cell r="S952" t="str">
            <v/>
          </cell>
          <cell r="T952" t="str">
            <v/>
          </cell>
          <cell r="U952">
            <v>45163</v>
          </cell>
          <cell r="X952" t="str">
            <v>なし</v>
          </cell>
          <cell r="Y952" t="str">
            <v/>
          </cell>
          <cell r="Z952" t="str">
            <v>該当</v>
          </cell>
          <cell r="AA952" t="str">
            <v>Ｒ４</v>
          </cell>
          <cell r="AB952" t="str">
            <v>〇</v>
          </cell>
          <cell r="AC952" t="str">
            <v>Ｒ４</v>
          </cell>
        </row>
        <row r="953">
          <cell r="A953">
            <v>1410052004629</v>
          </cell>
          <cell r="B953">
            <v>7</v>
          </cell>
          <cell r="C953" t="str">
            <v>家庭的保育事業</v>
          </cell>
          <cell r="D953" t="str">
            <v>なかがわ家庭保育室</v>
          </cell>
          <cell r="E953">
            <v>82</v>
          </cell>
          <cell r="F953" t="str">
            <v>青葉区</v>
          </cell>
          <cell r="G953" t="str">
            <v>該当</v>
          </cell>
          <cell r="H953" t="str">
            <v>-</v>
          </cell>
          <cell r="I953">
            <v>0</v>
          </cell>
          <cell r="J953">
            <v>1</v>
          </cell>
          <cell r="K953" t="str">
            <v>非該当</v>
          </cell>
          <cell r="M953" t="str">
            <v/>
          </cell>
          <cell r="N953" t="str">
            <v>―</v>
          </cell>
          <cell r="O953">
            <v>2270038</v>
          </cell>
          <cell r="P953" t="str">
            <v>横浜市青葉区奈良４丁目４－１　ヴェルディール奈良５－１０３</v>
          </cell>
          <cell r="Q953" t="str">
            <v>中川家庭保育室</v>
          </cell>
          <cell r="R953" t="str">
            <v>否</v>
          </cell>
          <cell r="S953" t="str">
            <v>NG</v>
          </cell>
          <cell r="T953" t="str">
            <v/>
          </cell>
          <cell r="U953">
            <v>45182</v>
          </cell>
          <cell r="X953" t="str">
            <v>なし</v>
          </cell>
          <cell r="Y953" t="str">
            <v/>
          </cell>
          <cell r="Z953" t="str">
            <v>該当</v>
          </cell>
          <cell r="AA953" t="str">
            <v>Ｒ４</v>
          </cell>
          <cell r="AB953" t="str">
            <v>〇</v>
          </cell>
          <cell r="AC953" t="str">
            <v>Ｒ４</v>
          </cell>
        </row>
        <row r="954">
          <cell r="A954">
            <v>1410052005816</v>
          </cell>
          <cell r="B954">
            <v>8</v>
          </cell>
          <cell r="C954" t="str">
            <v>小規模保育事業（A型）</v>
          </cell>
          <cell r="D954" t="str">
            <v>ミアヘルサ保育園ひびき市が尾</v>
          </cell>
          <cell r="E954">
            <v>82</v>
          </cell>
          <cell r="F954" t="str">
            <v>青葉区</v>
          </cell>
          <cell r="G954" t="str">
            <v>該当</v>
          </cell>
          <cell r="H954">
            <v>8</v>
          </cell>
          <cell r="I954">
            <v>3</v>
          </cell>
          <cell r="J954">
            <v>2</v>
          </cell>
          <cell r="K954" t="str">
            <v>該当</v>
          </cell>
          <cell r="L954">
            <v>3</v>
          </cell>
          <cell r="M954">
            <v>3</v>
          </cell>
          <cell r="N954">
            <v>0</v>
          </cell>
          <cell r="O954">
            <v>2250024</v>
          </cell>
          <cell r="P954" t="str">
            <v>横浜市青葉区市ケ尾町１１５８－１　ワンステップビル２階</v>
          </cell>
          <cell r="Q954" t="str">
            <v>ミアヘルサ保育園ひびき市が尾</v>
          </cell>
          <cell r="R954" t="str">
            <v/>
          </cell>
          <cell r="S954" t="str">
            <v/>
          </cell>
          <cell r="T954" t="e">
            <v>#N/A</v>
          </cell>
          <cell r="U954">
            <v>45205</v>
          </cell>
          <cell r="X954" t="str">
            <v>なし</v>
          </cell>
          <cell r="Y954" t="str">
            <v/>
          </cell>
          <cell r="Z954" t="str">
            <v>該当</v>
          </cell>
          <cell r="AA954" t="str">
            <v>Ｒ４</v>
          </cell>
          <cell r="AB954" t="str">
            <v>〇</v>
          </cell>
          <cell r="AC954" t="str">
            <v>Ｒ４</v>
          </cell>
        </row>
        <row r="955">
          <cell r="A955">
            <v>1410052005808</v>
          </cell>
          <cell r="B955">
            <v>8</v>
          </cell>
          <cell r="C955" t="str">
            <v>小規模保育事業（A型）</v>
          </cell>
          <cell r="D955" t="str">
            <v>ミアヘルサ保育園ひびき江田</v>
          </cell>
          <cell r="E955">
            <v>82</v>
          </cell>
          <cell r="F955" t="str">
            <v>青葉区</v>
          </cell>
          <cell r="G955" t="str">
            <v>該当</v>
          </cell>
          <cell r="H955">
            <v>6</v>
          </cell>
          <cell r="I955">
            <v>2</v>
          </cell>
          <cell r="J955">
            <v>1</v>
          </cell>
          <cell r="K955" t="str">
            <v>該当</v>
          </cell>
          <cell r="L955">
            <v>1</v>
          </cell>
          <cell r="M955">
            <v>2</v>
          </cell>
          <cell r="N955">
            <v>0</v>
          </cell>
          <cell r="O955">
            <v>2250015</v>
          </cell>
          <cell r="P955" t="str">
            <v>横浜市青葉区荏田北一丁目２－８　ユーワビルＣ号室</v>
          </cell>
          <cell r="Q955" t="str">
            <v>ミアヘルサ保育園ひびき江田</v>
          </cell>
          <cell r="R955" t="str">
            <v/>
          </cell>
          <cell r="S955" t="str">
            <v/>
          </cell>
          <cell r="T955" t="e">
            <v>#N/A</v>
          </cell>
          <cell r="U955">
            <v>45219</v>
          </cell>
          <cell r="X955" t="str">
            <v>なし</v>
          </cell>
          <cell r="Y955" t="str">
            <v/>
          </cell>
          <cell r="Z955" t="str">
            <v>該当</v>
          </cell>
          <cell r="AA955" t="str">
            <v>Ｒ４</v>
          </cell>
          <cell r="AB955" t="str">
            <v>〇</v>
          </cell>
          <cell r="AC955" t="str">
            <v>Ｒ４</v>
          </cell>
        </row>
        <row r="956">
          <cell r="A956">
            <v>1410052005741</v>
          </cell>
          <cell r="B956">
            <v>8</v>
          </cell>
          <cell r="C956" t="str">
            <v>小規模保育事業（A型）</v>
          </cell>
          <cell r="D956" t="str">
            <v>スターチャイルド≪藤が丘小規模保育所≫</v>
          </cell>
          <cell r="E956">
            <v>82</v>
          </cell>
          <cell r="F956" t="str">
            <v>青葉区</v>
          </cell>
          <cell r="G956" t="str">
            <v>該当</v>
          </cell>
          <cell r="H956">
            <v>6</v>
          </cell>
          <cell r="I956">
            <v>2</v>
          </cell>
          <cell r="J956">
            <v>1</v>
          </cell>
          <cell r="K956" t="str">
            <v>該当</v>
          </cell>
          <cell r="L956">
            <v>3</v>
          </cell>
          <cell r="M956">
            <v>2</v>
          </cell>
          <cell r="N956">
            <v>1</v>
          </cell>
          <cell r="O956">
            <v>2210835</v>
          </cell>
          <cell r="P956" t="str">
            <v>横浜市神奈川区鶴屋町３丁目２９－１　第６安田ビル５階</v>
          </cell>
          <cell r="Q956" t="str">
            <v>ヒューマンスターチャイルド株式会社</v>
          </cell>
          <cell r="R956" t="str">
            <v>適</v>
          </cell>
          <cell r="S956" t="str">
            <v/>
          </cell>
          <cell r="T956" t="str">
            <v/>
          </cell>
          <cell r="U956">
            <v>45175</v>
          </cell>
          <cell r="X956" t="str">
            <v>なし</v>
          </cell>
          <cell r="Y956" t="str">
            <v/>
          </cell>
          <cell r="Z956" t="str">
            <v>該当</v>
          </cell>
          <cell r="AA956" t="str">
            <v>Ｒ４</v>
          </cell>
          <cell r="AB956" t="str">
            <v>〇</v>
          </cell>
          <cell r="AC956" t="str">
            <v>Ｒ４</v>
          </cell>
        </row>
        <row r="957">
          <cell r="A957">
            <v>1410052005287</v>
          </cell>
          <cell r="B957">
            <v>8</v>
          </cell>
          <cell r="C957" t="str">
            <v>小規模保育事業（A型）</v>
          </cell>
          <cell r="D957" t="str">
            <v>こどもの国ほしぞら保育園</v>
          </cell>
          <cell r="E957">
            <v>82</v>
          </cell>
          <cell r="F957" t="str">
            <v>青葉区</v>
          </cell>
          <cell r="G957" t="str">
            <v>該当</v>
          </cell>
          <cell r="H957">
            <v>6</v>
          </cell>
          <cell r="I957">
            <v>2</v>
          </cell>
          <cell r="J957">
            <v>1</v>
          </cell>
          <cell r="K957" t="str">
            <v>非該当</v>
          </cell>
          <cell r="L957">
            <v>3</v>
          </cell>
          <cell r="M957" t="str">
            <v/>
          </cell>
          <cell r="N957" t="str">
            <v>―</v>
          </cell>
          <cell r="O957">
            <v>2310011</v>
          </cell>
          <cell r="P957" t="str">
            <v>横浜市中区太田町６丁目７９　アブソルート横浜馬車道ビル３０４</v>
          </cell>
          <cell r="Q957" t="str">
            <v>株式会社センター</v>
          </cell>
          <cell r="R957" t="str">
            <v>適</v>
          </cell>
          <cell r="S957" t="str">
            <v/>
          </cell>
          <cell r="T957" t="str">
            <v/>
          </cell>
          <cell r="U957">
            <v>45175</v>
          </cell>
          <cell r="W957">
            <v>45244</v>
          </cell>
          <cell r="X957" t="str">
            <v>なし</v>
          </cell>
          <cell r="Y957" t="str">
            <v/>
          </cell>
          <cell r="Z957" t="str">
            <v>該当</v>
          </cell>
          <cell r="AA957" t="str">
            <v>Ｒ４</v>
          </cell>
          <cell r="AB957" t="str">
            <v>〇</v>
          </cell>
          <cell r="AC957" t="str">
            <v>Ｒ４</v>
          </cell>
        </row>
        <row r="958">
          <cell r="A958">
            <v>1410052005113</v>
          </cell>
          <cell r="B958">
            <v>8</v>
          </cell>
          <cell r="C958" t="str">
            <v>小規模保育事業（A型）</v>
          </cell>
          <cell r="D958" t="str">
            <v>といろきっず青葉台保育園</v>
          </cell>
          <cell r="E958">
            <v>82</v>
          </cell>
          <cell r="F958" t="str">
            <v>青葉区</v>
          </cell>
          <cell r="G958" t="str">
            <v>該当</v>
          </cell>
          <cell r="H958">
            <v>6</v>
          </cell>
          <cell r="I958">
            <v>2</v>
          </cell>
          <cell r="J958">
            <v>1</v>
          </cell>
          <cell r="K958" t="str">
            <v>該当</v>
          </cell>
          <cell r="L958">
            <v>3</v>
          </cell>
          <cell r="M958">
            <v>2</v>
          </cell>
          <cell r="N958">
            <v>1</v>
          </cell>
          <cell r="O958">
            <v>2250011</v>
          </cell>
          <cell r="P958" t="str">
            <v>横浜市青葉区あざみ野二丁目９－５　吉春ビル２Ｆ</v>
          </cell>
          <cell r="Q958" t="str">
            <v>株式会社十色舎　法人本部</v>
          </cell>
          <cell r="R958" t="str">
            <v>適</v>
          </cell>
          <cell r="S958" t="str">
            <v/>
          </cell>
          <cell r="T958" t="str">
            <v/>
          </cell>
          <cell r="U958">
            <v>45175</v>
          </cell>
          <cell r="X958" t="str">
            <v>なし</v>
          </cell>
          <cell r="Y958" t="str">
            <v/>
          </cell>
          <cell r="Z958" t="str">
            <v>該当</v>
          </cell>
          <cell r="AA958" t="str">
            <v>Ｒ４</v>
          </cell>
          <cell r="AB958" t="str">
            <v>〇</v>
          </cell>
          <cell r="AC958" t="str">
            <v>Ｒ４</v>
          </cell>
        </row>
        <row r="959">
          <cell r="A959">
            <v>1410052004991</v>
          </cell>
          <cell r="B959">
            <v>8</v>
          </cell>
          <cell r="C959" t="str">
            <v>小規模保育事業（A型）</v>
          </cell>
          <cell r="D959" t="str">
            <v>たまプラーザベビーリー乳幼児室</v>
          </cell>
          <cell r="E959">
            <v>82</v>
          </cell>
          <cell r="F959" t="str">
            <v>青葉区</v>
          </cell>
          <cell r="G959" t="str">
            <v>該当</v>
          </cell>
          <cell r="H959">
            <v>6</v>
          </cell>
          <cell r="I959">
            <v>2</v>
          </cell>
          <cell r="J959">
            <v>1</v>
          </cell>
          <cell r="K959" t="str">
            <v>該当</v>
          </cell>
          <cell r="L959">
            <v>3</v>
          </cell>
          <cell r="M959">
            <v>2</v>
          </cell>
          <cell r="N959">
            <v>1</v>
          </cell>
          <cell r="O959">
            <v>2250002</v>
          </cell>
          <cell r="P959" t="str">
            <v>神奈川県横浜市青葉区美しが丘１－６－５　コメールビル２Ｆ</v>
          </cell>
          <cell r="Q959" t="str">
            <v>たまプラーザ・ベビーリー乳幼児室</v>
          </cell>
          <cell r="R959" t="str">
            <v>適</v>
          </cell>
          <cell r="S959" t="str">
            <v/>
          </cell>
          <cell r="T959" t="str">
            <v/>
          </cell>
          <cell r="U959">
            <v>45175</v>
          </cell>
          <cell r="X959" t="str">
            <v>なし</v>
          </cell>
          <cell r="Y959" t="str">
            <v/>
          </cell>
          <cell r="Z959" t="str">
            <v>該当</v>
          </cell>
          <cell r="AA959" t="str">
            <v>Ｒ４</v>
          </cell>
          <cell r="AB959" t="str">
            <v>〇</v>
          </cell>
          <cell r="AC959" t="str">
            <v>Ｒ４</v>
          </cell>
        </row>
        <row r="960">
          <cell r="A960">
            <v>1410052004975</v>
          </cell>
          <cell r="B960">
            <v>8</v>
          </cell>
          <cell r="C960" t="str">
            <v>小規模保育事業（A型）</v>
          </cell>
          <cell r="D960" t="str">
            <v>といろきっずたまプラーザ保育園</v>
          </cell>
          <cell r="E960">
            <v>82</v>
          </cell>
          <cell r="F960" t="str">
            <v>青葉区</v>
          </cell>
          <cell r="G960" t="str">
            <v>該当</v>
          </cell>
          <cell r="H960">
            <v>6</v>
          </cell>
          <cell r="I960">
            <v>2</v>
          </cell>
          <cell r="J960">
            <v>1</v>
          </cell>
          <cell r="K960" t="str">
            <v>該当</v>
          </cell>
          <cell r="L960">
            <v>5</v>
          </cell>
          <cell r="M960">
            <v>2</v>
          </cell>
          <cell r="N960">
            <v>3</v>
          </cell>
          <cell r="O960">
            <v>2250011</v>
          </cell>
          <cell r="P960" t="str">
            <v>横浜市青葉区あざみ野二丁目９－５　吉春ビル２Ｆ</v>
          </cell>
          <cell r="Q960" t="str">
            <v>株式会社十色舎　法人本部</v>
          </cell>
          <cell r="R960" t="str">
            <v>適</v>
          </cell>
          <cell r="S960" t="str">
            <v/>
          </cell>
          <cell r="T960" t="str">
            <v/>
          </cell>
          <cell r="U960">
            <v>45175</v>
          </cell>
          <cell r="X960" t="str">
            <v>なし</v>
          </cell>
          <cell r="Y960" t="str">
            <v/>
          </cell>
          <cell r="Z960" t="str">
            <v>該当</v>
          </cell>
          <cell r="AA960" t="str">
            <v>Ｒ４</v>
          </cell>
          <cell r="AB960" t="str">
            <v>〇</v>
          </cell>
          <cell r="AC960" t="str">
            <v>Ｒ４</v>
          </cell>
        </row>
        <row r="961">
          <cell r="A961">
            <v>1410052004967</v>
          </cell>
          <cell r="B961">
            <v>8</v>
          </cell>
          <cell r="C961" t="str">
            <v>小規模保育事業（A型）</v>
          </cell>
          <cell r="D961" t="str">
            <v>あざみ野ひだまり保育園</v>
          </cell>
          <cell r="E961">
            <v>82</v>
          </cell>
          <cell r="F961" t="str">
            <v>青葉区</v>
          </cell>
          <cell r="G961" t="str">
            <v>該当</v>
          </cell>
          <cell r="H961">
            <v>5</v>
          </cell>
          <cell r="I961">
            <v>2</v>
          </cell>
          <cell r="J961">
            <v>1</v>
          </cell>
          <cell r="K961" t="str">
            <v>該当</v>
          </cell>
          <cell r="L961">
            <v>2</v>
          </cell>
          <cell r="M961">
            <v>2</v>
          </cell>
          <cell r="N961">
            <v>0</v>
          </cell>
          <cell r="O961">
            <v>2310011</v>
          </cell>
          <cell r="P961" t="str">
            <v>横浜市中区太田町６丁目７９　アブソルート横浜馬車道ビル３０４</v>
          </cell>
          <cell r="Q961" t="str">
            <v>株式会社センター</v>
          </cell>
          <cell r="R961" t="str">
            <v>適</v>
          </cell>
          <cell r="S961" t="str">
            <v/>
          </cell>
          <cell r="T961" t="str">
            <v/>
          </cell>
          <cell r="U961">
            <v>45175</v>
          </cell>
          <cell r="X961" t="str">
            <v>なし</v>
          </cell>
          <cell r="Y961" t="str">
            <v/>
          </cell>
          <cell r="Z961" t="str">
            <v>該当</v>
          </cell>
          <cell r="AA961" t="str">
            <v>Ｒ４</v>
          </cell>
          <cell r="AB961" t="str">
            <v>〇</v>
          </cell>
          <cell r="AC961" t="str">
            <v>Ｒ４</v>
          </cell>
        </row>
        <row r="962">
          <cell r="A962">
            <v>1410052004900</v>
          </cell>
          <cell r="B962">
            <v>8</v>
          </cell>
          <cell r="C962" t="str">
            <v>小規模保育事業（A型）</v>
          </cell>
          <cell r="D962" t="str">
            <v>保育所まぁむあざみ野園</v>
          </cell>
          <cell r="E962">
            <v>82</v>
          </cell>
          <cell r="F962" t="str">
            <v>青葉区</v>
          </cell>
          <cell r="G962" t="str">
            <v>該当</v>
          </cell>
          <cell r="H962">
            <v>7</v>
          </cell>
          <cell r="I962">
            <v>2</v>
          </cell>
          <cell r="J962">
            <v>1</v>
          </cell>
          <cell r="K962" t="str">
            <v>非該当</v>
          </cell>
          <cell r="M962" t="str">
            <v/>
          </cell>
          <cell r="N962" t="str">
            <v>―</v>
          </cell>
          <cell r="O962">
            <v>3320023</v>
          </cell>
          <cell r="P962" t="str">
            <v>埼玉県川口市飯塚１－２－１６</v>
          </cell>
          <cell r="Q962" t="str">
            <v>株式会社ＷＩＴＨ</v>
          </cell>
          <cell r="R962" t="str">
            <v>適</v>
          </cell>
          <cell r="S962" t="str">
            <v/>
          </cell>
          <cell r="T962" t="str">
            <v/>
          </cell>
          <cell r="U962">
            <v>45205</v>
          </cell>
          <cell r="X962" t="str">
            <v>なし</v>
          </cell>
          <cell r="Y962" t="str">
            <v/>
          </cell>
          <cell r="Z962" t="str">
            <v>該当</v>
          </cell>
          <cell r="AA962" t="str">
            <v>Ｒ４</v>
          </cell>
          <cell r="AB962" t="str">
            <v>〇</v>
          </cell>
          <cell r="AC962" t="str">
            <v>Ｒ４</v>
          </cell>
        </row>
        <row r="963">
          <cell r="A963">
            <v>1410052004892</v>
          </cell>
          <cell r="B963">
            <v>8</v>
          </cell>
          <cell r="C963" t="str">
            <v>小規模保育事業（A型）</v>
          </cell>
          <cell r="D963" t="str">
            <v>といろきっず田奈保育園</v>
          </cell>
          <cell r="E963">
            <v>82</v>
          </cell>
          <cell r="F963" t="str">
            <v>青葉区</v>
          </cell>
          <cell r="G963" t="str">
            <v>該当</v>
          </cell>
          <cell r="H963">
            <v>5</v>
          </cell>
          <cell r="I963">
            <v>2</v>
          </cell>
          <cell r="J963">
            <v>1</v>
          </cell>
          <cell r="K963" t="str">
            <v>該当</v>
          </cell>
          <cell r="L963">
            <v>3</v>
          </cell>
          <cell r="M963">
            <v>2</v>
          </cell>
          <cell r="N963">
            <v>1</v>
          </cell>
          <cell r="O963">
            <v>2250011</v>
          </cell>
          <cell r="P963" t="str">
            <v>横浜市青葉区あざみ野二丁目９－５　吉春ビル２Ｆ</v>
          </cell>
          <cell r="Q963" t="str">
            <v>株式会社十色舎　法人本部</v>
          </cell>
          <cell r="R963" t="str">
            <v>適</v>
          </cell>
          <cell r="S963" t="str">
            <v/>
          </cell>
          <cell r="T963" t="str">
            <v/>
          </cell>
          <cell r="U963">
            <v>45175</v>
          </cell>
          <cell r="X963" t="str">
            <v>なし</v>
          </cell>
          <cell r="Y963" t="str">
            <v/>
          </cell>
          <cell r="Z963" t="str">
            <v>該当</v>
          </cell>
          <cell r="AA963" t="str">
            <v>Ｒ４</v>
          </cell>
          <cell r="AB963" t="str">
            <v>〇</v>
          </cell>
          <cell r="AC963" t="str">
            <v>Ｒ４</v>
          </cell>
        </row>
        <row r="964">
          <cell r="A964">
            <v>1410052004744</v>
          </cell>
          <cell r="B964">
            <v>8</v>
          </cell>
          <cell r="C964" t="str">
            <v>小規模保育事業（A型）</v>
          </cell>
          <cell r="D964" t="str">
            <v>たまプラーザぽんた保育園</v>
          </cell>
          <cell r="E964">
            <v>82</v>
          </cell>
          <cell r="F964" t="str">
            <v>青葉区</v>
          </cell>
          <cell r="G964" t="str">
            <v>該当</v>
          </cell>
          <cell r="H964">
            <v>5</v>
          </cell>
          <cell r="I964">
            <v>2</v>
          </cell>
          <cell r="J964">
            <v>1</v>
          </cell>
          <cell r="K964" t="str">
            <v>該当</v>
          </cell>
          <cell r="L964">
            <v>0</v>
          </cell>
          <cell r="M964">
            <v>2</v>
          </cell>
          <cell r="N964">
            <v>0</v>
          </cell>
          <cell r="O964">
            <v>2310011</v>
          </cell>
          <cell r="P964" t="str">
            <v>横浜市中区太田町６丁目７９　アブソルート横浜馬車道ビル３０４</v>
          </cell>
          <cell r="Q964" t="str">
            <v>株式会社センター</v>
          </cell>
          <cell r="R964" t="str">
            <v>適</v>
          </cell>
          <cell r="S964" t="str">
            <v/>
          </cell>
          <cell r="T964" t="str">
            <v/>
          </cell>
          <cell r="U964">
            <v>45175</v>
          </cell>
          <cell r="X964" t="str">
            <v>なし</v>
          </cell>
          <cell r="Y964" t="str">
            <v/>
          </cell>
          <cell r="Z964" t="str">
            <v>該当</v>
          </cell>
          <cell r="AA964" t="str">
            <v>Ｒ４</v>
          </cell>
          <cell r="AB964" t="str">
            <v>〇</v>
          </cell>
          <cell r="AC964" t="str">
            <v>Ｒ４</v>
          </cell>
        </row>
        <row r="965">
          <cell r="A965">
            <v>1410052004439</v>
          </cell>
          <cell r="B965">
            <v>8</v>
          </cell>
          <cell r="C965" t="str">
            <v>小規模保育事業（A型）</v>
          </cell>
          <cell r="D965" t="str">
            <v>江田ひまわり保育園</v>
          </cell>
          <cell r="E965">
            <v>82</v>
          </cell>
          <cell r="F965" t="str">
            <v>青葉区</v>
          </cell>
          <cell r="G965" t="str">
            <v>該当</v>
          </cell>
          <cell r="H965">
            <v>5</v>
          </cell>
          <cell r="I965">
            <v>2</v>
          </cell>
          <cell r="J965">
            <v>1</v>
          </cell>
          <cell r="K965" t="str">
            <v>該当</v>
          </cell>
          <cell r="L965">
            <v>2</v>
          </cell>
          <cell r="M965">
            <v>2</v>
          </cell>
          <cell r="N965">
            <v>0</v>
          </cell>
          <cell r="O965">
            <v>2310011</v>
          </cell>
          <cell r="P965" t="str">
            <v>横浜市中区太田町６丁目７９　アブソルート横浜馬車道ビル３０４</v>
          </cell>
          <cell r="Q965" t="str">
            <v>株式会社センター</v>
          </cell>
          <cell r="R965" t="str">
            <v>適</v>
          </cell>
          <cell r="S965" t="str">
            <v/>
          </cell>
          <cell r="T965" t="str">
            <v/>
          </cell>
          <cell r="U965">
            <v>45175</v>
          </cell>
          <cell r="X965" t="str">
            <v>なし</v>
          </cell>
          <cell r="Y965" t="str">
            <v/>
          </cell>
          <cell r="Z965" t="str">
            <v>該当</v>
          </cell>
          <cell r="AA965" t="str">
            <v>Ｒ４</v>
          </cell>
          <cell r="AB965" t="str">
            <v>〇</v>
          </cell>
          <cell r="AC965" t="str">
            <v>Ｒ４</v>
          </cell>
        </row>
        <row r="966">
          <cell r="A966">
            <v>1410052004421</v>
          </cell>
          <cell r="B966">
            <v>8</v>
          </cell>
          <cell r="C966" t="str">
            <v>小規模保育事業（A型）</v>
          </cell>
          <cell r="D966" t="str">
            <v>わいわいＫｉｄｓつつじが丘保育室</v>
          </cell>
          <cell r="E966">
            <v>82</v>
          </cell>
          <cell r="F966" t="str">
            <v>青葉区</v>
          </cell>
          <cell r="G966" t="str">
            <v>該当</v>
          </cell>
          <cell r="H966">
            <v>5</v>
          </cell>
          <cell r="I966">
            <v>2</v>
          </cell>
          <cell r="J966">
            <v>1</v>
          </cell>
          <cell r="K966" t="str">
            <v>該当</v>
          </cell>
          <cell r="L966">
            <v>2</v>
          </cell>
          <cell r="M966">
            <v>2</v>
          </cell>
          <cell r="N966">
            <v>0</v>
          </cell>
          <cell r="O966">
            <v>2270055</v>
          </cell>
          <cell r="P966" t="str">
            <v>横浜市青葉区つつじが丘２７－１５</v>
          </cell>
          <cell r="Q966" t="str">
            <v>わいわいＫｉｄｓつつじが丘保育室</v>
          </cell>
          <cell r="R966" t="str">
            <v>適</v>
          </cell>
          <cell r="S966" t="str">
            <v/>
          </cell>
          <cell r="T966" t="str">
            <v/>
          </cell>
          <cell r="U966">
            <v>45175</v>
          </cell>
          <cell r="X966" t="str">
            <v>なし</v>
          </cell>
          <cell r="Y966" t="str">
            <v/>
          </cell>
          <cell r="Z966" t="str">
            <v>該当</v>
          </cell>
          <cell r="AA966" t="str">
            <v>Ｒ４</v>
          </cell>
          <cell r="AB966" t="str">
            <v>〇</v>
          </cell>
          <cell r="AC966" t="str">
            <v>Ｒ４</v>
          </cell>
        </row>
        <row r="967">
          <cell r="A967">
            <v>1410052004413</v>
          </cell>
          <cell r="B967">
            <v>8</v>
          </cell>
          <cell r="C967" t="str">
            <v>小規模保育事業（A型）</v>
          </cell>
          <cell r="D967" t="str">
            <v>京進のほいくえんＨＯＰＰＡ青葉台園</v>
          </cell>
          <cell r="E967">
            <v>82</v>
          </cell>
          <cell r="F967" t="str">
            <v>青葉区</v>
          </cell>
          <cell r="G967" t="str">
            <v>該当</v>
          </cell>
          <cell r="H967">
            <v>5</v>
          </cell>
          <cell r="I967">
            <v>2</v>
          </cell>
          <cell r="J967">
            <v>1</v>
          </cell>
          <cell r="K967" t="str">
            <v>該当</v>
          </cell>
          <cell r="L967">
            <v>0</v>
          </cell>
          <cell r="M967">
            <v>2</v>
          </cell>
          <cell r="N967">
            <v>0</v>
          </cell>
          <cell r="O967">
            <v>6008177</v>
          </cell>
          <cell r="P967" t="str">
            <v>京都府京都市下京区烏丸通五条下る大坂町３９４　近江屋ビル２階</v>
          </cell>
          <cell r="Q967" t="str">
            <v>株式会社　京進　保育経理課</v>
          </cell>
          <cell r="R967" t="str">
            <v>適</v>
          </cell>
          <cell r="S967" t="str">
            <v/>
          </cell>
          <cell r="T967" t="str">
            <v/>
          </cell>
          <cell r="U967">
            <v>45163</v>
          </cell>
          <cell r="X967" t="str">
            <v>なし</v>
          </cell>
          <cell r="Y967" t="str">
            <v/>
          </cell>
          <cell r="Z967" t="str">
            <v>該当</v>
          </cell>
          <cell r="AA967" t="str">
            <v>Ｒ４</v>
          </cell>
          <cell r="AB967" t="str">
            <v>〇</v>
          </cell>
          <cell r="AC967" t="str">
            <v>Ｒ４</v>
          </cell>
        </row>
        <row r="968">
          <cell r="A968">
            <v>1410052004173</v>
          </cell>
          <cell r="B968">
            <v>8</v>
          </cell>
          <cell r="C968" t="str">
            <v>小規模保育事業（A型）</v>
          </cell>
          <cell r="D968" t="str">
            <v>といろきっず美しが丘保育園</v>
          </cell>
          <cell r="E968">
            <v>82</v>
          </cell>
          <cell r="F968" t="str">
            <v>青葉区</v>
          </cell>
          <cell r="G968" t="str">
            <v>該当</v>
          </cell>
          <cell r="H968">
            <v>7</v>
          </cell>
          <cell r="I968">
            <v>2</v>
          </cell>
          <cell r="J968">
            <v>1</v>
          </cell>
          <cell r="K968" t="str">
            <v>該当</v>
          </cell>
          <cell r="L968">
            <v>3</v>
          </cell>
          <cell r="M968">
            <v>2</v>
          </cell>
          <cell r="N968">
            <v>1</v>
          </cell>
          <cell r="O968">
            <v>2250011</v>
          </cell>
          <cell r="P968" t="str">
            <v>横浜市青葉区あざみ野二丁目９－５　吉春ビル２Ｆ</v>
          </cell>
          <cell r="Q968" t="str">
            <v>株式会社十色舎　法人本部</v>
          </cell>
          <cell r="R968" t="str">
            <v>適</v>
          </cell>
          <cell r="S968" t="str">
            <v/>
          </cell>
          <cell r="T968" t="str">
            <v/>
          </cell>
          <cell r="U968">
            <v>45182</v>
          </cell>
          <cell r="X968" t="str">
            <v>なし</v>
          </cell>
          <cell r="Y968" t="str">
            <v/>
          </cell>
          <cell r="Z968" t="str">
            <v>該当</v>
          </cell>
          <cell r="AA968" t="str">
            <v>Ｒ４</v>
          </cell>
          <cell r="AB968" t="str">
            <v>〇</v>
          </cell>
          <cell r="AC968" t="str">
            <v>Ｒ４</v>
          </cell>
        </row>
        <row r="969">
          <cell r="A969">
            <v>1410052003225</v>
          </cell>
          <cell r="B969">
            <v>8</v>
          </cell>
          <cell r="C969" t="str">
            <v>小規模保育事業（A型）</v>
          </cell>
          <cell r="D969" t="str">
            <v>ベビーぽけっと松風台</v>
          </cell>
          <cell r="E969">
            <v>82</v>
          </cell>
          <cell r="F969" t="str">
            <v>青葉区</v>
          </cell>
          <cell r="G969" t="str">
            <v>該当</v>
          </cell>
          <cell r="H969">
            <v>6</v>
          </cell>
          <cell r="I969">
            <v>2</v>
          </cell>
          <cell r="J969">
            <v>1</v>
          </cell>
          <cell r="K969" t="str">
            <v>該当</v>
          </cell>
          <cell r="L969">
            <v>6</v>
          </cell>
          <cell r="M969">
            <v>2</v>
          </cell>
          <cell r="N969">
            <v>4</v>
          </cell>
          <cell r="O969">
            <v>2270047</v>
          </cell>
          <cell r="P969" t="str">
            <v>横浜市青葉区みたけ台１－１</v>
          </cell>
          <cell r="Q969" t="str">
            <v>学校法人　原田学園</v>
          </cell>
          <cell r="R969" t="str">
            <v>適</v>
          </cell>
          <cell r="S969" t="str">
            <v/>
          </cell>
          <cell r="T969" t="str">
            <v/>
          </cell>
          <cell r="U969">
            <v>45163</v>
          </cell>
          <cell r="X969" t="str">
            <v>なし</v>
          </cell>
          <cell r="Y969" t="str">
            <v/>
          </cell>
          <cell r="Z969" t="str">
            <v>該当</v>
          </cell>
          <cell r="AA969" t="str">
            <v>Ｒ４</v>
          </cell>
          <cell r="AB969" t="str">
            <v>〇</v>
          </cell>
          <cell r="AC969" t="str">
            <v>Ｒ４</v>
          </cell>
        </row>
        <row r="970">
          <cell r="A970">
            <v>1410052003407</v>
          </cell>
          <cell r="B970">
            <v>11</v>
          </cell>
          <cell r="C970" t="str">
            <v>小規模保育事業（B型）</v>
          </cell>
          <cell r="D970" t="str">
            <v>大場りとる・ピッピ</v>
          </cell>
          <cell r="E970">
            <v>82</v>
          </cell>
          <cell r="F970" t="str">
            <v>青葉区</v>
          </cell>
          <cell r="G970" t="str">
            <v>非該当</v>
          </cell>
          <cell r="I970" t="str">
            <v/>
          </cell>
          <cell r="J970" t="str">
            <v/>
          </cell>
          <cell r="K970" t="str">
            <v>非該当</v>
          </cell>
          <cell r="M970" t="str">
            <v/>
          </cell>
          <cell r="N970" t="str">
            <v>―</v>
          </cell>
          <cell r="O970">
            <v>2250023</v>
          </cell>
          <cell r="P970" t="str">
            <v>横浜市青葉区大場町１７４－２８０</v>
          </cell>
          <cell r="Q970" t="str">
            <v>大場りとる・ピッピ</v>
          </cell>
          <cell r="R970" t="str">
            <v>適</v>
          </cell>
          <cell r="S970" t="str">
            <v/>
          </cell>
          <cell r="T970" t="str">
            <v/>
          </cell>
          <cell r="U970">
            <v>45175</v>
          </cell>
          <cell r="X970" t="str">
            <v>―</v>
          </cell>
          <cell r="Y970" t="str">
            <v/>
          </cell>
          <cell r="Z970" t="str">
            <v>非該当</v>
          </cell>
          <cell r="AA970" t="str">
            <v>Ｒ３</v>
          </cell>
          <cell r="AB970" t="str">
            <v>〇</v>
          </cell>
          <cell r="AC970" t="str">
            <v/>
          </cell>
        </row>
        <row r="971">
          <cell r="A971">
            <v>1410052003365</v>
          </cell>
          <cell r="B971">
            <v>11</v>
          </cell>
          <cell r="C971" t="str">
            <v>小規模保育事業（B型）</v>
          </cell>
          <cell r="D971" t="str">
            <v>りとる・ピッピ</v>
          </cell>
          <cell r="E971">
            <v>82</v>
          </cell>
          <cell r="F971" t="str">
            <v>青葉区</v>
          </cell>
          <cell r="G971" t="str">
            <v>非該当</v>
          </cell>
          <cell r="I971" t="str">
            <v/>
          </cell>
          <cell r="J971" t="str">
            <v/>
          </cell>
          <cell r="K971" t="str">
            <v>非該当</v>
          </cell>
          <cell r="M971" t="str">
            <v/>
          </cell>
          <cell r="N971" t="str">
            <v>―</v>
          </cell>
          <cell r="O971">
            <v>2250024</v>
          </cell>
          <cell r="P971" t="str">
            <v>横浜市青葉区市ケ尾町１０６５－５　市ヶ尾森ビル五番館１０４・１０５</v>
          </cell>
          <cell r="Q971" t="str">
            <v>りとる・ピッピ</v>
          </cell>
          <cell r="R971" t="str">
            <v>適</v>
          </cell>
          <cell r="S971" t="str">
            <v/>
          </cell>
          <cell r="T971" t="str">
            <v/>
          </cell>
          <cell r="U971">
            <v>45175</v>
          </cell>
          <cell r="X971" t="str">
            <v>―</v>
          </cell>
          <cell r="Y971" t="str">
            <v/>
          </cell>
          <cell r="Z971" t="str">
            <v>非該当</v>
          </cell>
          <cell r="AA971" t="str">
            <v>Ｒ３</v>
          </cell>
          <cell r="AB971" t="str">
            <v>〇</v>
          </cell>
          <cell r="AC971" t="str">
            <v/>
          </cell>
        </row>
        <row r="972">
          <cell r="A972">
            <v>1410052003357</v>
          </cell>
          <cell r="B972">
            <v>11</v>
          </cell>
          <cell r="C972" t="str">
            <v>小規模保育事業（B型）</v>
          </cell>
          <cell r="D972" t="str">
            <v>パレット家庭的保育室　なないろ</v>
          </cell>
          <cell r="E972">
            <v>82</v>
          </cell>
          <cell r="F972" t="str">
            <v>青葉区</v>
          </cell>
          <cell r="G972" t="str">
            <v>非該当</v>
          </cell>
          <cell r="I972" t="str">
            <v/>
          </cell>
          <cell r="J972" t="str">
            <v/>
          </cell>
          <cell r="K972" t="str">
            <v>非該当</v>
          </cell>
          <cell r="M972" t="str">
            <v/>
          </cell>
          <cell r="N972" t="str">
            <v>―</v>
          </cell>
          <cell r="O972">
            <v>2270063</v>
          </cell>
          <cell r="P972" t="str">
            <v>横浜市青葉区榎が丘１４－３　サンクレスト青葉台１０５</v>
          </cell>
          <cell r="Q972" t="str">
            <v>パレット家庭的保育室なないろ</v>
          </cell>
          <cell r="R972" t="str">
            <v>否</v>
          </cell>
          <cell r="S972" t="str">
            <v/>
          </cell>
          <cell r="T972" t="str">
            <v/>
          </cell>
          <cell r="U972">
            <v>45205</v>
          </cell>
          <cell r="X972" t="str">
            <v>―</v>
          </cell>
          <cell r="Y972" t="str">
            <v/>
          </cell>
          <cell r="Z972" t="str">
            <v>非該当</v>
          </cell>
          <cell r="AA972" t="str">
            <v>履歴なし</v>
          </cell>
          <cell r="AB972" t="str">
            <v>〇</v>
          </cell>
          <cell r="AC972" t="str">
            <v/>
          </cell>
        </row>
        <row r="973">
          <cell r="A973">
            <v>1410051023810</v>
          </cell>
          <cell r="B973">
            <v>1</v>
          </cell>
          <cell r="C973" t="str">
            <v>認定こども園（幼保連携型）</v>
          </cell>
          <cell r="D973" t="str">
            <v>認定こども園やまゆりキッズ　横浜みず（略</v>
          </cell>
          <cell r="E973">
            <v>83</v>
          </cell>
          <cell r="F973" t="str">
            <v>都筑区</v>
          </cell>
          <cell r="G973" t="str">
            <v>該当</v>
          </cell>
          <cell r="H973">
            <v>31</v>
          </cell>
          <cell r="I973">
            <v>10</v>
          </cell>
          <cell r="J973">
            <v>6</v>
          </cell>
          <cell r="K973" t="str">
            <v>非該当</v>
          </cell>
          <cell r="M973" t="str">
            <v/>
          </cell>
          <cell r="N973" t="str">
            <v>―</v>
          </cell>
          <cell r="O973">
            <v>2240021</v>
          </cell>
          <cell r="P973" t="str">
            <v>横浜市都筑区北山田３－２５　認定こども園やまゆりキッズ　横浜みずほ幼稚園</v>
          </cell>
          <cell r="Q973" t="str">
            <v>小平　仁美</v>
          </cell>
          <cell r="R973" t="str">
            <v>適</v>
          </cell>
          <cell r="S973" t="str">
            <v/>
          </cell>
          <cell r="T973" t="str">
            <v/>
          </cell>
          <cell r="U973">
            <v>45163</v>
          </cell>
          <cell r="X973" t="str">
            <v>なし</v>
          </cell>
          <cell r="Y973" t="str">
            <v/>
          </cell>
          <cell r="Z973" t="str">
            <v>該当</v>
          </cell>
          <cell r="AA973" t="str">
            <v>Ｒ４</v>
          </cell>
          <cell r="AB973" t="str">
            <v>〇</v>
          </cell>
          <cell r="AC973" t="str">
            <v>Ｒ４</v>
          </cell>
        </row>
        <row r="974">
          <cell r="A974">
            <v>1410051020600</v>
          </cell>
          <cell r="B974">
            <v>1</v>
          </cell>
          <cell r="C974" t="str">
            <v>認定こども園（幼保連携型）</v>
          </cell>
          <cell r="D974" t="str">
            <v>認定こども園エクレス</v>
          </cell>
          <cell r="E974">
            <v>83</v>
          </cell>
          <cell r="F974" t="str">
            <v>都筑区</v>
          </cell>
          <cell r="G974" t="str">
            <v>該当</v>
          </cell>
          <cell r="H974">
            <v>36</v>
          </cell>
          <cell r="I974">
            <v>12</v>
          </cell>
          <cell r="J974">
            <v>7</v>
          </cell>
          <cell r="K974" t="str">
            <v>該当</v>
          </cell>
          <cell r="L974">
            <v>25</v>
          </cell>
          <cell r="M974">
            <v>12</v>
          </cell>
          <cell r="N974">
            <v>13</v>
          </cell>
          <cell r="O974">
            <v>2240063</v>
          </cell>
          <cell r="P974" t="str">
            <v>横浜市都筑区長坂８－１</v>
          </cell>
          <cell r="Q974" t="str">
            <v>認定こども園エクレス</v>
          </cell>
          <cell r="R974" t="str">
            <v>適</v>
          </cell>
          <cell r="S974" t="str">
            <v/>
          </cell>
          <cell r="T974" t="str">
            <v/>
          </cell>
          <cell r="U974">
            <v>45191</v>
          </cell>
          <cell r="X974" t="str">
            <v>なし</v>
          </cell>
          <cell r="Y974" t="str">
            <v/>
          </cell>
          <cell r="Z974" t="str">
            <v>該当</v>
          </cell>
          <cell r="AA974" t="str">
            <v>Ｒ４</v>
          </cell>
          <cell r="AB974" t="str">
            <v>〇</v>
          </cell>
          <cell r="AC974" t="str">
            <v>Ｒ４</v>
          </cell>
        </row>
        <row r="975">
          <cell r="A975">
            <v>1410051020584</v>
          </cell>
          <cell r="B975">
            <v>1</v>
          </cell>
          <cell r="C975" t="str">
            <v>認定こども園（幼保連携型）</v>
          </cell>
          <cell r="D975" t="str">
            <v>ゆうゆうのもり幼保園</v>
          </cell>
          <cell r="E975">
            <v>83</v>
          </cell>
          <cell r="F975" t="str">
            <v>都筑区</v>
          </cell>
          <cell r="G975" t="str">
            <v>該当</v>
          </cell>
          <cell r="H975">
            <v>29</v>
          </cell>
          <cell r="I975">
            <v>10</v>
          </cell>
          <cell r="J975">
            <v>6</v>
          </cell>
          <cell r="K975" t="str">
            <v>該当</v>
          </cell>
          <cell r="L975">
            <v>12</v>
          </cell>
          <cell r="M975">
            <v>10</v>
          </cell>
          <cell r="N975">
            <v>2</v>
          </cell>
          <cell r="O975">
            <v>2240025</v>
          </cell>
          <cell r="P975" t="str">
            <v>横浜市都筑区早渕二丁目３－７７</v>
          </cell>
          <cell r="Q975" t="str">
            <v>学校法人　渡辺学園　ゆうゆうのもり幼保園</v>
          </cell>
          <cell r="R975" t="str">
            <v>適</v>
          </cell>
          <cell r="S975" t="str">
            <v/>
          </cell>
          <cell r="T975" t="str">
            <v/>
          </cell>
          <cell r="U975">
            <v>45163</v>
          </cell>
          <cell r="X975" t="str">
            <v>なし</v>
          </cell>
          <cell r="Y975" t="str">
            <v/>
          </cell>
          <cell r="Z975" t="str">
            <v>該当</v>
          </cell>
          <cell r="AA975" t="str">
            <v>Ｒ４</v>
          </cell>
          <cell r="AB975" t="str">
            <v>〇</v>
          </cell>
          <cell r="AC975" t="str">
            <v>Ｒ４</v>
          </cell>
        </row>
        <row r="976">
          <cell r="A976">
            <v>1410051023430</v>
          </cell>
          <cell r="B976">
            <v>2</v>
          </cell>
          <cell r="C976" t="str">
            <v>認定こども園（幼稚園型）</v>
          </cell>
          <cell r="D976" t="str">
            <v>認定こども園　横浜黎明幼稚園</v>
          </cell>
          <cell r="E976">
            <v>83</v>
          </cell>
          <cell r="F976" t="str">
            <v>都筑区</v>
          </cell>
          <cell r="G976" t="str">
            <v>該当</v>
          </cell>
          <cell r="H976">
            <v>24</v>
          </cell>
          <cell r="I976">
            <v>8</v>
          </cell>
          <cell r="J976">
            <v>5</v>
          </cell>
          <cell r="K976" t="str">
            <v>非該当</v>
          </cell>
          <cell r="M976" t="str">
            <v/>
          </cell>
          <cell r="N976" t="str">
            <v>―</v>
          </cell>
          <cell r="O976">
            <v>2240023</v>
          </cell>
          <cell r="P976" t="str">
            <v>横浜市都筑区東山田１－２７－５</v>
          </cell>
          <cell r="Q976" t="str">
            <v>認定こども園　横浜黎明幼稚園</v>
          </cell>
          <cell r="R976" t="str">
            <v>適</v>
          </cell>
          <cell r="S976" t="str">
            <v/>
          </cell>
          <cell r="T976" t="str">
            <v/>
          </cell>
          <cell r="U976">
            <v>45191</v>
          </cell>
          <cell r="X976" t="str">
            <v>なし</v>
          </cell>
          <cell r="Y976" t="str">
            <v/>
          </cell>
          <cell r="Z976" t="str">
            <v>該当</v>
          </cell>
          <cell r="AA976" t="str">
            <v>Ｒ４</v>
          </cell>
          <cell r="AB976" t="str">
            <v>〇</v>
          </cell>
          <cell r="AC976" t="str">
            <v>Ｒ４</v>
          </cell>
        </row>
        <row r="977">
          <cell r="A977">
            <v>1410051026425</v>
          </cell>
          <cell r="B977">
            <v>5</v>
          </cell>
          <cell r="C977" t="str">
            <v>幼稚園</v>
          </cell>
          <cell r="D977" t="str">
            <v>都田幼稚園</v>
          </cell>
          <cell r="E977">
            <v>83</v>
          </cell>
          <cell r="F977" t="str">
            <v>都筑区</v>
          </cell>
          <cell r="G977" t="str">
            <v>該当</v>
          </cell>
          <cell r="H977">
            <v>24</v>
          </cell>
          <cell r="I977">
            <v>8</v>
          </cell>
          <cell r="J977">
            <v>5</v>
          </cell>
          <cell r="K977" t="str">
            <v>非該当</v>
          </cell>
          <cell r="M977" t="str">
            <v/>
          </cell>
          <cell r="N977" t="str">
            <v>―</v>
          </cell>
          <cell r="O977">
            <v>2240053</v>
          </cell>
          <cell r="P977" t="str">
            <v>横浜市都筑区池辺町３０１７</v>
          </cell>
          <cell r="Q977" t="str">
            <v>学校法人中山学園　都田幼稚園</v>
          </cell>
          <cell r="R977" t="str">
            <v>適</v>
          </cell>
          <cell r="S977" t="str">
            <v/>
          </cell>
          <cell r="T977" t="str">
            <v/>
          </cell>
          <cell r="U977">
            <v>45182</v>
          </cell>
          <cell r="X977" t="str">
            <v>なし</v>
          </cell>
          <cell r="Y977" t="str">
            <v/>
          </cell>
          <cell r="Z977" t="str">
            <v>該当</v>
          </cell>
          <cell r="AA977" t="str">
            <v>Ｒ４</v>
          </cell>
          <cell r="AB977" t="str">
            <v>〇</v>
          </cell>
          <cell r="AC977" t="str">
            <v>Ｒ４</v>
          </cell>
        </row>
        <row r="978">
          <cell r="A978">
            <v>1410051023422</v>
          </cell>
          <cell r="B978">
            <v>5</v>
          </cell>
          <cell r="C978" t="str">
            <v>幼稚園</v>
          </cell>
          <cell r="D978" t="str">
            <v>愛和のぞみ幼稚園</v>
          </cell>
          <cell r="E978">
            <v>83</v>
          </cell>
          <cell r="F978" t="str">
            <v>都筑区</v>
          </cell>
          <cell r="G978" t="str">
            <v>該当</v>
          </cell>
          <cell r="H978">
            <v>26</v>
          </cell>
          <cell r="I978">
            <v>9</v>
          </cell>
          <cell r="J978">
            <v>5</v>
          </cell>
          <cell r="K978" t="str">
            <v>該当</v>
          </cell>
          <cell r="L978">
            <v>13</v>
          </cell>
          <cell r="M978">
            <v>9</v>
          </cell>
          <cell r="N978">
            <v>4</v>
          </cell>
          <cell r="O978">
            <v>2240033</v>
          </cell>
          <cell r="P978" t="str">
            <v>横浜市都筑区茅ケ崎東２－１９－５</v>
          </cell>
          <cell r="Q978" t="str">
            <v>愛和のぞみ幼稚園</v>
          </cell>
          <cell r="R978" t="str">
            <v>適</v>
          </cell>
          <cell r="S978" t="str">
            <v/>
          </cell>
          <cell r="T978" t="str">
            <v/>
          </cell>
          <cell r="U978">
            <v>45163</v>
          </cell>
          <cell r="X978" t="str">
            <v>なし</v>
          </cell>
          <cell r="Y978" t="str">
            <v/>
          </cell>
          <cell r="Z978" t="str">
            <v>該当</v>
          </cell>
          <cell r="AA978" t="str">
            <v>Ｒ４</v>
          </cell>
          <cell r="AB978" t="str">
            <v>〇</v>
          </cell>
          <cell r="AC978" t="str">
            <v>Ｒ４</v>
          </cell>
        </row>
        <row r="979">
          <cell r="A979">
            <v>1410051023349</v>
          </cell>
          <cell r="B979">
            <v>5</v>
          </cell>
          <cell r="C979" t="str">
            <v>幼稚園</v>
          </cell>
          <cell r="D979" t="str">
            <v>すぎの森幼稚園</v>
          </cell>
          <cell r="E979">
            <v>83</v>
          </cell>
          <cell r="F979" t="str">
            <v>都筑区</v>
          </cell>
          <cell r="G979" t="str">
            <v>該当</v>
          </cell>
          <cell r="H979">
            <v>11</v>
          </cell>
          <cell r="I979">
            <v>4</v>
          </cell>
          <cell r="J979">
            <v>2</v>
          </cell>
          <cell r="K979" t="str">
            <v>該当</v>
          </cell>
          <cell r="L979">
            <v>9</v>
          </cell>
          <cell r="M979">
            <v>4</v>
          </cell>
          <cell r="N979">
            <v>5</v>
          </cell>
          <cell r="O979">
            <v>2240027</v>
          </cell>
          <cell r="P979" t="str">
            <v>横浜市都筑区大棚町４７８</v>
          </cell>
          <cell r="Q979" t="str">
            <v>すぎの森幼稚園</v>
          </cell>
          <cell r="R979" t="str">
            <v>適</v>
          </cell>
          <cell r="S979" t="str">
            <v/>
          </cell>
          <cell r="T979" t="str">
            <v/>
          </cell>
          <cell r="U979">
            <v>45191</v>
          </cell>
          <cell r="X979" t="str">
            <v>なし</v>
          </cell>
          <cell r="Y979" t="str">
            <v/>
          </cell>
          <cell r="Z979" t="str">
            <v>該当</v>
          </cell>
          <cell r="AA979" t="str">
            <v>Ｒ４</v>
          </cell>
          <cell r="AB979" t="str">
            <v>〇</v>
          </cell>
          <cell r="AC979" t="str">
            <v>Ｒ４</v>
          </cell>
        </row>
        <row r="980">
          <cell r="A980">
            <v>1410051023331</v>
          </cell>
          <cell r="B980">
            <v>5</v>
          </cell>
          <cell r="C980" t="str">
            <v>幼稚園</v>
          </cell>
          <cell r="D980" t="str">
            <v>港北幼稚園</v>
          </cell>
          <cell r="E980">
            <v>83</v>
          </cell>
          <cell r="F980" t="str">
            <v>都筑区</v>
          </cell>
          <cell r="G980" t="str">
            <v>該当</v>
          </cell>
          <cell r="H980">
            <v>19</v>
          </cell>
          <cell r="I980">
            <v>6</v>
          </cell>
          <cell r="J980">
            <v>4</v>
          </cell>
          <cell r="K980" t="str">
            <v>該当</v>
          </cell>
          <cell r="L980">
            <v>5</v>
          </cell>
          <cell r="M980">
            <v>6</v>
          </cell>
          <cell r="N980">
            <v>0</v>
          </cell>
          <cell r="O980">
            <v>2240025</v>
          </cell>
          <cell r="P980" t="str">
            <v>横浜市都筑区早渕２－３－７７</v>
          </cell>
          <cell r="Q980" t="str">
            <v>学校法人渡辺学園</v>
          </cell>
          <cell r="R980" t="str">
            <v>適</v>
          </cell>
          <cell r="S980" t="str">
            <v/>
          </cell>
          <cell r="T980" t="str">
            <v/>
          </cell>
          <cell r="U980">
            <v>45182</v>
          </cell>
          <cell r="X980" t="str">
            <v>なし</v>
          </cell>
          <cell r="Y980" t="str">
            <v/>
          </cell>
          <cell r="Z980" t="str">
            <v>該当</v>
          </cell>
          <cell r="AA980" t="str">
            <v>Ｒ４</v>
          </cell>
          <cell r="AB980" t="str">
            <v>〇</v>
          </cell>
          <cell r="AC980" t="str">
            <v>Ｒ４</v>
          </cell>
        </row>
        <row r="981">
          <cell r="A981">
            <v>1410051027258</v>
          </cell>
          <cell r="B981">
            <v>6</v>
          </cell>
          <cell r="C981" t="str">
            <v>保育所</v>
          </cell>
          <cell r="D981" t="str">
            <v>KIDSFORE ACADEMY</v>
          </cell>
          <cell r="E981">
            <v>83</v>
          </cell>
          <cell r="F981" t="str">
            <v>都筑区</v>
          </cell>
          <cell r="G981" t="str">
            <v>該当</v>
          </cell>
          <cell r="H981">
            <v>15</v>
          </cell>
          <cell r="I981">
            <v>5</v>
          </cell>
          <cell r="J981">
            <v>3</v>
          </cell>
          <cell r="K981" t="str">
            <v>該当</v>
          </cell>
          <cell r="L981">
            <v>4</v>
          </cell>
          <cell r="M981">
            <v>5</v>
          </cell>
          <cell r="N981">
            <v>0</v>
          </cell>
          <cell r="O981">
            <v>2240003</v>
          </cell>
          <cell r="P981" t="str">
            <v>横浜市都筑区中川中央一丁目２１－７　２Ｆ</v>
          </cell>
          <cell r="Q981" t="str">
            <v>株式会社キッズフォレ</v>
          </cell>
          <cell r="R981" t="str">
            <v>適</v>
          </cell>
          <cell r="S981" t="str">
            <v/>
          </cell>
          <cell r="T981" t="str">
            <v/>
          </cell>
          <cell r="U981">
            <v>45175</v>
          </cell>
          <cell r="X981" t="str">
            <v>なし</v>
          </cell>
          <cell r="Y981" t="str">
            <v/>
          </cell>
          <cell r="Z981" t="str">
            <v>該当</v>
          </cell>
          <cell r="AA981" t="str">
            <v>Ｒ４</v>
          </cell>
          <cell r="AB981" t="str">
            <v>〇</v>
          </cell>
          <cell r="AC981" t="str">
            <v>Ｒ４</v>
          </cell>
        </row>
        <row r="982">
          <cell r="A982">
            <v>1410051027241</v>
          </cell>
          <cell r="B982">
            <v>6</v>
          </cell>
          <cell r="C982" t="str">
            <v>保育所</v>
          </cell>
          <cell r="D982" t="str">
            <v>アリス保育園</v>
          </cell>
          <cell r="E982">
            <v>83</v>
          </cell>
          <cell r="F982" t="str">
            <v>都筑区</v>
          </cell>
          <cell r="G982" t="str">
            <v>該当</v>
          </cell>
          <cell r="H982">
            <v>11</v>
          </cell>
          <cell r="I982">
            <v>4</v>
          </cell>
          <cell r="J982">
            <v>2</v>
          </cell>
          <cell r="K982" t="str">
            <v>該当</v>
          </cell>
          <cell r="L982">
            <v>12</v>
          </cell>
          <cell r="M982">
            <v>4</v>
          </cell>
          <cell r="N982">
            <v>8</v>
          </cell>
          <cell r="O982">
            <v>2240061</v>
          </cell>
          <cell r="P982" t="str">
            <v>横浜市都筑区大丸３－２５</v>
          </cell>
          <cell r="Q982" t="str">
            <v>アリス保育園</v>
          </cell>
          <cell r="R982" t="str">
            <v>適</v>
          </cell>
          <cell r="S982" t="str">
            <v/>
          </cell>
          <cell r="T982" t="str">
            <v/>
          </cell>
          <cell r="U982">
            <v>45182</v>
          </cell>
          <cell r="X982" t="str">
            <v>なし</v>
          </cell>
          <cell r="Y982" t="str">
            <v/>
          </cell>
          <cell r="Z982" t="str">
            <v>該当</v>
          </cell>
          <cell r="AA982" t="str">
            <v>Ｒ４</v>
          </cell>
          <cell r="AB982" t="str">
            <v>〇</v>
          </cell>
          <cell r="AC982" t="str">
            <v>Ｒ４</v>
          </cell>
        </row>
        <row r="983">
          <cell r="A983">
            <v>1410051027001</v>
          </cell>
          <cell r="B983">
            <v>6</v>
          </cell>
          <cell r="C983" t="str">
            <v>保育所</v>
          </cell>
          <cell r="D983" t="str">
            <v>横浜茅ケ崎保育園</v>
          </cell>
          <cell r="E983">
            <v>83</v>
          </cell>
          <cell r="F983" t="str">
            <v>都筑区</v>
          </cell>
          <cell r="G983" t="str">
            <v>該当</v>
          </cell>
          <cell r="H983">
            <v>22</v>
          </cell>
          <cell r="I983">
            <v>7</v>
          </cell>
          <cell r="J983">
            <v>4</v>
          </cell>
          <cell r="K983" t="str">
            <v>該当</v>
          </cell>
          <cell r="L983">
            <v>16</v>
          </cell>
          <cell r="M983">
            <v>7</v>
          </cell>
          <cell r="N983">
            <v>9</v>
          </cell>
          <cell r="O983">
            <v>2240037</v>
          </cell>
          <cell r="P983" t="str">
            <v>横浜市都筑区茅ケ崎南一丁目１２－１</v>
          </cell>
          <cell r="Q983" t="str">
            <v>横浜茅ケ崎保育園</v>
          </cell>
          <cell r="R983" t="str">
            <v>適</v>
          </cell>
          <cell r="S983" t="str">
            <v/>
          </cell>
          <cell r="T983" t="str">
            <v/>
          </cell>
          <cell r="U983">
            <v>45182</v>
          </cell>
          <cell r="X983" t="str">
            <v>なし</v>
          </cell>
          <cell r="Y983" t="str">
            <v/>
          </cell>
          <cell r="Z983" t="str">
            <v>該当</v>
          </cell>
          <cell r="AA983" t="str">
            <v>Ｒ４</v>
          </cell>
          <cell r="AB983" t="str">
            <v>〇</v>
          </cell>
          <cell r="AC983" t="str">
            <v>Ｒ４</v>
          </cell>
        </row>
        <row r="984">
          <cell r="A984">
            <v>1410051026136</v>
          </cell>
          <cell r="B984">
            <v>6</v>
          </cell>
          <cell r="C984" t="str">
            <v>保育所</v>
          </cell>
          <cell r="D984" t="str">
            <v>シープ保育所</v>
          </cell>
          <cell r="E984">
            <v>83</v>
          </cell>
          <cell r="F984" t="str">
            <v>都筑区</v>
          </cell>
          <cell r="G984" t="str">
            <v>該当</v>
          </cell>
          <cell r="H984">
            <v>12</v>
          </cell>
          <cell r="I984">
            <v>4</v>
          </cell>
          <cell r="J984">
            <v>2</v>
          </cell>
          <cell r="K984" t="str">
            <v>該当</v>
          </cell>
          <cell r="L984">
            <v>8</v>
          </cell>
          <cell r="M984">
            <v>4</v>
          </cell>
          <cell r="N984">
            <v>4</v>
          </cell>
          <cell r="O984">
            <v>2240035</v>
          </cell>
          <cell r="P984" t="str">
            <v>横浜市都筑区新栄町２１－１２</v>
          </cell>
          <cell r="Q984" t="str">
            <v>シープ保育所</v>
          </cell>
          <cell r="R984" t="str">
            <v>適</v>
          </cell>
          <cell r="S984" t="str">
            <v/>
          </cell>
          <cell r="T984" t="str">
            <v/>
          </cell>
          <cell r="U984">
            <v>45182</v>
          </cell>
          <cell r="X984" t="str">
            <v>なし</v>
          </cell>
          <cell r="Y984" t="str">
            <v/>
          </cell>
          <cell r="Z984" t="str">
            <v>該当</v>
          </cell>
          <cell r="AA984" t="str">
            <v>Ｒ４</v>
          </cell>
          <cell r="AB984" t="str">
            <v>〇</v>
          </cell>
          <cell r="AC984" t="str">
            <v>Ｒ４</v>
          </cell>
        </row>
        <row r="985">
          <cell r="A985">
            <v>1410051026128</v>
          </cell>
          <cell r="B985">
            <v>6</v>
          </cell>
          <cell r="C985" t="str">
            <v>保育所</v>
          </cell>
          <cell r="D985" t="str">
            <v>めーぷる保育園</v>
          </cell>
          <cell r="E985">
            <v>83</v>
          </cell>
          <cell r="F985" t="str">
            <v>都筑区</v>
          </cell>
          <cell r="G985" t="str">
            <v>非該当</v>
          </cell>
          <cell r="I985" t="str">
            <v/>
          </cell>
          <cell r="J985" t="str">
            <v/>
          </cell>
          <cell r="K985" t="str">
            <v>非該当</v>
          </cell>
          <cell r="M985" t="str">
            <v/>
          </cell>
          <cell r="N985" t="str">
            <v>―</v>
          </cell>
          <cell r="O985">
            <v>2240003</v>
          </cell>
          <cell r="P985" t="str">
            <v>横浜市都筑区中川中央一丁目３９－１１</v>
          </cell>
          <cell r="Q985" t="str">
            <v>特定非営利活動法人　もあなキッズ自然楽校</v>
          </cell>
          <cell r="R985" t="str">
            <v>適</v>
          </cell>
          <cell r="S985" t="str">
            <v/>
          </cell>
          <cell r="T985" t="str">
            <v/>
          </cell>
          <cell r="U985">
            <v>45175</v>
          </cell>
          <cell r="X985" t="str">
            <v>―</v>
          </cell>
          <cell r="Y985" t="str">
            <v/>
          </cell>
          <cell r="Z985" t="str">
            <v>非該当</v>
          </cell>
          <cell r="AA985" t="str">
            <v>履歴なし</v>
          </cell>
          <cell r="AB985" t="str">
            <v>〇</v>
          </cell>
          <cell r="AC985" t="str">
            <v/>
          </cell>
        </row>
        <row r="986">
          <cell r="A986">
            <v>1410051025849</v>
          </cell>
          <cell r="B986">
            <v>6</v>
          </cell>
          <cell r="C986" t="str">
            <v>保育所</v>
          </cell>
          <cell r="D986" t="str">
            <v>キッズフォレセンター北</v>
          </cell>
          <cell r="E986">
            <v>83</v>
          </cell>
          <cell r="F986" t="str">
            <v>都筑区</v>
          </cell>
          <cell r="G986" t="str">
            <v>該当</v>
          </cell>
          <cell r="H986">
            <v>16</v>
          </cell>
          <cell r="I986">
            <v>5</v>
          </cell>
          <cell r="J986">
            <v>3</v>
          </cell>
          <cell r="K986" t="str">
            <v>該当</v>
          </cell>
          <cell r="L986">
            <v>10</v>
          </cell>
          <cell r="M986">
            <v>5</v>
          </cell>
          <cell r="N986">
            <v>5</v>
          </cell>
          <cell r="O986">
            <v>2240003</v>
          </cell>
          <cell r="P986" t="str">
            <v>横浜市都筑区中川中央１－２１－３　２Ｆ</v>
          </cell>
          <cell r="Q986" t="str">
            <v>株式会社　キッズフォレ</v>
          </cell>
          <cell r="R986" t="str">
            <v>適</v>
          </cell>
          <cell r="S986" t="str">
            <v/>
          </cell>
          <cell r="T986" t="str">
            <v/>
          </cell>
          <cell r="U986">
            <v>45175</v>
          </cell>
          <cell r="X986" t="str">
            <v>なし</v>
          </cell>
          <cell r="Y986" t="str">
            <v/>
          </cell>
          <cell r="Z986" t="str">
            <v>該当</v>
          </cell>
          <cell r="AA986" t="str">
            <v>Ｒ４</v>
          </cell>
          <cell r="AB986" t="str">
            <v>〇</v>
          </cell>
          <cell r="AC986" t="str">
            <v>Ｒ４</v>
          </cell>
        </row>
        <row r="987">
          <cell r="A987">
            <v>1410051025534</v>
          </cell>
          <cell r="B987">
            <v>6</v>
          </cell>
          <cell r="C987" t="str">
            <v>保育所</v>
          </cell>
          <cell r="D987" t="str">
            <v>木下の保育園センター南</v>
          </cell>
          <cell r="E987">
            <v>83</v>
          </cell>
          <cell r="F987" t="str">
            <v>都筑区</v>
          </cell>
          <cell r="G987" t="str">
            <v>該当</v>
          </cell>
          <cell r="H987">
            <v>11</v>
          </cell>
          <cell r="I987">
            <v>4</v>
          </cell>
          <cell r="J987">
            <v>2</v>
          </cell>
          <cell r="K987" t="str">
            <v>該当</v>
          </cell>
          <cell r="L987">
            <v>5</v>
          </cell>
          <cell r="M987">
            <v>4</v>
          </cell>
          <cell r="N987">
            <v>1</v>
          </cell>
          <cell r="O987">
            <v>1631309</v>
          </cell>
          <cell r="P987" t="str">
            <v>東京都新宿区西新宿６丁目５番１号　新宿アイランドタワ－８階</v>
          </cell>
          <cell r="Q987" t="str">
            <v>株式会社　木下の保育</v>
          </cell>
          <cell r="R987" t="str">
            <v>適</v>
          </cell>
          <cell r="S987" t="str">
            <v/>
          </cell>
          <cell r="T987" t="str">
            <v/>
          </cell>
          <cell r="U987">
            <v>45163</v>
          </cell>
          <cell r="X987" t="str">
            <v>なし</v>
          </cell>
          <cell r="Y987" t="str">
            <v/>
          </cell>
          <cell r="Z987" t="str">
            <v>該当</v>
          </cell>
          <cell r="AA987" t="str">
            <v>Ｒ４</v>
          </cell>
          <cell r="AB987" t="str">
            <v>〇</v>
          </cell>
          <cell r="AC987" t="str">
            <v>Ｒ４</v>
          </cell>
        </row>
        <row r="988">
          <cell r="A988">
            <v>1410051025385</v>
          </cell>
          <cell r="B988">
            <v>6</v>
          </cell>
          <cell r="C988" t="str">
            <v>保育所</v>
          </cell>
          <cell r="D988" t="str">
            <v>池辺おひさま保育園</v>
          </cell>
          <cell r="E988">
            <v>83</v>
          </cell>
          <cell r="F988" t="str">
            <v>都筑区</v>
          </cell>
          <cell r="G988" t="str">
            <v>該当</v>
          </cell>
          <cell r="H988">
            <v>7</v>
          </cell>
          <cell r="I988">
            <v>2</v>
          </cell>
          <cell r="J988">
            <v>1</v>
          </cell>
          <cell r="K988" t="str">
            <v>該当</v>
          </cell>
          <cell r="L988">
            <v>5</v>
          </cell>
          <cell r="M988">
            <v>2</v>
          </cell>
          <cell r="N988">
            <v>3</v>
          </cell>
          <cell r="O988">
            <v>2240053</v>
          </cell>
          <cell r="P988" t="str">
            <v>横浜市都筑区池辺町２３６０ミア・エレンシア１０１</v>
          </cell>
          <cell r="Q988" t="str">
            <v>有限会社ワイズオウル</v>
          </cell>
          <cell r="R988" t="str">
            <v>適</v>
          </cell>
          <cell r="S988" t="str">
            <v/>
          </cell>
          <cell r="T988" t="str">
            <v/>
          </cell>
          <cell r="U988">
            <v>45175</v>
          </cell>
          <cell r="X988" t="str">
            <v>なし</v>
          </cell>
          <cell r="Y988" t="str">
            <v/>
          </cell>
          <cell r="Z988" t="str">
            <v>該当</v>
          </cell>
          <cell r="AA988" t="str">
            <v>Ｒ４</v>
          </cell>
          <cell r="AB988" t="str">
            <v>〇</v>
          </cell>
          <cell r="AC988" t="str">
            <v>Ｒ４</v>
          </cell>
        </row>
        <row r="989">
          <cell r="A989">
            <v>1410051024628</v>
          </cell>
          <cell r="B989">
            <v>6</v>
          </cell>
          <cell r="C989" t="str">
            <v>保育所</v>
          </cell>
          <cell r="D989" t="str">
            <v>さんさん森の保育園センター南</v>
          </cell>
          <cell r="E989">
            <v>83</v>
          </cell>
          <cell r="F989" t="str">
            <v>都筑区</v>
          </cell>
          <cell r="G989" t="str">
            <v>該当</v>
          </cell>
          <cell r="H989">
            <v>12</v>
          </cell>
          <cell r="I989">
            <v>4</v>
          </cell>
          <cell r="J989">
            <v>2</v>
          </cell>
          <cell r="K989" t="str">
            <v>該当</v>
          </cell>
          <cell r="L989">
            <v>7</v>
          </cell>
          <cell r="M989">
            <v>4</v>
          </cell>
          <cell r="N989">
            <v>3</v>
          </cell>
          <cell r="O989">
            <v>1400001</v>
          </cell>
          <cell r="P989" t="str">
            <v>東京都品川区北品川１－８－１１　Ｄａｉｗａ品川　Ｎｏｒｔｈビル６Ｆ</v>
          </cell>
          <cell r="Q989" t="str">
            <v>有限会社ベビーステーション</v>
          </cell>
          <cell r="R989" t="str">
            <v>適</v>
          </cell>
          <cell r="S989" t="str">
            <v/>
          </cell>
          <cell r="T989" t="str">
            <v/>
          </cell>
          <cell r="U989">
            <v>45175</v>
          </cell>
          <cell r="X989" t="str">
            <v>なし</v>
          </cell>
          <cell r="Y989" t="str">
            <v/>
          </cell>
          <cell r="Z989" t="str">
            <v>該当</v>
          </cell>
          <cell r="AA989" t="str">
            <v>Ｒ４</v>
          </cell>
          <cell r="AB989" t="str">
            <v>〇</v>
          </cell>
          <cell r="AC989" t="str">
            <v>Ｒ４</v>
          </cell>
        </row>
        <row r="990">
          <cell r="A990">
            <v>1410051024610</v>
          </cell>
          <cell r="B990">
            <v>6</v>
          </cell>
          <cell r="C990" t="str">
            <v>保育所</v>
          </cell>
          <cell r="D990" t="str">
            <v>エンジェルプラネット</v>
          </cell>
          <cell r="E990">
            <v>83</v>
          </cell>
          <cell r="F990" t="str">
            <v>都筑区</v>
          </cell>
          <cell r="G990" t="str">
            <v>該当</v>
          </cell>
          <cell r="H990">
            <v>11</v>
          </cell>
          <cell r="I990">
            <v>4</v>
          </cell>
          <cell r="J990">
            <v>2</v>
          </cell>
          <cell r="K990" t="str">
            <v>該当</v>
          </cell>
          <cell r="L990">
            <v>4</v>
          </cell>
          <cell r="M990">
            <v>4</v>
          </cell>
          <cell r="N990">
            <v>0</v>
          </cell>
          <cell r="O990">
            <v>2140001</v>
          </cell>
          <cell r="P990" t="str">
            <v>神奈川県川崎市多摩区菅１－６－２５</v>
          </cell>
          <cell r="Q990" t="str">
            <v>株式会社チャイルドランド</v>
          </cell>
          <cell r="R990" t="str">
            <v>適</v>
          </cell>
          <cell r="S990" t="str">
            <v/>
          </cell>
          <cell r="T990" t="str">
            <v/>
          </cell>
          <cell r="U990">
            <v>45163</v>
          </cell>
          <cell r="X990" t="str">
            <v>なし</v>
          </cell>
          <cell r="Y990" t="str">
            <v/>
          </cell>
          <cell r="Z990" t="str">
            <v>該当</v>
          </cell>
          <cell r="AA990" t="str">
            <v>Ｒ４</v>
          </cell>
          <cell r="AB990" t="str">
            <v>〇</v>
          </cell>
          <cell r="AC990" t="str">
            <v>Ｒ４</v>
          </cell>
        </row>
        <row r="991">
          <cell r="A991">
            <v>1410051023661</v>
          </cell>
          <cell r="B991">
            <v>6</v>
          </cell>
          <cell r="C991" t="str">
            <v>保育所</v>
          </cell>
          <cell r="D991" t="str">
            <v>エクレスすみれ保育園</v>
          </cell>
          <cell r="E991">
            <v>83</v>
          </cell>
          <cell r="F991" t="str">
            <v>都筑区</v>
          </cell>
          <cell r="G991" t="str">
            <v>該当</v>
          </cell>
          <cell r="H991">
            <v>12</v>
          </cell>
          <cell r="I991">
            <v>4</v>
          </cell>
          <cell r="J991">
            <v>2</v>
          </cell>
          <cell r="K991" t="str">
            <v>該当</v>
          </cell>
          <cell r="L991">
            <v>5</v>
          </cell>
          <cell r="M991">
            <v>4</v>
          </cell>
          <cell r="N991">
            <v>1</v>
          </cell>
          <cell r="O991">
            <v>2240063</v>
          </cell>
          <cell r="P991" t="str">
            <v>横浜市都筑区長坂７－１５</v>
          </cell>
          <cell r="Q991" t="str">
            <v>エクレスすみれ保育園</v>
          </cell>
          <cell r="R991" t="str">
            <v>適</v>
          </cell>
          <cell r="S991" t="str">
            <v/>
          </cell>
          <cell r="T991" t="str">
            <v/>
          </cell>
          <cell r="U991">
            <v>45182</v>
          </cell>
          <cell r="X991" t="str">
            <v>なし</v>
          </cell>
          <cell r="Y991" t="str">
            <v/>
          </cell>
          <cell r="Z991" t="str">
            <v>該当</v>
          </cell>
          <cell r="AA991" t="str">
            <v>Ｒ４</v>
          </cell>
          <cell r="AB991" t="str">
            <v>〇</v>
          </cell>
          <cell r="AC991" t="str">
            <v>Ｒ４</v>
          </cell>
        </row>
        <row r="992">
          <cell r="A992">
            <v>1410051023562</v>
          </cell>
          <cell r="B992">
            <v>6</v>
          </cell>
          <cell r="C992" t="str">
            <v>保育所</v>
          </cell>
          <cell r="D992" t="str">
            <v>コビープリスクールなかまちだい</v>
          </cell>
          <cell r="E992">
            <v>83</v>
          </cell>
          <cell r="F992" t="str">
            <v>都筑区</v>
          </cell>
          <cell r="G992" t="str">
            <v>該当</v>
          </cell>
          <cell r="H992">
            <v>12</v>
          </cell>
          <cell r="I992">
            <v>4</v>
          </cell>
          <cell r="J992">
            <v>2</v>
          </cell>
          <cell r="K992" t="str">
            <v>該当</v>
          </cell>
          <cell r="L992">
            <v>5</v>
          </cell>
          <cell r="M992">
            <v>4</v>
          </cell>
          <cell r="N992">
            <v>1</v>
          </cell>
          <cell r="O992">
            <v>1530051</v>
          </cell>
          <cell r="P992" t="str">
            <v>東京都目黒区上目黒５－５－８</v>
          </cell>
          <cell r="Q992" t="str">
            <v>株式会社コビーアンドアソシエイツ</v>
          </cell>
          <cell r="R992" t="str">
            <v>適</v>
          </cell>
          <cell r="S992" t="str">
            <v/>
          </cell>
          <cell r="T992" t="str">
            <v/>
          </cell>
          <cell r="U992">
            <v>45205</v>
          </cell>
          <cell r="X992" t="str">
            <v>なし</v>
          </cell>
          <cell r="Y992" t="str">
            <v/>
          </cell>
          <cell r="Z992" t="str">
            <v>該当</v>
          </cell>
          <cell r="AA992" t="str">
            <v>Ｒ４</v>
          </cell>
          <cell r="AB992" t="str">
            <v>〇</v>
          </cell>
          <cell r="AC992" t="str">
            <v>Ｒ４</v>
          </cell>
        </row>
        <row r="993">
          <cell r="A993">
            <v>1410051019768</v>
          </cell>
          <cell r="B993">
            <v>6</v>
          </cell>
          <cell r="C993" t="str">
            <v>保育所</v>
          </cell>
          <cell r="D993" t="str">
            <v>キッズフォレ東山田</v>
          </cell>
          <cell r="E993">
            <v>83</v>
          </cell>
          <cell r="F993" t="str">
            <v>都筑区</v>
          </cell>
          <cell r="G993" t="str">
            <v>該当</v>
          </cell>
          <cell r="H993">
            <v>11</v>
          </cell>
          <cell r="I993">
            <v>4</v>
          </cell>
          <cell r="J993">
            <v>2</v>
          </cell>
          <cell r="K993" t="str">
            <v>該当</v>
          </cell>
          <cell r="L993">
            <v>6</v>
          </cell>
          <cell r="M993">
            <v>4</v>
          </cell>
          <cell r="N993">
            <v>2</v>
          </cell>
          <cell r="O993">
            <v>2240003</v>
          </cell>
          <cell r="P993" t="str">
            <v>横浜市都筑区中川中央１－２１－３　２Ｆ</v>
          </cell>
          <cell r="Q993" t="str">
            <v>株式会社　キッズフォレ</v>
          </cell>
          <cell r="R993" t="str">
            <v>適</v>
          </cell>
          <cell r="S993" t="str">
            <v/>
          </cell>
          <cell r="T993" t="str">
            <v/>
          </cell>
          <cell r="U993">
            <v>45175</v>
          </cell>
          <cell r="X993" t="str">
            <v>なし</v>
          </cell>
          <cell r="Y993" t="str">
            <v/>
          </cell>
          <cell r="Z993" t="str">
            <v>該当</v>
          </cell>
          <cell r="AA993" t="str">
            <v>Ｒ４</v>
          </cell>
          <cell r="AB993" t="str">
            <v>〇</v>
          </cell>
          <cell r="AC993" t="str">
            <v>Ｒ４</v>
          </cell>
        </row>
        <row r="994">
          <cell r="A994">
            <v>1410051019750</v>
          </cell>
          <cell r="B994">
            <v>6</v>
          </cell>
          <cell r="C994" t="str">
            <v>保育所</v>
          </cell>
          <cell r="D994" t="str">
            <v>ブライト保育園横浜佐江戸</v>
          </cell>
          <cell r="E994">
            <v>83</v>
          </cell>
          <cell r="F994" t="str">
            <v>都筑区</v>
          </cell>
          <cell r="G994" t="str">
            <v>該当</v>
          </cell>
          <cell r="H994">
            <v>12</v>
          </cell>
          <cell r="I994">
            <v>4</v>
          </cell>
          <cell r="J994">
            <v>2</v>
          </cell>
          <cell r="K994" t="str">
            <v>該当</v>
          </cell>
          <cell r="L994">
            <v>11</v>
          </cell>
          <cell r="M994">
            <v>4</v>
          </cell>
          <cell r="N994">
            <v>7</v>
          </cell>
          <cell r="O994">
            <v>4506036</v>
          </cell>
          <cell r="P994" t="str">
            <v>愛知県名古屋市中村区名駅１丁目１－４　ＪＲセントラルタワーズ３６Ｆ</v>
          </cell>
          <cell r="Q994" t="str">
            <v>社会福祉法人済聖会</v>
          </cell>
          <cell r="R994" t="str">
            <v>適</v>
          </cell>
          <cell r="S994" t="str">
            <v/>
          </cell>
          <cell r="T994" t="str">
            <v/>
          </cell>
          <cell r="U994">
            <v>45163</v>
          </cell>
          <cell r="X994" t="str">
            <v>なし</v>
          </cell>
          <cell r="Y994" t="str">
            <v/>
          </cell>
          <cell r="Z994" t="str">
            <v>該当</v>
          </cell>
          <cell r="AA994" t="str">
            <v>Ｒ４</v>
          </cell>
          <cell r="AB994" t="str">
            <v>〇</v>
          </cell>
          <cell r="AC994" t="str">
            <v>Ｒ４</v>
          </cell>
        </row>
        <row r="995">
          <cell r="A995">
            <v>1410051019743</v>
          </cell>
          <cell r="B995">
            <v>6</v>
          </cell>
          <cell r="C995" t="str">
            <v>保育所</v>
          </cell>
          <cell r="D995" t="str">
            <v>パレット保育園・牛久保西</v>
          </cell>
          <cell r="E995">
            <v>83</v>
          </cell>
          <cell r="F995" t="str">
            <v>都筑区</v>
          </cell>
          <cell r="G995" t="str">
            <v>該当</v>
          </cell>
          <cell r="H995">
            <v>12</v>
          </cell>
          <cell r="I995">
            <v>4</v>
          </cell>
          <cell r="J995">
            <v>2</v>
          </cell>
          <cell r="K995" t="str">
            <v>該当</v>
          </cell>
          <cell r="L995">
            <v>7</v>
          </cell>
          <cell r="M995">
            <v>4</v>
          </cell>
          <cell r="N995">
            <v>3</v>
          </cell>
          <cell r="O995">
            <v>2210056</v>
          </cell>
          <cell r="P995" t="str">
            <v>横浜市神奈川区金港町５－３２　ベイフロント横浜５Ｆ</v>
          </cell>
          <cell r="Q995" t="str">
            <v>株式会社　理究</v>
          </cell>
          <cell r="R995" t="str">
            <v>適</v>
          </cell>
          <cell r="S995" t="str">
            <v/>
          </cell>
          <cell r="T995" t="str">
            <v/>
          </cell>
          <cell r="U995">
            <v>45163</v>
          </cell>
          <cell r="X995" t="str">
            <v>なし</v>
          </cell>
          <cell r="Y995" t="str">
            <v/>
          </cell>
          <cell r="Z995" t="str">
            <v>該当</v>
          </cell>
          <cell r="AA995" t="str">
            <v>Ｒ４</v>
          </cell>
          <cell r="AB995" t="str">
            <v>〇</v>
          </cell>
          <cell r="AC995" t="str">
            <v>Ｒ４</v>
          </cell>
        </row>
        <row r="996">
          <cell r="A996">
            <v>1410051019388</v>
          </cell>
          <cell r="B996">
            <v>6</v>
          </cell>
          <cell r="C996" t="str">
            <v>保育所</v>
          </cell>
          <cell r="D996" t="str">
            <v>中川こども園</v>
          </cell>
          <cell r="E996">
            <v>83</v>
          </cell>
          <cell r="F996" t="str">
            <v>都筑区</v>
          </cell>
          <cell r="G996" t="str">
            <v>非該当</v>
          </cell>
          <cell r="I996" t="str">
            <v/>
          </cell>
          <cell r="J996" t="str">
            <v/>
          </cell>
          <cell r="K996" t="str">
            <v>非該当</v>
          </cell>
          <cell r="M996" t="str">
            <v/>
          </cell>
          <cell r="N996" t="str">
            <v>―</v>
          </cell>
          <cell r="O996">
            <v>1850034</v>
          </cell>
          <cell r="P996" t="str">
            <v>東京都国分寺市光町２丁目５－１</v>
          </cell>
          <cell r="Q996" t="str">
            <v>株式会社　こどもの森</v>
          </cell>
          <cell r="R996" t="str">
            <v/>
          </cell>
          <cell r="S996" t="str">
            <v/>
          </cell>
          <cell r="T996" t="e">
            <v>#N/A</v>
          </cell>
          <cell r="U996">
            <v>45163</v>
          </cell>
          <cell r="X996" t="str">
            <v>―</v>
          </cell>
          <cell r="Y996" t="str">
            <v/>
          </cell>
          <cell r="Z996" t="str">
            <v>非該当</v>
          </cell>
          <cell r="AA996" t="str">
            <v>履歴なし</v>
          </cell>
          <cell r="AB996" t="str">
            <v>〇</v>
          </cell>
          <cell r="AC996" t="str">
            <v/>
          </cell>
        </row>
        <row r="997">
          <cell r="A997">
            <v>1410051019297</v>
          </cell>
          <cell r="B997">
            <v>6</v>
          </cell>
          <cell r="C997" t="str">
            <v>保育所</v>
          </cell>
          <cell r="D997" t="str">
            <v>ポピンズナーサリースクールセンター南</v>
          </cell>
          <cell r="E997">
            <v>83</v>
          </cell>
          <cell r="F997" t="str">
            <v>都筑区</v>
          </cell>
          <cell r="G997" t="str">
            <v>該当</v>
          </cell>
          <cell r="H997">
            <v>10</v>
          </cell>
          <cell r="I997">
            <v>3</v>
          </cell>
          <cell r="J997">
            <v>2</v>
          </cell>
          <cell r="K997" t="str">
            <v>該当</v>
          </cell>
          <cell r="L997">
            <v>7</v>
          </cell>
          <cell r="M997">
            <v>3</v>
          </cell>
          <cell r="N997">
            <v>4</v>
          </cell>
          <cell r="O997">
            <v>2240032</v>
          </cell>
          <cell r="P997" t="str">
            <v>横浜市都筑区茅ケ崎中央４０－３　グランクレールセンター南１Ｆ</v>
          </cell>
          <cell r="Q997" t="str">
            <v>ポピンズナーサリースクールセンター南</v>
          </cell>
          <cell r="R997" t="str">
            <v>適</v>
          </cell>
          <cell r="S997" t="str">
            <v/>
          </cell>
          <cell r="T997" t="str">
            <v/>
          </cell>
          <cell r="U997">
            <v>45163</v>
          </cell>
          <cell r="X997" t="str">
            <v>なし</v>
          </cell>
          <cell r="Y997" t="str">
            <v/>
          </cell>
          <cell r="Z997" t="str">
            <v>該当</v>
          </cell>
          <cell r="AA997" t="str">
            <v>Ｒ４</v>
          </cell>
          <cell r="AB997" t="str">
            <v>〇</v>
          </cell>
          <cell r="AC997" t="str">
            <v>Ｒ４</v>
          </cell>
        </row>
        <row r="998">
          <cell r="A998">
            <v>1410051018729</v>
          </cell>
          <cell r="B998">
            <v>6</v>
          </cell>
          <cell r="C998" t="str">
            <v>保育所</v>
          </cell>
          <cell r="D998" t="str">
            <v>なかまちっこ　じゃんぷ園</v>
          </cell>
          <cell r="E998">
            <v>83</v>
          </cell>
          <cell r="F998" t="str">
            <v>都筑区</v>
          </cell>
          <cell r="G998" t="str">
            <v>該当</v>
          </cell>
          <cell r="H998">
            <v>17</v>
          </cell>
          <cell r="I998">
            <v>6</v>
          </cell>
          <cell r="J998">
            <v>3</v>
          </cell>
          <cell r="K998" t="str">
            <v>該当</v>
          </cell>
          <cell r="L998">
            <v>10</v>
          </cell>
          <cell r="M998">
            <v>6</v>
          </cell>
          <cell r="N998">
            <v>4</v>
          </cell>
          <cell r="O998">
            <v>2210801</v>
          </cell>
          <cell r="P998" t="str">
            <v>横浜市神奈川区神大寺四丁目１０－９－１</v>
          </cell>
          <cell r="Q998" t="str">
            <v>有限会社　ドゥーラ</v>
          </cell>
          <cell r="R998" t="str">
            <v>適</v>
          </cell>
          <cell r="S998" t="str">
            <v/>
          </cell>
          <cell r="T998" t="str">
            <v/>
          </cell>
          <cell r="U998">
            <v>45163</v>
          </cell>
          <cell r="X998" t="str">
            <v>なし</v>
          </cell>
          <cell r="Y998" t="str">
            <v/>
          </cell>
          <cell r="Z998" t="str">
            <v>該当</v>
          </cell>
          <cell r="AA998" t="str">
            <v>Ｒ４</v>
          </cell>
          <cell r="AB998" t="str">
            <v>〇</v>
          </cell>
          <cell r="AC998" t="str">
            <v>Ｒ４</v>
          </cell>
        </row>
        <row r="999">
          <cell r="A999">
            <v>1410051018711</v>
          </cell>
          <cell r="B999">
            <v>6</v>
          </cell>
          <cell r="C999" t="str">
            <v>保育所</v>
          </cell>
          <cell r="D999" t="str">
            <v>鴨居北こども園</v>
          </cell>
          <cell r="E999">
            <v>83</v>
          </cell>
          <cell r="F999" t="str">
            <v>都筑区</v>
          </cell>
          <cell r="G999" t="str">
            <v>非該当</v>
          </cell>
          <cell r="I999" t="str">
            <v/>
          </cell>
          <cell r="J999" t="str">
            <v/>
          </cell>
          <cell r="K999" t="str">
            <v>非該当</v>
          </cell>
          <cell r="M999" t="str">
            <v/>
          </cell>
          <cell r="N999" t="str">
            <v>―</v>
          </cell>
          <cell r="O999">
            <v>1850034</v>
          </cell>
          <cell r="P999" t="str">
            <v>東京都国分寺市光町２丁目５－１</v>
          </cell>
          <cell r="Q999" t="str">
            <v>株式会社　こどもの森</v>
          </cell>
          <cell r="R999" t="str">
            <v/>
          </cell>
          <cell r="S999" t="str">
            <v/>
          </cell>
          <cell r="T999" t="e">
            <v>#N/A</v>
          </cell>
          <cell r="U999">
            <v>45163</v>
          </cell>
          <cell r="X999" t="str">
            <v>―</v>
          </cell>
          <cell r="Y999" t="str">
            <v/>
          </cell>
          <cell r="Z999" t="str">
            <v>非該当</v>
          </cell>
          <cell r="AA999" t="str">
            <v>履歴なし</v>
          </cell>
          <cell r="AB999" t="str">
            <v>〇</v>
          </cell>
          <cell r="AC999" t="str">
            <v/>
          </cell>
        </row>
        <row r="1000">
          <cell r="A1000">
            <v>1410051018406</v>
          </cell>
          <cell r="B1000">
            <v>6</v>
          </cell>
          <cell r="C1000" t="str">
            <v>保育所</v>
          </cell>
          <cell r="D1000" t="str">
            <v>よこはま夢保育園</v>
          </cell>
          <cell r="E1000">
            <v>83</v>
          </cell>
          <cell r="F1000" t="str">
            <v>都筑区</v>
          </cell>
          <cell r="G1000" t="str">
            <v>該当</v>
          </cell>
          <cell r="H1000">
            <v>13</v>
          </cell>
          <cell r="I1000">
            <v>4</v>
          </cell>
          <cell r="J1000">
            <v>3</v>
          </cell>
          <cell r="K1000" t="str">
            <v>該当</v>
          </cell>
          <cell r="L1000">
            <v>6</v>
          </cell>
          <cell r="M1000">
            <v>4</v>
          </cell>
          <cell r="N1000">
            <v>2</v>
          </cell>
          <cell r="O1000">
            <v>2240065</v>
          </cell>
          <cell r="P1000" t="str">
            <v>横浜市都筑区高山６－２３</v>
          </cell>
          <cell r="Q1000" t="str">
            <v>社会福祉法人　夢工房　よこはま夢保育園</v>
          </cell>
          <cell r="R1000" t="str">
            <v>適</v>
          </cell>
          <cell r="S1000" t="str">
            <v/>
          </cell>
          <cell r="T1000" t="str">
            <v/>
          </cell>
          <cell r="U1000">
            <v>45182</v>
          </cell>
          <cell r="X1000" t="str">
            <v>なし</v>
          </cell>
          <cell r="Y1000" t="str">
            <v/>
          </cell>
          <cell r="Z1000" t="str">
            <v>該当</v>
          </cell>
          <cell r="AA1000" t="str">
            <v>Ｒ４</v>
          </cell>
          <cell r="AB1000" t="str">
            <v>〇</v>
          </cell>
          <cell r="AC1000" t="str">
            <v>Ｒ４</v>
          </cell>
        </row>
        <row r="1001">
          <cell r="A1001">
            <v>1410051018398</v>
          </cell>
          <cell r="B1001">
            <v>6</v>
          </cell>
          <cell r="C1001" t="str">
            <v>保育所</v>
          </cell>
          <cell r="D1001" t="str">
            <v>ナーサリーつづき</v>
          </cell>
          <cell r="E1001">
            <v>83</v>
          </cell>
          <cell r="F1001" t="str">
            <v>都筑区</v>
          </cell>
          <cell r="G1001" t="str">
            <v>該当</v>
          </cell>
          <cell r="H1001">
            <v>21</v>
          </cell>
          <cell r="I1001">
            <v>7</v>
          </cell>
          <cell r="J1001">
            <v>4</v>
          </cell>
          <cell r="K1001" t="str">
            <v>該当</v>
          </cell>
          <cell r="L1001">
            <v>18</v>
          </cell>
          <cell r="M1001">
            <v>7</v>
          </cell>
          <cell r="N1001">
            <v>11</v>
          </cell>
          <cell r="O1001">
            <v>2240029</v>
          </cell>
          <cell r="P1001" t="str">
            <v>横浜市都筑区南山田二丁目２６－８</v>
          </cell>
          <cell r="Q1001" t="str">
            <v>社会福祉法人和泉福祉会　ナーサリーつづき</v>
          </cell>
          <cell r="R1001" t="str">
            <v>適</v>
          </cell>
          <cell r="S1001" t="str">
            <v/>
          </cell>
          <cell r="T1001" t="str">
            <v/>
          </cell>
          <cell r="U1001">
            <v>45182</v>
          </cell>
          <cell r="X1001" t="str">
            <v>なし</v>
          </cell>
          <cell r="Y1001" t="str">
            <v/>
          </cell>
          <cell r="Z1001" t="str">
            <v>該当</v>
          </cell>
          <cell r="AA1001" t="str">
            <v>Ｒ４</v>
          </cell>
          <cell r="AB1001" t="str">
            <v>〇</v>
          </cell>
          <cell r="AC1001" t="str">
            <v>Ｒ４</v>
          </cell>
        </row>
        <row r="1002">
          <cell r="A1002">
            <v>1410051018380</v>
          </cell>
          <cell r="B1002">
            <v>6</v>
          </cell>
          <cell r="C1002" t="str">
            <v>保育所</v>
          </cell>
          <cell r="D1002" t="str">
            <v>クオリスキッズ鴨居駅前保育園</v>
          </cell>
          <cell r="E1002">
            <v>83</v>
          </cell>
          <cell r="F1002" t="str">
            <v>都筑区</v>
          </cell>
          <cell r="G1002" t="str">
            <v>該当</v>
          </cell>
          <cell r="H1002">
            <v>14</v>
          </cell>
          <cell r="I1002">
            <v>5</v>
          </cell>
          <cell r="J1002">
            <v>3</v>
          </cell>
          <cell r="K1002" t="str">
            <v>該当</v>
          </cell>
          <cell r="L1002">
            <v>11</v>
          </cell>
          <cell r="M1002">
            <v>5</v>
          </cell>
          <cell r="N1002">
            <v>6</v>
          </cell>
          <cell r="O1002">
            <v>2240053</v>
          </cell>
          <cell r="P1002" t="str">
            <v>横浜市都筑区池辺町４５７８－１</v>
          </cell>
          <cell r="Q1002" t="str">
            <v>クオリスキッズ鴨居駅前保育園</v>
          </cell>
          <cell r="R1002" t="str">
            <v>適</v>
          </cell>
          <cell r="S1002" t="str">
            <v/>
          </cell>
          <cell r="T1002" t="str">
            <v/>
          </cell>
          <cell r="U1002">
            <v>45175</v>
          </cell>
          <cell r="X1002" t="str">
            <v>なし</v>
          </cell>
          <cell r="Y1002" t="str">
            <v/>
          </cell>
          <cell r="Z1002" t="str">
            <v>該当</v>
          </cell>
          <cell r="AA1002" t="str">
            <v>Ｒ４</v>
          </cell>
          <cell r="AB1002" t="str">
            <v>〇</v>
          </cell>
          <cell r="AC1002" t="str">
            <v>Ｒ４</v>
          </cell>
        </row>
        <row r="1003">
          <cell r="A1003">
            <v>1410051018372</v>
          </cell>
          <cell r="B1003">
            <v>6</v>
          </cell>
          <cell r="C1003" t="str">
            <v>保育所</v>
          </cell>
          <cell r="D1003" t="str">
            <v>アソシエふれあいの丘保育園</v>
          </cell>
          <cell r="E1003">
            <v>83</v>
          </cell>
          <cell r="F1003" t="str">
            <v>都筑区</v>
          </cell>
          <cell r="G1003" t="str">
            <v>該当</v>
          </cell>
          <cell r="H1003">
            <v>14</v>
          </cell>
          <cell r="I1003">
            <v>5</v>
          </cell>
          <cell r="J1003">
            <v>3</v>
          </cell>
          <cell r="K1003" t="str">
            <v>該当</v>
          </cell>
          <cell r="L1003">
            <v>9</v>
          </cell>
          <cell r="M1003">
            <v>5</v>
          </cell>
          <cell r="N1003">
            <v>4</v>
          </cell>
          <cell r="O1003">
            <v>1530063</v>
          </cell>
          <cell r="P1003" t="str">
            <v>東京都目黒区目黒３－１１－３－３Ｆ</v>
          </cell>
          <cell r="Q1003" t="str">
            <v>株式会社アソシエ・インターナショナル</v>
          </cell>
          <cell r="R1003" t="str">
            <v>適</v>
          </cell>
          <cell r="S1003" t="str">
            <v/>
          </cell>
          <cell r="T1003" t="str">
            <v/>
          </cell>
          <cell r="U1003">
            <v>45191</v>
          </cell>
          <cell r="X1003" t="str">
            <v>なし</v>
          </cell>
          <cell r="Y1003" t="str">
            <v/>
          </cell>
          <cell r="Z1003" t="str">
            <v>該当</v>
          </cell>
          <cell r="AA1003" t="str">
            <v>Ｒ４</v>
          </cell>
          <cell r="AB1003" t="str">
            <v>〇</v>
          </cell>
          <cell r="AC1003" t="str">
            <v>Ｒ４</v>
          </cell>
        </row>
        <row r="1004">
          <cell r="A1004">
            <v>1410051018364</v>
          </cell>
          <cell r="B1004">
            <v>6</v>
          </cell>
          <cell r="C1004" t="str">
            <v>保育所</v>
          </cell>
          <cell r="D1004" t="str">
            <v>アスクセンター南保育園</v>
          </cell>
          <cell r="E1004">
            <v>83</v>
          </cell>
          <cell r="F1004" t="str">
            <v>都筑区</v>
          </cell>
          <cell r="G1004" t="str">
            <v>該当</v>
          </cell>
          <cell r="H1004">
            <v>12</v>
          </cell>
          <cell r="I1004">
            <v>4</v>
          </cell>
          <cell r="J1004">
            <v>2</v>
          </cell>
          <cell r="K1004" t="str">
            <v>該当</v>
          </cell>
          <cell r="L1004">
            <v>7</v>
          </cell>
          <cell r="M1004">
            <v>4</v>
          </cell>
          <cell r="N1004">
            <v>3</v>
          </cell>
          <cell r="O1004">
            <v>1080075</v>
          </cell>
          <cell r="P1004" t="str">
            <v>東京都港区港南１－２－７０　品川シーズンテラス５Ｆ</v>
          </cell>
          <cell r="Q1004" t="str">
            <v>株式会社　日本保育総合研究所</v>
          </cell>
          <cell r="R1004" t="str">
            <v/>
          </cell>
          <cell r="S1004" t="str">
            <v/>
          </cell>
          <cell r="T1004" t="e">
            <v>#N/A</v>
          </cell>
          <cell r="U1004">
            <v>45175</v>
          </cell>
          <cell r="X1004" t="str">
            <v>なし</v>
          </cell>
          <cell r="Y1004" t="str">
            <v/>
          </cell>
          <cell r="Z1004" t="str">
            <v>該当</v>
          </cell>
          <cell r="AA1004" t="str">
            <v>Ｒ４</v>
          </cell>
          <cell r="AB1004" t="str">
            <v>〇</v>
          </cell>
          <cell r="AC1004" t="str">
            <v>Ｒ４</v>
          </cell>
        </row>
        <row r="1005">
          <cell r="A1005">
            <v>1410051018356</v>
          </cell>
          <cell r="B1005">
            <v>6</v>
          </cell>
          <cell r="C1005" t="str">
            <v>保育所</v>
          </cell>
          <cell r="D1005" t="str">
            <v>アスク北山田保育園</v>
          </cell>
          <cell r="E1005">
            <v>83</v>
          </cell>
          <cell r="F1005" t="str">
            <v>都筑区</v>
          </cell>
          <cell r="G1005" t="str">
            <v>該当</v>
          </cell>
          <cell r="H1005">
            <v>15</v>
          </cell>
          <cell r="I1005">
            <v>5</v>
          </cell>
          <cell r="J1005">
            <v>3</v>
          </cell>
          <cell r="K1005" t="str">
            <v>該当</v>
          </cell>
          <cell r="L1005">
            <v>9</v>
          </cell>
          <cell r="M1005">
            <v>5</v>
          </cell>
          <cell r="N1005">
            <v>4</v>
          </cell>
          <cell r="O1005">
            <v>1080075</v>
          </cell>
          <cell r="P1005" t="str">
            <v>東京都港区港南１－２－７０　品川シーズンテラス５Ｆ</v>
          </cell>
          <cell r="Q1005" t="str">
            <v>株式会社　日本保育総合研究所</v>
          </cell>
          <cell r="R1005" t="str">
            <v/>
          </cell>
          <cell r="S1005" t="str">
            <v/>
          </cell>
          <cell r="T1005" t="e">
            <v>#N/A</v>
          </cell>
          <cell r="U1005">
            <v>45175</v>
          </cell>
          <cell r="X1005" t="str">
            <v>なし</v>
          </cell>
          <cell r="Y1005" t="str">
            <v/>
          </cell>
          <cell r="Z1005" t="str">
            <v>該当</v>
          </cell>
          <cell r="AA1005" t="str">
            <v>Ｒ４</v>
          </cell>
          <cell r="AB1005" t="str">
            <v>〇</v>
          </cell>
          <cell r="AC1005" t="str">
            <v>Ｒ４</v>
          </cell>
        </row>
        <row r="1006">
          <cell r="A1006">
            <v>1410051017606</v>
          </cell>
          <cell r="B1006">
            <v>6</v>
          </cell>
          <cell r="C1006" t="str">
            <v>保育所</v>
          </cell>
          <cell r="D1006" t="str">
            <v>ピッコリーノ保育園</v>
          </cell>
          <cell r="E1006">
            <v>83</v>
          </cell>
          <cell r="F1006" t="str">
            <v>都筑区</v>
          </cell>
          <cell r="G1006" t="str">
            <v>該当</v>
          </cell>
          <cell r="H1006">
            <v>17</v>
          </cell>
          <cell r="I1006">
            <v>6</v>
          </cell>
          <cell r="J1006">
            <v>3</v>
          </cell>
          <cell r="K1006" t="str">
            <v>該当</v>
          </cell>
          <cell r="L1006">
            <v>14</v>
          </cell>
          <cell r="M1006">
            <v>6</v>
          </cell>
          <cell r="N1006">
            <v>8</v>
          </cell>
          <cell r="O1006">
            <v>2240003</v>
          </cell>
          <cell r="P1006" t="str">
            <v>横浜市都筑区中川中央一丁目１７－１８</v>
          </cell>
          <cell r="Q1006" t="str">
            <v>株式会社ピエロタ　ピッコリーノ保育園</v>
          </cell>
          <cell r="R1006" t="str">
            <v>適</v>
          </cell>
          <cell r="S1006" t="str">
            <v/>
          </cell>
          <cell r="T1006" t="str">
            <v/>
          </cell>
          <cell r="U1006">
            <v>45182</v>
          </cell>
          <cell r="X1006" t="str">
            <v>なし</v>
          </cell>
          <cell r="Y1006" t="str">
            <v/>
          </cell>
          <cell r="Z1006" t="str">
            <v>該当</v>
          </cell>
          <cell r="AA1006" t="str">
            <v>Ｒ４</v>
          </cell>
          <cell r="AB1006" t="str">
            <v>〇</v>
          </cell>
          <cell r="AC1006" t="str">
            <v>Ｒ４</v>
          </cell>
        </row>
        <row r="1007">
          <cell r="A1007">
            <v>1410051017598</v>
          </cell>
          <cell r="B1007">
            <v>6</v>
          </cell>
          <cell r="C1007" t="str">
            <v>保育所</v>
          </cell>
          <cell r="D1007" t="str">
            <v>ゆうぽーと保育園</v>
          </cell>
          <cell r="E1007">
            <v>83</v>
          </cell>
          <cell r="F1007" t="str">
            <v>都筑区</v>
          </cell>
          <cell r="G1007" t="str">
            <v>該当</v>
          </cell>
          <cell r="H1007">
            <v>13</v>
          </cell>
          <cell r="I1007">
            <v>4</v>
          </cell>
          <cell r="J1007">
            <v>3</v>
          </cell>
          <cell r="K1007" t="str">
            <v>該当</v>
          </cell>
          <cell r="L1007">
            <v>7</v>
          </cell>
          <cell r="M1007">
            <v>4</v>
          </cell>
          <cell r="N1007">
            <v>3</v>
          </cell>
          <cell r="O1007">
            <v>2240053</v>
          </cell>
          <cell r="P1007" t="str">
            <v>横浜市都筑区池辺町４０３５－１３</v>
          </cell>
          <cell r="Q1007" t="str">
            <v>社会福祉法人　貴静会　ゆうぽーと保育園</v>
          </cell>
          <cell r="R1007" t="str">
            <v>適</v>
          </cell>
          <cell r="S1007" t="str">
            <v/>
          </cell>
          <cell r="T1007" t="str">
            <v/>
          </cell>
          <cell r="U1007">
            <v>45163</v>
          </cell>
          <cell r="X1007" t="str">
            <v>なし</v>
          </cell>
          <cell r="Y1007" t="str">
            <v/>
          </cell>
          <cell r="Z1007" t="str">
            <v>該当</v>
          </cell>
          <cell r="AA1007" t="str">
            <v>Ｒ４</v>
          </cell>
          <cell r="AB1007" t="str">
            <v>〇</v>
          </cell>
          <cell r="AC1007" t="str">
            <v>Ｒ４</v>
          </cell>
        </row>
        <row r="1008">
          <cell r="A1008">
            <v>1410051017580</v>
          </cell>
          <cell r="B1008">
            <v>6</v>
          </cell>
          <cell r="C1008" t="str">
            <v>保育所</v>
          </cell>
          <cell r="D1008" t="str">
            <v>パレット保育園・センター南</v>
          </cell>
          <cell r="E1008">
            <v>83</v>
          </cell>
          <cell r="F1008" t="str">
            <v>都筑区</v>
          </cell>
          <cell r="G1008" t="str">
            <v>該当</v>
          </cell>
          <cell r="H1008">
            <v>11</v>
          </cell>
          <cell r="I1008">
            <v>4</v>
          </cell>
          <cell r="J1008">
            <v>2</v>
          </cell>
          <cell r="K1008" t="str">
            <v>該当</v>
          </cell>
          <cell r="L1008">
            <v>5</v>
          </cell>
          <cell r="M1008">
            <v>4</v>
          </cell>
          <cell r="N1008">
            <v>1</v>
          </cell>
          <cell r="O1008">
            <v>2210056</v>
          </cell>
          <cell r="P1008" t="str">
            <v>横浜市神奈川区金港町５－３２　ベイフロント横浜５Ｆ</v>
          </cell>
          <cell r="Q1008" t="str">
            <v>株式会社　理究</v>
          </cell>
          <cell r="R1008" t="str">
            <v>適</v>
          </cell>
          <cell r="S1008" t="str">
            <v/>
          </cell>
          <cell r="T1008" t="str">
            <v/>
          </cell>
          <cell r="U1008">
            <v>45163</v>
          </cell>
          <cell r="X1008" t="str">
            <v>なし</v>
          </cell>
          <cell r="Y1008" t="str">
            <v/>
          </cell>
          <cell r="Z1008" t="str">
            <v>該当</v>
          </cell>
          <cell r="AA1008" t="str">
            <v>Ｒ４</v>
          </cell>
          <cell r="AB1008" t="str">
            <v>〇</v>
          </cell>
          <cell r="AC1008" t="str">
            <v>Ｒ４</v>
          </cell>
        </row>
        <row r="1009">
          <cell r="A1009">
            <v>1410051017572</v>
          </cell>
          <cell r="B1009">
            <v>6</v>
          </cell>
          <cell r="C1009" t="str">
            <v>保育所</v>
          </cell>
          <cell r="D1009" t="str">
            <v>中川保育園</v>
          </cell>
          <cell r="E1009">
            <v>83</v>
          </cell>
          <cell r="F1009" t="str">
            <v>都筑区</v>
          </cell>
          <cell r="G1009" t="str">
            <v>該当</v>
          </cell>
          <cell r="H1009">
            <v>7</v>
          </cell>
          <cell r="I1009">
            <v>2</v>
          </cell>
          <cell r="J1009">
            <v>1</v>
          </cell>
          <cell r="K1009" t="str">
            <v>該当</v>
          </cell>
          <cell r="L1009">
            <v>2</v>
          </cell>
          <cell r="M1009">
            <v>2</v>
          </cell>
          <cell r="N1009">
            <v>0</v>
          </cell>
          <cell r="O1009">
            <v>2240026</v>
          </cell>
          <cell r="P1009" t="str">
            <v>横浜市都筑区南山田町４７００番地</v>
          </cell>
          <cell r="Q1009" t="str">
            <v>社会福祉法人　中川福祉会　中川保育園</v>
          </cell>
          <cell r="R1009" t="str">
            <v>適</v>
          </cell>
          <cell r="S1009" t="str">
            <v/>
          </cell>
          <cell r="T1009" t="str">
            <v/>
          </cell>
          <cell r="U1009">
            <v>45175</v>
          </cell>
          <cell r="X1009" t="str">
            <v>なし</v>
          </cell>
          <cell r="Y1009" t="str">
            <v/>
          </cell>
          <cell r="Z1009" t="str">
            <v>該当</v>
          </cell>
          <cell r="AA1009" t="str">
            <v>Ｒ４</v>
          </cell>
          <cell r="AB1009" t="str">
            <v>〇</v>
          </cell>
          <cell r="AC1009" t="str">
            <v>Ｒ４</v>
          </cell>
        </row>
        <row r="1010">
          <cell r="A1010">
            <v>1410051017564</v>
          </cell>
          <cell r="B1010">
            <v>6</v>
          </cell>
          <cell r="C1010" t="str">
            <v>保育所</v>
          </cell>
          <cell r="D1010" t="str">
            <v>つづきルーテル保育園</v>
          </cell>
          <cell r="E1010">
            <v>83</v>
          </cell>
          <cell r="F1010" t="str">
            <v>都筑区</v>
          </cell>
          <cell r="G1010" t="str">
            <v>該当</v>
          </cell>
          <cell r="H1010">
            <v>18</v>
          </cell>
          <cell r="I1010">
            <v>6</v>
          </cell>
          <cell r="J1010">
            <v>4</v>
          </cell>
          <cell r="K1010" t="str">
            <v>該当</v>
          </cell>
          <cell r="L1010">
            <v>15</v>
          </cell>
          <cell r="M1010">
            <v>6</v>
          </cell>
          <cell r="N1010">
            <v>9</v>
          </cell>
          <cell r="O1010">
            <v>2240015</v>
          </cell>
          <cell r="P1010" t="str">
            <v>横浜市都筑区牛久保西二丁目１８－１</v>
          </cell>
          <cell r="Q1010" t="str">
            <v>（福）イクソス会　つづきルーテル保育園</v>
          </cell>
          <cell r="R1010" t="str">
            <v>適</v>
          </cell>
          <cell r="S1010" t="str">
            <v/>
          </cell>
          <cell r="T1010" t="str">
            <v/>
          </cell>
          <cell r="U1010">
            <v>45182</v>
          </cell>
          <cell r="X1010" t="str">
            <v>なし</v>
          </cell>
          <cell r="Y1010" t="str">
            <v/>
          </cell>
          <cell r="Z1010" t="str">
            <v>該当</v>
          </cell>
          <cell r="AA1010" t="str">
            <v>Ｒ４</v>
          </cell>
          <cell r="AB1010" t="str">
            <v>〇</v>
          </cell>
          <cell r="AC1010" t="str">
            <v>Ｒ４</v>
          </cell>
        </row>
        <row r="1011">
          <cell r="A1011">
            <v>1410051017556</v>
          </cell>
          <cell r="B1011">
            <v>6</v>
          </cell>
          <cell r="C1011" t="str">
            <v>保育所</v>
          </cell>
          <cell r="D1011" t="str">
            <v>つづき保育園</v>
          </cell>
          <cell r="E1011">
            <v>83</v>
          </cell>
          <cell r="F1011" t="str">
            <v>都筑区</v>
          </cell>
          <cell r="G1011" t="str">
            <v>該当</v>
          </cell>
          <cell r="H1011">
            <v>13</v>
          </cell>
          <cell r="I1011">
            <v>4</v>
          </cell>
          <cell r="J1011">
            <v>3</v>
          </cell>
          <cell r="K1011" t="str">
            <v>該当</v>
          </cell>
          <cell r="L1011">
            <v>8</v>
          </cell>
          <cell r="M1011">
            <v>4</v>
          </cell>
          <cell r="N1011">
            <v>4</v>
          </cell>
          <cell r="O1011">
            <v>2240012</v>
          </cell>
          <cell r="P1011" t="str">
            <v>横浜市都筑区牛久保一丁目２２－１７</v>
          </cell>
          <cell r="Q1011" t="str">
            <v>社会福祉法人　中川福祉会　つづき保育園</v>
          </cell>
          <cell r="R1011" t="str">
            <v>適</v>
          </cell>
          <cell r="S1011" t="str">
            <v/>
          </cell>
          <cell r="T1011" t="str">
            <v/>
          </cell>
          <cell r="U1011">
            <v>45175</v>
          </cell>
          <cell r="X1011" t="str">
            <v>なし</v>
          </cell>
          <cell r="Y1011" t="str">
            <v/>
          </cell>
          <cell r="Z1011" t="str">
            <v>該当</v>
          </cell>
          <cell r="AA1011" t="str">
            <v>Ｒ４</v>
          </cell>
          <cell r="AB1011" t="str">
            <v>〇</v>
          </cell>
          <cell r="AC1011" t="str">
            <v>Ｒ４</v>
          </cell>
        </row>
        <row r="1012">
          <cell r="A1012">
            <v>1410051017549</v>
          </cell>
          <cell r="B1012">
            <v>6</v>
          </cell>
          <cell r="C1012" t="str">
            <v>保育所</v>
          </cell>
          <cell r="D1012" t="str">
            <v>都筑ひよこ保育園</v>
          </cell>
          <cell r="E1012">
            <v>83</v>
          </cell>
          <cell r="F1012" t="str">
            <v>都筑区</v>
          </cell>
          <cell r="G1012" t="str">
            <v>該当</v>
          </cell>
          <cell r="H1012">
            <v>20</v>
          </cell>
          <cell r="I1012">
            <v>7</v>
          </cell>
          <cell r="J1012">
            <v>4</v>
          </cell>
          <cell r="K1012" t="str">
            <v>該当</v>
          </cell>
          <cell r="L1012">
            <v>18</v>
          </cell>
          <cell r="M1012">
            <v>7</v>
          </cell>
          <cell r="N1012">
            <v>11</v>
          </cell>
          <cell r="O1012">
            <v>2240055</v>
          </cell>
          <cell r="P1012" t="str">
            <v>横浜市都筑区加賀原一丁目２２－３０</v>
          </cell>
          <cell r="Q1012" t="str">
            <v>社会福祉法人　あおば　都筑ひよこ保育園</v>
          </cell>
          <cell r="R1012" t="str">
            <v>適</v>
          </cell>
          <cell r="S1012" t="str">
            <v/>
          </cell>
          <cell r="T1012" t="str">
            <v/>
          </cell>
          <cell r="U1012">
            <v>45175</v>
          </cell>
          <cell r="X1012" t="str">
            <v>なし</v>
          </cell>
          <cell r="Y1012" t="str">
            <v/>
          </cell>
          <cell r="Z1012" t="str">
            <v>該当</v>
          </cell>
          <cell r="AA1012" t="str">
            <v>Ｒ４</v>
          </cell>
          <cell r="AB1012" t="str">
            <v>〇</v>
          </cell>
          <cell r="AC1012" t="str">
            <v>Ｒ４</v>
          </cell>
        </row>
        <row r="1013">
          <cell r="A1013">
            <v>1410051017531</v>
          </cell>
          <cell r="B1013">
            <v>6</v>
          </cell>
          <cell r="C1013" t="str">
            <v>保育所</v>
          </cell>
          <cell r="D1013" t="str">
            <v>川和保育園</v>
          </cell>
          <cell r="E1013">
            <v>83</v>
          </cell>
          <cell r="F1013" t="str">
            <v>都筑区</v>
          </cell>
          <cell r="G1013" t="str">
            <v>該当</v>
          </cell>
          <cell r="H1013">
            <v>20</v>
          </cell>
          <cell r="I1013">
            <v>7</v>
          </cell>
          <cell r="J1013">
            <v>4</v>
          </cell>
          <cell r="K1013" t="str">
            <v>該当</v>
          </cell>
          <cell r="L1013">
            <v>20</v>
          </cell>
          <cell r="M1013">
            <v>7</v>
          </cell>
          <cell r="N1013">
            <v>13</v>
          </cell>
          <cell r="O1013">
            <v>2240057</v>
          </cell>
          <cell r="P1013" t="str">
            <v>横浜市都筑区川和町８９０－２</v>
          </cell>
          <cell r="Q1013" t="str">
            <v>川和保育園</v>
          </cell>
          <cell r="R1013" t="str">
            <v>適</v>
          </cell>
          <cell r="S1013" t="str">
            <v/>
          </cell>
          <cell r="T1013" t="str">
            <v/>
          </cell>
          <cell r="U1013">
            <v>45163</v>
          </cell>
          <cell r="X1013" t="str">
            <v>なし</v>
          </cell>
          <cell r="Y1013" t="str">
            <v/>
          </cell>
          <cell r="Z1013" t="str">
            <v>該当</v>
          </cell>
          <cell r="AA1013" t="str">
            <v>Ｒ４</v>
          </cell>
          <cell r="AB1013" t="str">
            <v>〇</v>
          </cell>
          <cell r="AC1013" t="str">
            <v>Ｒ４</v>
          </cell>
        </row>
        <row r="1014">
          <cell r="A1014">
            <v>1410051017523</v>
          </cell>
          <cell r="B1014">
            <v>6</v>
          </cell>
          <cell r="C1014" t="str">
            <v>保育所</v>
          </cell>
          <cell r="D1014" t="str">
            <v>勝田保育園</v>
          </cell>
          <cell r="E1014">
            <v>83</v>
          </cell>
          <cell r="F1014" t="str">
            <v>都筑区</v>
          </cell>
          <cell r="G1014" t="str">
            <v>該当</v>
          </cell>
          <cell r="H1014">
            <v>16</v>
          </cell>
          <cell r="I1014">
            <v>5</v>
          </cell>
          <cell r="J1014">
            <v>3</v>
          </cell>
          <cell r="K1014" t="str">
            <v>該当</v>
          </cell>
          <cell r="L1014">
            <v>12</v>
          </cell>
          <cell r="M1014">
            <v>5</v>
          </cell>
          <cell r="N1014">
            <v>7</v>
          </cell>
          <cell r="O1014">
            <v>2450016</v>
          </cell>
          <cell r="P1014" t="str">
            <v>横浜市泉区和泉町１３６８</v>
          </cell>
          <cell r="Q1014" t="str">
            <v>社会福祉法人和泉福祉会</v>
          </cell>
          <cell r="R1014" t="str">
            <v>適</v>
          </cell>
          <cell r="S1014" t="str">
            <v/>
          </cell>
          <cell r="T1014" t="str">
            <v/>
          </cell>
          <cell r="U1014">
            <v>45163</v>
          </cell>
          <cell r="X1014" t="str">
            <v>なし</v>
          </cell>
          <cell r="Y1014" t="str">
            <v/>
          </cell>
          <cell r="Z1014" t="str">
            <v>該当</v>
          </cell>
          <cell r="AA1014" t="str">
            <v>Ｒ４</v>
          </cell>
          <cell r="AB1014" t="str">
            <v>〇</v>
          </cell>
          <cell r="AC1014" t="str">
            <v>Ｒ４</v>
          </cell>
        </row>
        <row r="1015">
          <cell r="A1015">
            <v>1410051017515</v>
          </cell>
          <cell r="B1015">
            <v>6</v>
          </cell>
          <cell r="C1015" t="str">
            <v>保育所</v>
          </cell>
          <cell r="D1015" t="str">
            <v>池辺保育園</v>
          </cell>
          <cell r="E1015">
            <v>83</v>
          </cell>
          <cell r="F1015" t="str">
            <v>都筑区</v>
          </cell>
          <cell r="G1015" t="str">
            <v>該当</v>
          </cell>
          <cell r="H1015">
            <v>12</v>
          </cell>
          <cell r="I1015">
            <v>4</v>
          </cell>
          <cell r="J1015">
            <v>2</v>
          </cell>
          <cell r="K1015" t="str">
            <v>該当</v>
          </cell>
          <cell r="L1015">
            <v>3</v>
          </cell>
          <cell r="M1015">
            <v>4</v>
          </cell>
          <cell r="N1015">
            <v>0</v>
          </cell>
          <cell r="O1015">
            <v>2240053</v>
          </cell>
          <cell r="P1015" t="str">
            <v>横浜市都筑区池辺町２８８５</v>
          </cell>
          <cell r="Q1015" t="str">
            <v>社会福祉法人　清賢会　池辺保育園</v>
          </cell>
          <cell r="R1015" t="str">
            <v>適</v>
          </cell>
          <cell r="S1015" t="str">
            <v/>
          </cell>
          <cell r="T1015" t="str">
            <v/>
          </cell>
          <cell r="U1015">
            <v>45163</v>
          </cell>
          <cell r="X1015" t="str">
            <v>なし</v>
          </cell>
          <cell r="Y1015" t="str">
            <v/>
          </cell>
          <cell r="Z1015" t="str">
            <v>該当</v>
          </cell>
          <cell r="AA1015" t="str">
            <v>Ｒ４</v>
          </cell>
          <cell r="AB1015" t="str">
            <v>〇</v>
          </cell>
          <cell r="AC1015" t="str">
            <v>Ｒ４</v>
          </cell>
        </row>
        <row r="1016">
          <cell r="A1016">
            <v>1410051017507</v>
          </cell>
          <cell r="B1016">
            <v>6</v>
          </cell>
          <cell r="C1016" t="str">
            <v>保育所</v>
          </cell>
          <cell r="D1016" t="str">
            <v>アスクセンター北保育園</v>
          </cell>
          <cell r="E1016">
            <v>83</v>
          </cell>
          <cell r="F1016" t="str">
            <v>都筑区</v>
          </cell>
          <cell r="G1016" t="str">
            <v>該当</v>
          </cell>
          <cell r="H1016">
            <v>12</v>
          </cell>
          <cell r="I1016">
            <v>4</v>
          </cell>
          <cell r="J1016">
            <v>2</v>
          </cell>
          <cell r="K1016" t="str">
            <v>該当</v>
          </cell>
          <cell r="L1016">
            <v>7</v>
          </cell>
          <cell r="M1016">
            <v>4</v>
          </cell>
          <cell r="N1016">
            <v>3</v>
          </cell>
          <cell r="O1016">
            <v>1080075</v>
          </cell>
          <cell r="P1016" t="str">
            <v>東京都港区港南１－２－７０　品川シーズンテラス５Ｆ</v>
          </cell>
          <cell r="Q1016" t="str">
            <v>株式会社　日本保育総合研究所</v>
          </cell>
          <cell r="R1016" t="str">
            <v/>
          </cell>
          <cell r="S1016" t="str">
            <v/>
          </cell>
          <cell r="T1016" t="e">
            <v>#N/A</v>
          </cell>
          <cell r="U1016">
            <v>45175</v>
          </cell>
          <cell r="X1016" t="str">
            <v>なし</v>
          </cell>
          <cell r="Y1016" t="str">
            <v/>
          </cell>
          <cell r="Z1016" t="str">
            <v>該当</v>
          </cell>
          <cell r="AA1016" t="str">
            <v>Ｒ４</v>
          </cell>
          <cell r="AB1016" t="str">
            <v>〇</v>
          </cell>
          <cell r="AC1016" t="str">
            <v>Ｒ４</v>
          </cell>
        </row>
        <row r="1017">
          <cell r="A1017">
            <v>1410051015923</v>
          </cell>
          <cell r="B1017">
            <v>6</v>
          </cell>
          <cell r="C1017" t="str">
            <v>保育所</v>
          </cell>
          <cell r="D1017" t="str">
            <v>わおわお仲町台保育園</v>
          </cell>
          <cell r="E1017">
            <v>83</v>
          </cell>
          <cell r="F1017" t="str">
            <v>都筑区</v>
          </cell>
          <cell r="G1017" t="str">
            <v>該当</v>
          </cell>
          <cell r="H1017">
            <v>16</v>
          </cell>
          <cell r="I1017">
            <v>5</v>
          </cell>
          <cell r="J1017">
            <v>3</v>
          </cell>
          <cell r="K1017" t="str">
            <v>非該当</v>
          </cell>
          <cell r="M1017" t="str">
            <v/>
          </cell>
          <cell r="N1017" t="str">
            <v>―</v>
          </cell>
          <cell r="O1017">
            <v>2240032</v>
          </cell>
          <cell r="P1017" t="str">
            <v>横浜市都筑区茅ケ崎中央４６－６</v>
          </cell>
          <cell r="Q1017" t="str">
            <v>社会福祉法人わおわお福祉会</v>
          </cell>
          <cell r="R1017" t="str">
            <v>適</v>
          </cell>
          <cell r="S1017" t="str">
            <v/>
          </cell>
          <cell r="T1017" t="str">
            <v/>
          </cell>
          <cell r="U1017">
            <v>45175</v>
          </cell>
          <cell r="X1017" t="str">
            <v>なし</v>
          </cell>
          <cell r="Y1017" t="str">
            <v/>
          </cell>
          <cell r="Z1017" t="str">
            <v>該当</v>
          </cell>
          <cell r="AA1017" t="str">
            <v>Ｒ４</v>
          </cell>
          <cell r="AB1017" t="str">
            <v>〇</v>
          </cell>
          <cell r="AC1017" t="str">
            <v>Ｒ４</v>
          </cell>
        </row>
        <row r="1018">
          <cell r="A1018">
            <v>1410051015915</v>
          </cell>
          <cell r="B1018">
            <v>6</v>
          </cell>
          <cell r="C1018" t="str">
            <v>保育所</v>
          </cell>
          <cell r="D1018" t="str">
            <v>滝ヶ谷保育園</v>
          </cell>
          <cell r="E1018">
            <v>83</v>
          </cell>
          <cell r="F1018" t="str">
            <v>都筑区</v>
          </cell>
          <cell r="G1018" t="str">
            <v>該当</v>
          </cell>
          <cell r="H1018">
            <v>14</v>
          </cell>
          <cell r="I1018">
            <v>5</v>
          </cell>
          <cell r="J1018">
            <v>3</v>
          </cell>
          <cell r="K1018" t="str">
            <v>該当</v>
          </cell>
          <cell r="L1018">
            <v>10</v>
          </cell>
          <cell r="M1018">
            <v>5</v>
          </cell>
          <cell r="N1018">
            <v>5</v>
          </cell>
          <cell r="O1018">
            <v>2240021</v>
          </cell>
          <cell r="P1018" t="str">
            <v>横浜市都筑区北山田二丁目１７－２８</v>
          </cell>
          <cell r="Q1018" t="str">
            <v>社会福祉法人　寿広福祉会　滝ヶ谷保育園</v>
          </cell>
          <cell r="R1018" t="str">
            <v>適</v>
          </cell>
          <cell r="S1018" t="str">
            <v/>
          </cell>
          <cell r="T1018" t="str">
            <v/>
          </cell>
          <cell r="U1018">
            <v>45182</v>
          </cell>
          <cell r="X1018" t="str">
            <v>なし</v>
          </cell>
          <cell r="Y1018" t="str">
            <v/>
          </cell>
          <cell r="Z1018" t="str">
            <v>該当</v>
          </cell>
          <cell r="AA1018" t="str">
            <v>Ｒ４</v>
          </cell>
          <cell r="AB1018" t="str">
            <v>〇</v>
          </cell>
          <cell r="AC1018" t="str">
            <v>Ｒ４</v>
          </cell>
        </row>
        <row r="1019">
          <cell r="A1019">
            <v>1410051015907</v>
          </cell>
          <cell r="B1019">
            <v>6</v>
          </cell>
          <cell r="C1019" t="str">
            <v>保育所</v>
          </cell>
          <cell r="D1019" t="str">
            <v>わおわおセンター北保育園</v>
          </cell>
          <cell r="E1019">
            <v>83</v>
          </cell>
          <cell r="F1019" t="str">
            <v>都筑区</v>
          </cell>
          <cell r="G1019" t="str">
            <v>該当</v>
          </cell>
          <cell r="H1019">
            <v>11</v>
          </cell>
          <cell r="I1019">
            <v>4</v>
          </cell>
          <cell r="J1019">
            <v>2</v>
          </cell>
          <cell r="K1019" t="str">
            <v>非該当</v>
          </cell>
          <cell r="M1019" t="str">
            <v/>
          </cell>
          <cell r="N1019" t="str">
            <v>―</v>
          </cell>
          <cell r="O1019">
            <v>2240032</v>
          </cell>
          <cell r="P1019" t="str">
            <v>横浜市都筑区茅ケ崎中央４６－６</v>
          </cell>
          <cell r="Q1019" t="str">
            <v>社会福祉法人わおわお福祉会</v>
          </cell>
          <cell r="R1019" t="str">
            <v>適</v>
          </cell>
          <cell r="S1019" t="str">
            <v/>
          </cell>
          <cell r="T1019" t="str">
            <v/>
          </cell>
          <cell r="U1019">
            <v>45175</v>
          </cell>
          <cell r="X1019" t="str">
            <v>なし</v>
          </cell>
          <cell r="Y1019" t="str">
            <v/>
          </cell>
          <cell r="Z1019" t="str">
            <v>該当</v>
          </cell>
          <cell r="AA1019" t="str">
            <v>Ｒ４</v>
          </cell>
          <cell r="AB1019" t="str">
            <v>〇</v>
          </cell>
          <cell r="AC1019" t="str">
            <v>Ｒ４</v>
          </cell>
        </row>
        <row r="1020">
          <cell r="A1020">
            <v>1410051015899</v>
          </cell>
          <cell r="B1020">
            <v>6</v>
          </cell>
          <cell r="C1020" t="str">
            <v>保育所</v>
          </cell>
          <cell r="D1020" t="str">
            <v>やまた保育園</v>
          </cell>
          <cell r="E1020">
            <v>83</v>
          </cell>
          <cell r="F1020" t="str">
            <v>都筑区</v>
          </cell>
          <cell r="G1020" t="str">
            <v>該当</v>
          </cell>
          <cell r="H1020">
            <v>15</v>
          </cell>
          <cell r="I1020">
            <v>5</v>
          </cell>
          <cell r="J1020">
            <v>3</v>
          </cell>
          <cell r="K1020" t="str">
            <v>該当</v>
          </cell>
          <cell r="L1020">
            <v>8</v>
          </cell>
          <cell r="M1020">
            <v>5</v>
          </cell>
          <cell r="N1020">
            <v>3</v>
          </cell>
          <cell r="O1020">
            <v>2240024</v>
          </cell>
          <cell r="P1020" t="str">
            <v>横浜市都筑区東山田町３４９－２</v>
          </cell>
          <cell r="Q1020" t="str">
            <v>社会福祉法人ぷらいむキッズ　やまた保育園</v>
          </cell>
          <cell r="R1020" t="str">
            <v>適</v>
          </cell>
          <cell r="S1020" t="str">
            <v/>
          </cell>
          <cell r="T1020" t="str">
            <v/>
          </cell>
          <cell r="U1020">
            <v>45182</v>
          </cell>
          <cell r="X1020" t="str">
            <v>なし</v>
          </cell>
          <cell r="Y1020" t="str">
            <v/>
          </cell>
          <cell r="Z1020" t="str">
            <v>該当</v>
          </cell>
          <cell r="AA1020" t="str">
            <v>Ｒ４</v>
          </cell>
          <cell r="AB1020" t="str">
            <v>〇</v>
          </cell>
          <cell r="AC1020" t="str">
            <v>Ｒ４</v>
          </cell>
        </row>
        <row r="1021">
          <cell r="A1021">
            <v>1410051015881</v>
          </cell>
          <cell r="B1021">
            <v>6</v>
          </cell>
          <cell r="C1021" t="str">
            <v>保育所</v>
          </cell>
          <cell r="D1021" t="str">
            <v>なかまちっこ園</v>
          </cell>
          <cell r="E1021">
            <v>83</v>
          </cell>
          <cell r="F1021" t="str">
            <v>都筑区</v>
          </cell>
          <cell r="G1021" t="str">
            <v>該当</v>
          </cell>
          <cell r="H1021">
            <v>11</v>
          </cell>
          <cell r="I1021">
            <v>4</v>
          </cell>
          <cell r="J1021">
            <v>2</v>
          </cell>
          <cell r="K1021" t="str">
            <v>該当</v>
          </cell>
          <cell r="L1021">
            <v>7</v>
          </cell>
          <cell r="M1021">
            <v>4</v>
          </cell>
          <cell r="N1021">
            <v>3</v>
          </cell>
          <cell r="O1021">
            <v>2210801</v>
          </cell>
          <cell r="P1021" t="str">
            <v>横浜市神奈川区神大寺四丁目１０－９－１</v>
          </cell>
          <cell r="Q1021" t="str">
            <v>有限会社　ドゥーラ</v>
          </cell>
          <cell r="R1021" t="str">
            <v>適</v>
          </cell>
          <cell r="S1021" t="str">
            <v/>
          </cell>
          <cell r="T1021" t="str">
            <v/>
          </cell>
          <cell r="U1021">
            <v>45182</v>
          </cell>
          <cell r="X1021" t="str">
            <v>なし</v>
          </cell>
          <cell r="Y1021" t="str">
            <v/>
          </cell>
          <cell r="Z1021" t="str">
            <v>該当</v>
          </cell>
          <cell r="AA1021" t="str">
            <v>Ｒ４</v>
          </cell>
          <cell r="AB1021" t="str">
            <v>〇</v>
          </cell>
          <cell r="AC1021" t="str">
            <v>Ｒ４</v>
          </cell>
        </row>
        <row r="1022">
          <cell r="A1022">
            <v>1410051015873</v>
          </cell>
          <cell r="B1022">
            <v>6</v>
          </cell>
          <cell r="C1022" t="str">
            <v>保育所</v>
          </cell>
          <cell r="D1022" t="str">
            <v>すくすく保育園</v>
          </cell>
          <cell r="E1022">
            <v>83</v>
          </cell>
          <cell r="F1022" t="str">
            <v>都筑区</v>
          </cell>
          <cell r="G1022" t="str">
            <v>該当</v>
          </cell>
          <cell r="H1022">
            <v>16</v>
          </cell>
          <cell r="I1022">
            <v>5</v>
          </cell>
          <cell r="J1022">
            <v>3</v>
          </cell>
          <cell r="K1022" t="str">
            <v>該当</v>
          </cell>
          <cell r="L1022">
            <v>11</v>
          </cell>
          <cell r="M1022">
            <v>5</v>
          </cell>
          <cell r="N1022">
            <v>6</v>
          </cell>
          <cell r="O1022">
            <v>2240027</v>
          </cell>
          <cell r="P1022" t="str">
            <v>横浜市都筑区大棚町７４－１２</v>
          </cell>
          <cell r="Q1022" t="str">
            <v>社会福祉法人　長幼会　すくすく保育園</v>
          </cell>
          <cell r="R1022" t="str">
            <v>適</v>
          </cell>
          <cell r="S1022" t="str">
            <v/>
          </cell>
          <cell r="T1022" t="str">
            <v/>
          </cell>
          <cell r="U1022">
            <v>45163</v>
          </cell>
          <cell r="X1022" t="str">
            <v>なし</v>
          </cell>
          <cell r="Y1022" t="str">
            <v/>
          </cell>
          <cell r="Z1022" t="str">
            <v>該当</v>
          </cell>
          <cell r="AA1022" t="str">
            <v>Ｒ４</v>
          </cell>
          <cell r="AB1022" t="str">
            <v>〇</v>
          </cell>
          <cell r="AC1022" t="str">
            <v>Ｒ４</v>
          </cell>
        </row>
        <row r="1023">
          <cell r="A1023">
            <v>1410051015865</v>
          </cell>
          <cell r="B1023">
            <v>6</v>
          </cell>
          <cell r="C1023" t="str">
            <v>保育所</v>
          </cell>
          <cell r="D1023" t="str">
            <v>グローバルキッズ都筑ふれあいの丘園</v>
          </cell>
          <cell r="E1023">
            <v>83</v>
          </cell>
          <cell r="F1023" t="str">
            <v>都筑区</v>
          </cell>
          <cell r="G1023" t="str">
            <v>該当</v>
          </cell>
          <cell r="H1023">
            <v>13</v>
          </cell>
          <cell r="I1023">
            <v>4</v>
          </cell>
          <cell r="J1023">
            <v>3</v>
          </cell>
          <cell r="K1023" t="str">
            <v>該当</v>
          </cell>
          <cell r="L1023">
            <v>8</v>
          </cell>
          <cell r="M1023">
            <v>4</v>
          </cell>
          <cell r="N1023">
            <v>4</v>
          </cell>
          <cell r="O1023">
            <v>1020071</v>
          </cell>
          <cell r="P1023" t="str">
            <v>東京都千代田区富士見２丁目１４番３６号</v>
          </cell>
          <cell r="Q1023" t="str">
            <v>株式会社　グローバルキッズ</v>
          </cell>
          <cell r="R1023" t="str">
            <v>適</v>
          </cell>
          <cell r="S1023" t="str">
            <v/>
          </cell>
          <cell r="T1023" t="str">
            <v/>
          </cell>
          <cell r="U1023">
            <v>45163</v>
          </cell>
          <cell r="X1023" t="str">
            <v>なし</v>
          </cell>
          <cell r="Y1023" t="str">
            <v/>
          </cell>
          <cell r="Z1023" t="str">
            <v>該当</v>
          </cell>
          <cell r="AA1023" t="str">
            <v>Ｒ４</v>
          </cell>
          <cell r="AB1023" t="str">
            <v>〇</v>
          </cell>
          <cell r="AC1023" t="str">
            <v>Ｒ４</v>
          </cell>
        </row>
        <row r="1024">
          <cell r="A1024">
            <v>1410051015071</v>
          </cell>
          <cell r="B1024">
            <v>6</v>
          </cell>
          <cell r="C1024" t="str">
            <v>保育所</v>
          </cell>
          <cell r="D1024" t="str">
            <v>マーマセンター北保育園</v>
          </cell>
          <cell r="E1024">
            <v>83</v>
          </cell>
          <cell r="F1024" t="str">
            <v>都筑区</v>
          </cell>
          <cell r="G1024" t="str">
            <v>該当</v>
          </cell>
          <cell r="H1024">
            <v>12</v>
          </cell>
          <cell r="I1024">
            <v>4</v>
          </cell>
          <cell r="J1024">
            <v>2</v>
          </cell>
          <cell r="K1024" t="str">
            <v>該当</v>
          </cell>
          <cell r="L1024">
            <v>12</v>
          </cell>
          <cell r="M1024">
            <v>4</v>
          </cell>
          <cell r="N1024">
            <v>8</v>
          </cell>
          <cell r="O1024">
            <v>2220026</v>
          </cell>
          <cell r="P1024" t="str">
            <v>横浜市港北区篠原町９７４－２５</v>
          </cell>
          <cell r="Q1024" t="str">
            <v>社会福祉法人　遊育会</v>
          </cell>
          <cell r="R1024" t="str">
            <v>適</v>
          </cell>
          <cell r="S1024" t="str">
            <v/>
          </cell>
          <cell r="T1024" t="str">
            <v/>
          </cell>
          <cell r="U1024">
            <v>45182</v>
          </cell>
          <cell r="X1024" t="str">
            <v>なし</v>
          </cell>
          <cell r="Y1024" t="str">
            <v/>
          </cell>
          <cell r="Z1024" t="str">
            <v>該当</v>
          </cell>
          <cell r="AA1024" t="str">
            <v>Ｒ４</v>
          </cell>
          <cell r="AB1024" t="str">
            <v>〇</v>
          </cell>
          <cell r="AC1024" t="str">
            <v>Ｒ４</v>
          </cell>
        </row>
        <row r="1025">
          <cell r="A1025">
            <v>1410051015063</v>
          </cell>
          <cell r="B1025">
            <v>6</v>
          </cell>
          <cell r="C1025" t="str">
            <v>保育所</v>
          </cell>
          <cell r="D1025" t="str">
            <v>第二しらとり台保育園</v>
          </cell>
          <cell r="E1025">
            <v>83</v>
          </cell>
          <cell r="F1025" t="str">
            <v>都筑区</v>
          </cell>
          <cell r="G1025" t="str">
            <v>該当</v>
          </cell>
          <cell r="H1025">
            <v>17</v>
          </cell>
          <cell r="I1025">
            <v>6</v>
          </cell>
          <cell r="J1025">
            <v>3</v>
          </cell>
          <cell r="K1025" t="str">
            <v>該当</v>
          </cell>
          <cell r="L1025">
            <v>12</v>
          </cell>
          <cell r="M1025">
            <v>6</v>
          </cell>
          <cell r="N1025">
            <v>6</v>
          </cell>
          <cell r="O1025">
            <v>2240021</v>
          </cell>
          <cell r="P1025" t="str">
            <v>横浜市都筑区北山田三丁目４－１４</v>
          </cell>
          <cell r="Q1025" t="str">
            <v>福）しらとり台保育園第二しらとり台保育園</v>
          </cell>
          <cell r="R1025" t="str">
            <v>適</v>
          </cell>
          <cell r="S1025" t="str">
            <v/>
          </cell>
          <cell r="T1025" t="str">
            <v/>
          </cell>
          <cell r="U1025">
            <v>45182</v>
          </cell>
          <cell r="X1025" t="str">
            <v>なし</v>
          </cell>
          <cell r="Y1025" t="str">
            <v/>
          </cell>
          <cell r="Z1025" t="str">
            <v>該当</v>
          </cell>
          <cell r="AA1025" t="str">
            <v>Ｒ４</v>
          </cell>
          <cell r="AB1025" t="str">
            <v>〇</v>
          </cell>
          <cell r="AC1025" t="str">
            <v>Ｒ４</v>
          </cell>
        </row>
        <row r="1026">
          <cell r="A1026">
            <v>1410051014504</v>
          </cell>
          <cell r="B1026">
            <v>6</v>
          </cell>
          <cell r="C1026" t="str">
            <v>保育所</v>
          </cell>
          <cell r="D1026" t="str">
            <v>中川小桜愛児園</v>
          </cell>
          <cell r="E1026">
            <v>83</v>
          </cell>
          <cell r="F1026" t="str">
            <v>都筑区</v>
          </cell>
          <cell r="G1026" t="str">
            <v>該当</v>
          </cell>
          <cell r="H1026">
            <v>15</v>
          </cell>
          <cell r="I1026">
            <v>5</v>
          </cell>
          <cell r="J1026">
            <v>3</v>
          </cell>
          <cell r="K1026" t="str">
            <v>該当</v>
          </cell>
          <cell r="L1026">
            <v>12</v>
          </cell>
          <cell r="M1026">
            <v>5</v>
          </cell>
          <cell r="N1026">
            <v>7</v>
          </cell>
          <cell r="O1026">
            <v>2240001</v>
          </cell>
          <cell r="P1026" t="str">
            <v>横浜市都筑区中川一丁目１－１　ふれあい中川４階</v>
          </cell>
          <cell r="Q1026" t="str">
            <v>社会福祉法人小桜会</v>
          </cell>
          <cell r="R1026" t="str">
            <v>適</v>
          </cell>
          <cell r="S1026" t="str">
            <v/>
          </cell>
          <cell r="T1026" t="str">
            <v/>
          </cell>
          <cell r="U1026">
            <v>45163</v>
          </cell>
          <cell r="X1026" t="str">
            <v>なし</v>
          </cell>
          <cell r="Y1026" t="str">
            <v/>
          </cell>
          <cell r="Z1026" t="str">
            <v>該当</v>
          </cell>
          <cell r="AA1026" t="str">
            <v>Ｒ４</v>
          </cell>
          <cell r="AB1026" t="str">
            <v>〇</v>
          </cell>
          <cell r="AC1026" t="str">
            <v>Ｒ４</v>
          </cell>
        </row>
        <row r="1027">
          <cell r="A1027">
            <v>1410051014496</v>
          </cell>
          <cell r="B1027">
            <v>6</v>
          </cell>
          <cell r="C1027" t="str">
            <v>保育所</v>
          </cell>
          <cell r="D1027" t="str">
            <v>つくし保育園　センター南</v>
          </cell>
          <cell r="E1027">
            <v>83</v>
          </cell>
          <cell r="F1027" t="str">
            <v>都筑区</v>
          </cell>
          <cell r="G1027" t="str">
            <v>該当</v>
          </cell>
          <cell r="H1027">
            <v>13</v>
          </cell>
          <cell r="I1027">
            <v>4</v>
          </cell>
          <cell r="J1027">
            <v>3</v>
          </cell>
          <cell r="K1027" t="str">
            <v>該当</v>
          </cell>
          <cell r="L1027">
            <v>12</v>
          </cell>
          <cell r="M1027">
            <v>4</v>
          </cell>
          <cell r="N1027">
            <v>8</v>
          </cell>
          <cell r="O1027">
            <v>2240032</v>
          </cell>
          <cell r="P1027" t="str">
            <v>横浜市都筑区茅ケ崎中央４９－１０</v>
          </cell>
          <cell r="Q1027" t="str">
            <v>（福）秀峰会　つくし保育園センター南</v>
          </cell>
          <cell r="R1027" t="str">
            <v>適</v>
          </cell>
          <cell r="S1027" t="str">
            <v/>
          </cell>
          <cell r="T1027" t="str">
            <v/>
          </cell>
          <cell r="U1027">
            <v>45163</v>
          </cell>
          <cell r="X1027" t="str">
            <v>なし</v>
          </cell>
          <cell r="Y1027" t="str">
            <v/>
          </cell>
          <cell r="Z1027" t="str">
            <v>該当</v>
          </cell>
          <cell r="AA1027" t="str">
            <v>Ｒ４</v>
          </cell>
          <cell r="AB1027" t="str">
            <v>〇</v>
          </cell>
          <cell r="AC1027" t="str">
            <v>Ｒ４</v>
          </cell>
        </row>
        <row r="1028">
          <cell r="A1028">
            <v>1410051014488</v>
          </cell>
          <cell r="B1028">
            <v>6</v>
          </cell>
          <cell r="C1028" t="str">
            <v>保育所</v>
          </cell>
          <cell r="D1028" t="str">
            <v>スターチャイルド≪川和ナーサリー≫</v>
          </cell>
          <cell r="E1028">
            <v>83</v>
          </cell>
          <cell r="F1028" t="str">
            <v>都筑区</v>
          </cell>
          <cell r="G1028" t="str">
            <v>該当</v>
          </cell>
          <cell r="H1028">
            <v>12</v>
          </cell>
          <cell r="I1028">
            <v>4</v>
          </cell>
          <cell r="J1028">
            <v>2</v>
          </cell>
          <cell r="K1028" t="str">
            <v>該当</v>
          </cell>
          <cell r="L1028">
            <v>9</v>
          </cell>
          <cell r="M1028">
            <v>4</v>
          </cell>
          <cell r="N1028">
            <v>5</v>
          </cell>
          <cell r="O1028">
            <v>2210835</v>
          </cell>
          <cell r="P1028" t="str">
            <v>横浜市神奈川区鶴屋町３－２９－１　第６安田ビル５階</v>
          </cell>
          <cell r="Q1028" t="str">
            <v>ヒューマンスターチャイルド株式会社</v>
          </cell>
          <cell r="R1028" t="str">
            <v>適</v>
          </cell>
          <cell r="S1028" t="str">
            <v/>
          </cell>
          <cell r="T1028" t="str">
            <v/>
          </cell>
          <cell r="U1028">
            <v>45175</v>
          </cell>
          <cell r="X1028" t="str">
            <v>なし</v>
          </cell>
          <cell r="Y1028" t="str">
            <v/>
          </cell>
          <cell r="Z1028" t="str">
            <v>該当</v>
          </cell>
          <cell r="AA1028" t="str">
            <v>Ｒ４</v>
          </cell>
          <cell r="AB1028" t="str">
            <v>〇</v>
          </cell>
          <cell r="AC1028" t="str">
            <v>Ｒ４</v>
          </cell>
        </row>
        <row r="1029">
          <cell r="A1029">
            <v>1410052003928</v>
          </cell>
          <cell r="B1029">
            <v>7</v>
          </cell>
          <cell r="C1029" t="str">
            <v>家庭的保育事業</v>
          </cell>
          <cell r="D1029" t="str">
            <v>むらき家庭保育室</v>
          </cell>
          <cell r="E1029">
            <v>83</v>
          </cell>
          <cell r="F1029" t="str">
            <v>都筑区</v>
          </cell>
          <cell r="G1029" t="str">
            <v>該当</v>
          </cell>
          <cell r="H1029" t="str">
            <v>-</v>
          </cell>
          <cell r="I1029">
            <v>1</v>
          </cell>
          <cell r="J1029">
            <v>0</v>
          </cell>
          <cell r="K1029" t="str">
            <v>該当</v>
          </cell>
          <cell r="M1029">
            <v>1</v>
          </cell>
          <cell r="N1029">
            <v>0</v>
          </cell>
          <cell r="O1029">
            <v>2240053</v>
          </cell>
          <cell r="P1029" t="str">
            <v>横浜市都筑区池辺町３１２４－１０１</v>
          </cell>
          <cell r="Q1029" t="str">
            <v>むらき家庭保育室</v>
          </cell>
          <cell r="R1029" t="str">
            <v/>
          </cell>
          <cell r="S1029" t="str">
            <v/>
          </cell>
          <cell r="T1029" t="e">
            <v>#N/A</v>
          </cell>
          <cell r="U1029">
            <v>45175</v>
          </cell>
          <cell r="X1029" t="str">
            <v>なし</v>
          </cell>
          <cell r="Y1029" t="str">
            <v/>
          </cell>
          <cell r="Z1029" t="str">
            <v>該当</v>
          </cell>
          <cell r="AA1029" t="str">
            <v>Ｒ４</v>
          </cell>
          <cell r="AB1029" t="str">
            <v>〇</v>
          </cell>
          <cell r="AC1029" t="str">
            <v>Ｒ４</v>
          </cell>
        </row>
        <row r="1030">
          <cell r="A1030">
            <v>1410052003910</v>
          </cell>
          <cell r="B1030">
            <v>7</v>
          </cell>
          <cell r="C1030" t="str">
            <v>家庭的保育事業</v>
          </cell>
          <cell r="D1030" t="str">
            <v>そのだ家庭保育室</v>
          </cell>
          <cell r="E1030">
            <v>83</v>
          </cell>
          <cell r="F1030" t="str">
            <v>都筑区</v>
          </cell>
          <cell r="G1030" t="str">
            <v>該当</v>
          </cell>
          <cell r="H1030" t="str">
            <v>-</v>
          </cell>
          <cell r="I1030">
            <v>1</v>
          </cell>
          <cell r="J1030">
            <v>0</v>
          </cell>
          <cell r="K1030" t="str">
            <v>非該当</v>
          </cell>
          <cell r="M1030" t="str">
            <v/>
          </cell>
          <cell r="N1030" t="str">
            <v>―</v>
          </cell>
          <cell r="O1030">
            <v>2240015</v>
          </cell>
          <cell r="P1030" t="str">
            <v>横浜市都筑区牛久保西四丁目１７－５</v>
          </cell>
          <cell r="Q1030" t="str">
            <v>園田弘子</v>
          </cell>
          <cell r="R1030" t="str">
            <v>適</v>
          </cell>
          <cell r="S1030" t="str">
            <v/>
          </cell>
          <cell r="T1030" t="str">
            <v/>
          </cell>
          <cell r="U1030">
            <v>45163</v>
          </cell>
          <cell r="X1030" t="str">
            <v>なし</v>
          </cell>
          <cell r="Y1030" t="str">
            <v/>
          </cell>
          <cell r="Z1030" t="str">
            <v>該当</v>
          </cell>
          <cell r="AA1030" t="str">
            <v>Ｒ４</v>
          </cell>
          <cell r="AB1030" t="str">
            <v>〇</v>
          </cell>
          <cell r="AC1030" t="str">
            <v>Ｒ４</v>
          </cell>
        </row>
        <row r="1031">
          <cell r="A1031">
            <v>1410052005634</v>
          </cell>
          <cell r="B1031">
            <v>8</v>
          </cell>
          <cell r="C1031" t="str">
            <v>小規模保育事業（A型）</v>
          </cell>
          <cell r="D1031" t="str">
            <v>仲町台もみのき保育室</v>
          </cell>
          <cell r="E1031">
            <v>83</v>
          </cell>
          <cell r="F1031" t="str">
            <v>都筑区</v>
          </cell>
          <cell r="G1031" t="str">
            <v>該当</v>
          </cell>
          <cell r="H1031">
            <v>7</v>
          </cell>
          <cell r="I1031">
            <v>2</v>
          </cell>
          <cell r="J1031">
            <v>1</v>
          </cell>
          <cell r="K1031" t="str">
            <v>該当</v>
          </cell>
          <cell r="L1031">
            <v>4</v>
          </cell>
          <cell r="M1031">
            <v>2</v>
          </cell>
          <cell r="N1031">
            <v>2</v>
          </cell>
          <cell r="O1031">
            <v>2240041</v>
          </cell>
          <cell r="P1031" t="str">
            <v>横浜市都筑区仲町台一丁目３３－１９　ピアッツァ仲町台ノバ２０４</v>
          </cell>
          <cell r="Q1031" t="str">
            <v>有限会社　蘭春</v>
          </cell>
          <cell r="R1031" t="str">
            <v>適</v>
          </cell>
          <cell r="S1031" t="str">
            <v/>
          </cell>
          <cell r="T1031" t="str">
            <v/>
          </cell>
          <cell r="U1031">
            <v>45175</v>
          </cell>
          <cell r="X1031" t="str">
            <v>なし</v>
          </cell>
          <cell r="Y1031" t="str">
            <v/>
          </cell>
          <cell r="Z1031" t="str">
            <v>該当</v>
          </cell>
          <cell r="AA1031" t="str">
            <v>Ｒ４</v>
          </cell>
          <cell r="AB1031" t="str">
            <v>〇</v>
          </cell>
          <cell r="AC1031" t="str">
            <v>Ｒ４</v>
          </cell>
        </row>
        <row r="1032">
          <cell r="A1032">
            <v>1410052004918</v>
          </cell>
          <cell r="B1032">
            <v>8</v>
          </cell>
          <cell r="C1032" t="str">
            <v>小規模保育事業（A型）</v>
          </cell>
          <cell r="D1032" t="str">
            <v>エンジェルプラネット仲町台</v>
          </cell>
          <cell r="E1032">
            <v>83</v>
          </cell>
          <cell r="F1032" t="str">
            <v>都筑区</v>
          </cell>
          <cell r="G1032" t="str">
            <v>該当</v>
          </cell>
          <cell r="H1032">
            <v>6</v>
          </cell>
          <cell r="I1032">
            <v>2</v>
          </cell>
          <cell r="J1032">
            <v>1</v>
          </cell>
          <cell r="K1032" t="str">
            <v>該当</v>
          </cell>
          <cell r="L1032">
            <v>2</v>
          </cell>
          <cell r="M1032">
            <v>2</v>
          </cell>
          <cell r="N1032">
            <v>0</v>
          </cell>
          <cell r="O1032">
            <v>2140001</v>
          </cell>
          <cell r="P1032" t="str">
            <v>川崎市多摩区菅１－６－２５</v>
          </cell>
          <cell r="Q1032" t="str">
            <v>有限会社メロディ</v>
          </cell>
          <cell r="R1032" t="str">
            <v>適</v>
          </cell>
          <cell r="S1032" t="str">
            <v/>
          </cell>
          <cell r="T1032" t="str">
            <v/>
          </cell>
          <cell r="U1032">
            <v>45182</v>
          </cell>
          <cell r="X1032" t="str">
            <v>なし</v>
          </cell>
          <cell r="Y1032" t="str">
            <v/>
          </cell>
          <cell r="Z1032" t="str">
            <v>該当</v>
          </cell>
          <cell r="AA1032" t="str">
            <v>Ｒ４</v>
          </cell>
          <cell r="AB1032" t="str">
            <v>〇</v>
          </cell>
          <cell r="AC1032" t="str">
            <v>Ｒ４</v>
          </cell>
        </row>
        <row r="1033">
          <cell r="A1033">
            <v>1410052003472</v>
          </cell>
          <cell r="B1033">
            <v>8</v>
          </cell>
          <cell r="C1033" t="str">
            <v>小規模保育事業（A型）</v>
          </cell>
          <cell r="D1033" t="str">
            <v>保育ルームキューティーユー</v>
          </cell>
          <cell r="E1033">
            <v>83</v>
          </cell>
          <cell r="F1033" t="str">
            <v>都筑区</v>
          </cell>
          <cell r="G1033" t="str">
            <v>該当</v>
          </cell>
          <cell r="H1033">
            <v>7</v>
          </cell>
          <cell r="I1033">
            <v>2</v>
          </cell>
          <cell r="J1033">
            <v>1</v>
          </cell>
          <cell r="K1033" t="str">
            <v>該当</v>
          </cell>
          <cell r="L1033">
            <v>3</v>
          </cell>
          <cell r="M1033">
            <v>2</v>
          </cell>
          <cell r="N1033">
            <v>1</v>
          </cell>
          <cell r="O1033">
            <v>2240021</v>
          </cell>
          <cell r="P1033" t="str">
            <v>横浜市都筑区北山田一丁目８番１３</v>
          </cell>
          <cell r="Q1033" t="str">
            <v>メリーユー　保育ルームキューティー北山田</v>
          </cell>
          <cell r="R1033" t="str">
            <v>適</v>
          </cell>
          <cell r="S1033" t="str">
            <v/>
          </cell>
          <cell r="T1033" t="str">
            <v/>
          </cell>
          <cell r="U1033">
            <v>45182</v>
          </cell>
          <cell r="X1033" t="str">
            <v>なし</v>
          </cell>
          <cell r="Y1033" t="str">
            <v/>
          </cell>
          <cell r="Z1033" t="str">
            <v>該当</v>
          </cell>
          <cell r="AA1033" t="str">
            <v>Ｒ４</v>
          </cell>
          <cell r="AB1033" t="str">
            <v>〇</v>
          </cell>
          <cell r="AC1033" t="str">
            <v>Ｒ４</v>
          </cell>
        </row>
        <row r="1034">
          <cell r="A1034">
            <v>1410052003449</v>
          </cell>
          <cell r="B1034">
            <v>8</v>
          </cell>
          <cell r="C1034" t="str">
            <v>小規模保育事業（A型）</v>
          </cell>
          <cell r="D1034" t="str">
            <v>保育園みんなのおうち</v>
          </cell>
          <cell r="E1034">
            <v>83</v>
          </cell>
          <cell r="F1034" t="str">
            <v>都筑区</v>
          </cell>
          <cell r="G1034" t="str">
            <v>該当</v>
          </cell>
          <cell r="H1034">
            <v>7</v>
          </cell>
          <cell r="I1034">
            <v>2</v>
          </cell>
          <cell r="J1034">
            <v>1</v>
          </cell>
          <cell r="K1034" t="str">
            <v>該当</v>
          </cell>
          <cell r="L1034">
            <v>3</v>
          </cell>
          <cell r="M1034">
            <v>2</v>
          </cell>
          <cell r="N1034">
            <v>1</v>
          </cell>
          <cell r="O1034">
            <v>2240003</v>
          </cell>
          <cell r="P1034" t="str">
            <v>横浜市都筑区中川中央一丁目２８－１２　フォレストフジ２０１</v>
          </cell>
          <cell r="Q1034" t="str">
            <v>保育園みんなのおうち</v>
          </cell>
          <cell r="R1034" t="str">
            <v>適</v>
          </cell>
          <cell r="S1034" t="str">
            <v/>
          </cell>
          <cell r="T1034" t="str">
            <v/>
          </cell>
          <cell r="U1034">
            <v>45205</v>
          </cell>
          <cell r="X1034" t="str">
            <v>なし</v>
          </cell>
          <cell r="Y1034" t="str">
            <v/>
          </cell>
          <cell r="Z1034" t="str">
            <v>該当</v>
          </cell>
          <cell r="AA1034" t="str">
            <v>Ｒ４</v>
          </cell>
          <cell r="AB1034" t="str">
            <v>〇</v>
          </cell>
          <cell r="AC1034" t="str">
            <v>Ｒ４</v>
          </cell>
        </row>
        <row r="1035">
          <cell r="A1035">
            <v>1410052003167</v>
          </cell>
          <cell r="B1035">
            <v>8</v>
          </cell>
          <cell r="C1035" t="str">
            <v>小規模保育事業（A型）</v>
          </cell>
          <cell r="D1035" t="str">
            <v>ピノキオ幼児舎センター南園</v>
          </cell>
          <cell r="E1035">
            <v>83</v>
          </cell>
          <cell r="F1035" t="str">
            <v>都筑区</v>
          </cell>
          <cell r="G1035" t="str">
            <v>該当</v>
          </cell>
          <cell r="H1035">
            <v>7</v>
          </cell>
          <cell r="I1035">
            <v>2</v>
          </cell>
          <cell r="J1035">
            <v>1</v>
          </cell>
          <cell r="K1035" t="str">
            <v>該当</v>
          </cell>
          <cell r="L1035">
            <v>5</v>
          </cell>
          <cell r="M1035">
            <v>2</v>
          </cell>
          <cell r="N1035">
            <v>3</v>
          </cell>
          <cell r="O1035">
            <v>1540012</v>
          </cell>
          <cell r="P1035" t="str">
            <v>東京都世田谷区駒沢２－４６－１１レスポワール駒沢１０１号室</v>
          </cell>
          <cell r="Q1035" t="str">
            <v>株式会社　三光商事</v>
          </cell>
          <cell r="R1035" t="str">
            <v>適</v>
          </cell>
          <cell r="S1035" t="str">
            <v/>
          </cell>
          <cell r="T1035" t="str">
            <v/>
          </cell>
          <cell r="U1035">
            <v>45175</v>
          </cell>
          <cell r="X1035" t="str">
            <v>なし</v>
          </cell>
          <cell r="Y1035" t="str">
            <v/>
          </cell>
          <cell r="Z1035" t="str">
            <v>該当</v>
          </cell>
          <cell r="AA1035" t="str">
            <v>Ｒ４</v>
          </cell>
          <cell r="AB1035" t="str">
            <v>〇</v>
          </cell>
          <cell r="AC1035" t="str">
            <v>Ｒ４</v>
          </cell>
        </row>
        <row r="1036">
          <cell r="A1036">
            <v>1410052003159</v>
          </cell>
          <cell r="B1036">
            <v>8</v>
          </cell>
          <cell r="C1036" t="str">
            <v>小規模保育事業（A型）</v>
          </cell>
          <cell r="D1036" t="str">
            <v>キャリー保育園なかまちだい</v>
          </cell>
          <cell r="E1036">
            <v>83</v>
          </cell>
          <cell r="F1036" t="str">
            <v>都筑区</v>
          </cell>
          <cell r="G1036" t="str">
            <v>該当</v>
          </cell>
          <cell r="H1036">
            <v>5</v>
          </cell>
          <cell r="I1036">
            <v>2</v>
          </cell>
          <cell r="J1036">
            <v>1</v>
          </cell>
          <cell r="K1036" t="str">
            <v>該当</v>
          </cell>
          <cell r="L1036">
            <v>3</v>
          </cell>
          <cell r="M1036">
            <v>2</v>
          </cell>
          <cell r="N1036">
            <v>1</v>
          </cell>
          <cell r="O1036">
            <v>1050012</v>
          </cell>
          <cell r="P1036" t="str">
            <v>東京都港区芝大門１－１６－４第２高山ビル７Ｆ</v>
          </cell>
          <cell r="Q1036" t="str">
            <v>スリーシーズ株式会社</v>
          </cell>
          <cell r="R1036" t="str">
            <v>適</v>
          </cell>
          <cell r="S1036" t="str">
            <v/>
          </cell>
          <cell r="T1036" t="str">
            <v/>
          </cell>
          <cell r="U1036">
            <v>45205</v>
          </cell>
          <cell r="X1036" t="str">
            <v>なし</v>
          </cell>
          <cell r="Y1036" t="str">
            <v/>
          </cell>
          <cell r="Z1036" t="str">
            <v>該当</v>
          </cell>
          <cell r="AA1036" t="str">
            <v>Ｒ４</v>
          </cell>
          <cell r="AB1036" t="str">
            <v>〇</v>
          </cell>
          <cell r="AC1036" t="str">
            <v>Ｒ４</v>
          </cell>
        </row>
        <row r="1037">
          <cell r="A1037">
            <v>1410052002847</v>
          </cell>
          <cell r="B1037">
            <v>8</v>
          </cell>
          <cell r="C1037" t="str">
            <v>小規模保育事業（A型）</v>
          </cell>
          <cell r="D1037" t="str">
            <v>ベイキッズ　あおぞら保育園</v>
          </cell>
          <cell r="E1037">
            <v>83</v>
          </cell>
          <cell r="F1037" t="str">
            <v>都筑区</v>
          </cell>
          <cell r="G1037" t="str">
            <v>該当</v>
          </cell>
          <cell r="H1037">
            <v>5</v>
          </cell>
          <cell r="I1037">
            <v>2</v>
          </cell>
          <cell r="J1037">
            <v>1</v>
          </cell>
          <cell r="K1037" t="str">
            <v>該当</v>
          </cell>
          <cell r="L1037">
            <v>2</v>
          </cell>
          <cell r="M1037">
            <v>2</v>
          </cell>
          <cell r="N1037">
            <v>0</v>
          </cell>
          <cell r="O1037">
            <v>2310012</v>
          </cell>
          <cell r="P1037" t="str">
            <v>横浜市中区相生町１－１７－１　パークビュー横浜８０１号</v>
          </cell>
          <cell r="Q1037" t="str">
            <v>特定非営利活動法人　ベイキッズ</v>
          </cell>
          <cell r="R1037" t="str">
            <v>適</v>
          </cell>
          <cell r="S1037" t="str">
            <v/>
          </cell>
          <cell r="T1037" t="str">
            <v/>
          </cell>
          <cell r="U1037">
            <v>45182</v>
          </cell>
          <cell r="X1037" t="str">
            <v>なし</v>
          </cell>
          <cell r="Y1037" t="str">
            <v/>
          </cell>
          <cell r="Z1037" t="str">
            <v>該当</v>
          </cell>
          <cell r="AA1037" t="str">
            <v>Ｒ４</v>
          </cell>
          <cell r="AB1037" t="str">
            <v>〇</v>
          </cell>
          <cell r="AC1037" t="str">
            <v>Ｒ４</v>
          </cell>
        </row>
        <row r="1038">
          <cell r="A1038">
            <v>1410052002797</v>
          </cell>
          <cell r="B1038">
            <v>8</v>
          </cell>
          <cell r="C1038" t="str">
            <v>小規模保育事業（A型）</v>
          </cell>
          <cell r="D1038" t="str">
            <v>保育ルームキューティー北山田</v>
          </cell>
          <cell r="E1038">
            <v>83</v>
          </cell>
          <cell r="F1038" t="str">
            <v>都筑区</v>
          </cell>
          <cell r="G1038" t="str">
            <v>該当</v>
          </cell>
          <cell r="H1038">
            <v>7</v>
          </cell>
          <cell r="I1038">
            <v>2</v>
          </cell>
          <cell r="J1038">
            <v>1</v>
          </cell>
          <cell r="K1038" t="str">
            <v>非該当</v>
          </cell>
          <cell r="M1038" t="str">
            <v/>
          </cell>
          <cell r="N1038" t="str">
            <v>―</v>
          </cell>
          <cell r="O1038">
            <v>2240021</v>
          </cell>
          <cell r="P1038" t="str">
            <v>横浜市都筑区北山田一丁目８－１３</v>
          </cell>
          <cell r="Q1038" t="str">
            <v>メリーユー　保育ルームキューティー北山田</v>
          </cell>
          <cell r="R1038" t="str">
            <v>適</v>
          </cell>
          <cell r="S1038" t="str">
            <v/>
          </cell>
          <cell r="T1038" t="str">
            <v/>
          </cell>
          <cell r="U1038">
            <v>45163</v>
          </cell>
          <cell r="X1038" t="str">
            <v>なし</v>
          </cell>
          <cell r="Y1038" t="str">
            <v/>
          </cell>
          <cell r="Z1038" t="str">
            <v>該当</v>
          </cell>
          <cell r="AA1038" t="str">
            <v>Ｒ４</v>
          </cell>
          <cell r="AB1038" t="str">
            <v>〇</v>
          </cell>
          <cell r="AC1038" t="str">
            <v>Ｒ４</v>
          </cell>
        </row>
        <row r="1039">
          <cell r="A1039">
            <v>1410052002755</v>
          </cell>
          <cell r="B1039">
            <v>8</v>
          </cell>
          <cell r="C1039" t="str">
            <v>小規模保育事業（A型）</v>
          </cell>
          <cell r="D1039" t="str">
            <v>すまいるセンターみなみ保育園</v>
          </cell>
          <cell r="E1039">
            <v>83</v>
          </cell>
          <cell r="F1039" t="str">
            <v>都筑区</v>
          </cell>
          <cell r="G1039" t="str">
            <v>該当</v>
          </cell>
          <cell r="H1039">
            <v>5</v>
          </cell>
          <cell r="I1039">
            <v>2</v>
          </cell>
          <cell r="J1039">
            <v>1</v>
          </cell>
          <cell r="K1039" t="str">
            <v>該当</v>
          </cell>
          <cell r="L1039">
            <v>3</v>
          </cell>
          <cell r="M1039">
            <v>2</v>
          </cell>
          <cell r="N1039">
            <v>1</v>
          </cell>
          <cell r="O1039">
            <v>2200023</v>
          </cell>
          <cell r="P1039" t="str">
            <v>横浜市西区平沼一丁目１３－１４</v>
          </cell>
          <cell r="Q1039" t="str">
            <v>株式会社　スマイルクルー</v>
          </cell>
          <cell r="R1039" t="str">
            <v>適</v>
          </cell>
          <cell r="S1039" t="str">
            <v/>
          </cell>
          <cell r="T1039" t="str">
            <v/>
          </cell>
          <cell r="U1039">
            <v>45163</v>
          </cell>
          <cell r="X1039" t="str">
            <v>なし</v>
          </cell>
          <cell r="Y1039" t="str">
            <v/>
          </cell>
          <cell r="Z1039" t="str">
            <v>該当</v>
          </cell>
          <cell r="AA1039" t="str">
            <v>Ｒ４</v>
          </cell>
          <cell r="AB1039" t="str">
            <v>〇</v>
          </cell>
          <cell r="AC1039" t="str">
            <v>Ｒ４</v>
          </cell>
        </row>
        <row r="1040">
          <cell r="A1040">
            <v>1410052003373</v>
          </cell>
          <cell r="B1040">
            <v>11</v>
          </cell>
          <cell r="C1040" t="str">
            <v>小規模保育事業（A型）</v>
          </cell>
          <cell r="D1040" t="str">
            <v>さくら保育室</v>
          </cell>
          <cell r="E1040">
            <v>83</v>
          </cell>
          <cell r="F1040" t="str">
            <v>都筑区</v>
          </cell>
          <cell r="G1040" t="str">
            <v>該当</v>
          </cell>
          <cell r="H1040">
            <v>5</v>
          </cell>
          <cell r="I1040">
            <v>2</v>
          </cell>
          <cell r="J1040">
            <v>1</v>
          </cell>
          <cell r="K1040" t="str">
            <v>非該当</v>
          </cell>
          <cell r="M1040" t="str">
            <v/>
          </cell>
          <cell r="N1040" t="str">
            <v>―</v>
          </cell>
          <cell r="O1040">
            <v>2250002</v>
          </cell>
          <cell r="P1040" t="str">
            <v>横浜市青葉区美しが丘四丁目５５－８</v>
          </cell>
          <cell r="Q1040" t="str">
            <v>ＮＰＯ法人　さくら保育室</v>
          </cell>
          <cell r="R1040" t="str">
            <v>適</v>
          </cell>
          <cell r="S1040" t="str">
            <v/>
          </cell>
          <cell r="T1040" t="str">
            <v/>
          </cell>
          <cell r="U1040">
            <v>45175</v>
          </cell>
          <cell r="X1040" t="str">
            <v>なし</v>
          </cell>
          <cell r="Y1040" t="str">
            <v/>
          </cell>
          <cell r="Z1040" t="str">
            <v>該当</v>
          </cell>
          <cell r="AA1040" t="str">
            <v>Ｒ４</v>
          </cell>
          <cell r="AB1040" t="str">
            <v>〇</v>
          </cell>
          <cell r="AC1040" t="str">
            <v>Ｒ４</v>
          </cell>
        </row>
        <row r="1041">
          <cell r="A1041">
            <v>1410051027282</v>
          </cell>
          <cell r="B1041">
            <v>1</v>
          </cell>
          <cell r="C1041" t="str">
            <v>認定こども園（幼保連携型）</v>
          </cell>
          <cell r="D1041" t="str">
            <v>認定こども園　上飯田幼稚園</v>
          </cell>
          <cell r="E1041">
            <v>88</v>
          </cell>
          <cell r="F1041" t="str">
            <v>泉区</v>
          </cell>
          <cell r="G1041" t="str">
            <v>該当</v>
          </cell>
          <cell r="H1041">
            <v>17</v>
          </cell>
          <cell r="I1041">
            <v>6</v>
          </cell>
          <cell r="J1041">
            <v>3</v>
          </cell>
          <cell r="K1041" t="str">
            <v>該当</v>
          </cell>
          <cell r="L1041">
            <v>8</v>
          </cell>
          <cell r="M1041">
            <v>6</v>
          </cell>
          <cell r="N1041">
            <v>2</v>
          </cell>
          <cell r="O1041">
            <v>2450018</v>
          </cell>
          <cell r="P1041" t="str">
            <v>横浜市泉区上飯田町２１０６</v>
          </cell>
          <cell r="Q1041" t="str">
            <v>学校法人内藤学園　上飯田幼稚園</v>
          </cell>
          <cell r="R1041" t="str">
            <v>適</v>
          </cell>
          <cell r="S1041" t="str">
            <v/>
          </cell>
          <cell r="T1041" t="str">
            <v/>
          </cell>
          <cell r="U1041">
            <v>45182</v>
          </cell>
          <cell r="X1041" t="str">
            <v>なし</v>
          </cell>
          <cell r="Y1041" t="str">
            <v/>
          </cell>
          <cell r="Z1041" t="str">
            <v>該当</v>
          </cell>
          <cell r="AA1041" t="str">
            <v>Ｒ４</v>
          </cell>
          <cell r="AB1041" t="str">
            <v>〇</v>
          </cell>
          <cell r="AC1041" t="str">
            <v>Ｒ４</v>
          </cell>
        </row>
        <row r="1042">
          <cell r="A1042">
            <v>1410051026839</v>
          </cell>
          <cell r="B1042">
            <v>1</v>
          </cell>
          <cell r="C1042" t="str">
            <v>認定こども園（幼保連携型）</v>
          </cell>
          <cell r="D1042" t="str">
            <v>認定こども園　宮の台幼稚園</v>
          </cell>
          <cell r="E1042">
            <v>88</v>
          </cell>
          <cell r="F1042" t="str">
            <v>泉区</v>
          </cell>
          <cell r="G1042" t="str">
            <v>該当</v>
          </cell>
          <cell r="H1042">
            <v>18</v>
          </cell>
          <cell r="I1042">
            <v>6</v>
          </cell>
          <cell r="J1042">
            <v>4</v>
          </cell>
          <cell r="K1042" t="str">
            <v>該当</v>
          </cell>
          <cell r="L1042">
            <v>11</v>
          </cell>
          <cell r="M1042">
            <v>6</v>
          </cell>
          <cell r="N1042">
            <v>5</v>
          </cell>
          <cell r="O1042">
            <v>2450012</v>
          </cell>
          <cell r="P1042" t="str">
            <v>横浜市泉区中田北三丁目２９－１</v>
          </cell>
          <cell r="Q1042" t="str">
            <v>認定こども園　宮の台幼稚園</v>
          </cell>
          <cell r="R1042" t="str">
            <v/>
          </cell>
          <cell r="S1042" t="str">
            <v/>
          </cell>
          <cell r="T1042" t="e">
            <v>#N/A</v>
          </cell>
          <cell r="U1042">
            <v>45205</v>
          </cell>
          <cell r="X1042" t="str">
            <v>なし</v>
          </cell>
          <cell r="Y1042" t="str">
            <v/>
          </cell>
          <cell r="Z1042" t="str">
            <v>該当</v>
          </cell>
          <cell r="AA1042" t="str">
            <v>Ｒ４</v>
          </cell>
          <cell r="AB1042" t="str">
            <v>〇</v>
          </cell>
          <cell r="AC1042" t="str">
            <v>Ｒ４</v>
          </cell>
        </row>
        <row r="1043">
          <cell r="A1043">
            <v>1410051026821</v>
          </cell>
          <cell r="B1043">
            <v>1</v>
          </cell>
          <cell r="C1043" t="str">
            <v>認定こども園（幼保連携型）</v>
          </cell>
          <cell r="D1043" t="str">
            <v>幼保連携型認定こども園  ＹＭＣＡいずみ保育園</v>
          </cell>
          <cell r="E1043">
            <v>88</v>
          </cell>
          <cell r="F1043" t="str">
            <v>泉区</v>
          </cell>
          <cell r="G1043" t="str">
            <v>該当</v>
          </cell>
          <cell r="H1043">
            <v>26</v>
          </cell>
          <cell r="I1043">
            <v>9</v>
          </cell>
          <cell r="J1043">
            <v>5</v>
          </cell>
          <cell r="K1043" t="str">
            <v>該当</v>
          </cell>
          <cell r="L1043">
            <v>15</v>
          </cell>
          <cell r="M1043">
            <v>9</v>
          </cell>
          <cell r="N1043">
            <v>6</v>
          </cell>
          <cell r="O1043">
            <v>2450018</v>
          </cell>
          <cell r="P1043" t="str">
            <v>横浜市泉区上飯田町１８７２－１</v>
          </cell>
          <cell r="Q1043" t="str">
            <v>ＹＭＣＡいずみ保育園</v>
          </cell>
          <cell r="R1043" t="str">
            <v/>
          </cell>
          <cell r="S1043" t="str">
            <v/>
          </cell>
          <cell r="T1043" t="e">
            <v>#N/A</v>
          </cell>
          <cell r="U1043">
            <v>45219</v>
          </cell>
          <cell r="X1043" t="str">
            <v>なし</v>
          </cell>
          <cell r="Y1043" t="str">
            <v/>
          </cell>
          <cell r="Z1043" t="str">
            <v>該当</v>
          </cell>
          <cell r="AA1043" t="str">
            <v>Ｒ４</v>
          </cell>
          <cell r="AB1043" t="str">
            <v>〇</v>
          </cell>
          <cell r="AC1043" t="str">
            <v>Ｒ４</v>
          </cell>
        </row>
        <row r="1044">
          <cell r="A1044">
            <v>1410051025740</v>
          </cell>
          <cell r="B1044">
            <v>1</v>
          </cell>
          <cell r="C1044" t="str">
            <v>認定こども園（幼保連携型）</v>
          </cell>
          <cell r="D1044" t="str">
            <v>認定こども園　ふじづかようちえん・ふじづかほいくえん</v>
          </cell>
          <cell r="E1044">
            <v>88</v>
          </cell>
          <cell r="F1044" t="str">
            <v>泉区</v>
          </cell>
          <cell r="G1044" t="str">
            <v>該当</v>
          </cell>
          <cell r="H1044">
            <v>20</v>
          </cell>
          <cell r="I1044">
            <v>7</v>
          </cell>
          <cell r="J1044">
            <v>4</v>
          </cell>
          <cell r="K1044" t="str">
            <v>該当</v>
          </cell>
          <cell r="L1044">
            <v>11</v>
          </cell>
          <cell r="M1044">
            <v>7</v>
          </cell>
          <cell r="N1044">
            <v>4</v>
          </cell>
          <cell r="O1044">
            <v>2450017</v>
          </cell>
          <cell r="P1044" t="str">
            <v>横浜市泉区下飯田町８９２</v>
          </cell>
          <cell r="Q1044" t="str">
            <v>認定こども園ふじづかようちえん・ふじづ</v>
          </cell>
          <cell r="R1044" t="str">
            <v>適</v>
          </cell>
          <cell r="S1044" t="str">
            <v/>
          </cell>
          <cell r="T1044" t="str">
            <v/>
          </cell>
          <cell r="U1044">
            <v>45182</v>
          </cell>
          <cell r="X1044" t="str">
            <v>なし</v>
          </cell>
          <cell r="Y1044" t="str">
            <v/>
          </cell>
          <cell r="Z1044" t="str">
            <v>該当</v>
          </cell>
          <cell r="AA1044" t="str">
            <v>Ｒ４</v>
          </cell>
          <cell r="AB1044" t="str">
            <v>〇</v>
          </cell>
          <cell r="AC1044" t="str">
            <v>Ｒ４</v>
          </cell>
        </row>
        <row r="1045">
          <cell r="A1045">
            <v>1410051025187</v>
          </cell>
          <cell r="B1045">
            <v>1</v>
          </cell>
          <cell r="C1045" t="str">
            <v>認定こども園（幼保連携型）</v>
          </cell>
          <cell r="D1045" t="str">
            <v>なかよしこども園</v>
          </cell>
          <cell r="E1045">
            <v>88</v>
          </cell>
          <cell r="F1045" t="str">
            <v>泉区</v>
          </cell>
          <cell r="G1045" t="str">
            <v>該当</v>
          </cell>
          <cell r="H1045">
            <v>21</v>
          </cell>
          <cell r="I1045">
            <v>7</v>
          </cell>
          <cell r="J1045">
            <v>4</v>
          </cell>
          <cell r="K1045" t="str">
            <v>該当</v>
          </cell>
          <cell r="L1045">
            <v>13</v>
          </cell>
          <cell r="M1045">
            <v>7</v>
          </cell>
          <cell r="N1045">
            <v>6</v>
          </cell>
          <cell r="O1045">
            <v>2450021</v>
          </cell>
          <cell r="P1045" t="str">
            <v>横浜市泉区下和泉３－２７－１１</v>
          </cell>
          <cell r="Q1045" t="str">
            <v>学校法人友遊学園　なかよしこども園</v>
          </cell>
          <cell r="R1045" t="str">
            <v>適</v>
          </cell>
          <cell r="S1045" t="str">
            <v/>
          </cell>
          <cell r="T1045" t="str">
            <v/>
          </cell>
          <cell r="U1045">
            <v>45182</v>
          </cell>
          <cell r="X1045" t="str">
            <v>なし</v>
          </cell>
          <cell r="Y1045" t="str">
            <v/>
          </cell>
          <cell r="Z1045" t="str">
            <v>該当</v>
          </cell>
          <cell r="AA1045" t="str">
            <v>Ｒ４</v>
          </cell>
          <cell r="AB1045" t="str">
            <v>〇</v>
          </cell>
          <cell r="AC1045" t="str">
            <v>Ｒ４</v>
          </cell>
        </row>
        <row r="1046">
          <cell r="A1046">
            <v>1410051025096</v>
          </cell>
          <cell r="B1046">
            <v>1</v>
          </cell>
          <cell r="C1046" t="str">
            <v>認定こども園（幼保連携型）</v>
          </cell>
          <cell r="D1046" t="str">
            <v>認定こども園　明成幼稚園</v>
          </cell>
          <cell r="E1046">
            <v>88</v>
          </cell>
          <cell r="F1046" t="str">
            <v>泉区</v>
          </cell>
          <cell r="G1046" t="str">
            <v>該当</v>
          </cell>
          <cell r="H1046">
            <v>19</v>
          </cell>
          <cell r="I1046">
            <v>6</v>
          </cell>
          <cell r="J1046">
            <v>4</v>
          </cell>
          <cell r="K1046" t="str">
            <v>該当</v>
          </cell>
          <cell r="L1046">
            <v>9</v>
          </cell>
          <cell r="M1046">
            <v>6</v>
          </cell>
          <cell r="N1046">
            <v>3</v>
          </cell>
          <cell r="O1046">
            <v>2450023</v>
          </cell>
          <cell r="P1046" t="str">
            <v>横浜市泉区和泉中央南三丁目２番５６号</v>
          </cell>
          <cell r="Q1046" t="str">
            <v>学校法人　宝田学園</v>
          </cell>
          <cell r="R1046" t="str">
            <v>適</v>
          </cell>
          <cell r="S1046" t="str">
            <v/>
          </cell>
          <cell r="T1046" t="str">
            <v/>
          </cell>
          <cell r="U1046">
            <v>45191</v>
          </cell>
          <cell r="X1046" t="str">
            <v>なし</v>
          </cell>
          <cell r="Y1046" t="str">
            <v/>
          </cell>
          <cell r="Z1046" t="str">
            <v>該当</v>
          </cell>
          <cell r="AA1046" t="str">
            <v>Ｒ４</v>
          </cell>
          <cell r="AB1046" t="str">
            <v>〇</v>
          </cell>
          <cell r="AC1046" t="str">
            <v>Ｒ４</v>
          </cell>
        </row>
        <row r="1047">
          <cell r="A1047">
            <v>1410051025088</v>
          </cell>
          <cell r="B1047">
            <v>1</v>
          </cell>
          <cell r="C1047" t="str">
            <v>認定こども園（幼保連携型）</v>
          </cell>
          <cell r="D1047" t="str">
            <v>認定こども園いづみ幼稚園</v>
          </cell>
          <cell r="E1047">
            <v>88</v>
          </cell>
          <cell r="F1047" t="str">
            <v>泉区</v>
          </cell>
          <cell r="G1047" t="str">
            <v>非該当</v>
          </cell>
          <cell r="I1047" t="str">
            <v/>
          </cell>
          <cell r="J1047" t="str">
            <v/>
          </cell>
          <cell r="K1047" t="str">
            <v>非該当</v>
          </cell>
          <cell r="M1047" t="str">
            <v/>
          </cell>
          <cell r="N1047" t="str">
            <v>―</v>
          </cell>
          <cell r="O1047">
            <v>2450023</v>
          </cell>
          <cell r="P1047" t="str">
            <v>横浜市泉区和泉中央南４丁目１７番３６号</v>
          </cell>
          <cell r="Q1047" t="str">
            <v>認定こども園いづみ幼稚園</v>
          </cell>
          <cell r="R1047" t="str">
            <v>適</v>
          </cell>
          <cell r="S1047" t="str">
            <v/>
          </cell>
          <cell r="T1047" t="str">
            <v/>
          </cell>
          <cell r="U1047">
            <v>45175</v>
          </cell>
          <cell r="X1047" t="str">
            <v>―</v>
          </cell>
          <cell r="Y1047" t="str">
            <v/>
          </cell>
          <cell r="Z1047" t="str">
            <v>非該当</v>
          </cell>
          <cell r="AA1047" t="str">
            <v>履歴なし</v>
          </cell>
          <cell r="AB1047" t="str">
            <v>〇</v>
          </cell>
          <cell r="AC1047" t="str">
            <v/>
          </cell>
        </row>
        <row r="1048">
          <cell r="A1048">
            <v>1410051025062</v>
          </cell>
          <cell r="B1048">
            <v>1</v>
          </cell>
          <cell r="C1048" t="str">
            <v>認定こども園（幼保連携型）</v>
          </cell>
          <cell r="D1048" t="str">
            <v>認定こども園泉ヶ丘幼稚園</v>
          </cell>
          <cell r="E1048">
            <v>88</v>
          </cell>
          <cell r="F1048" t="str">
            <v>泉区</v>
          </cell>
          <cell r="G1048" t="str">
            <v>該当</v>
          </cell>
          <cell r="H1048">
            <v>28</v>
          </cell>
          <cell r="I1048">
            <v>9</v>
          </cell>
          <cell r="J1048">
            <v>6</v>
          </cell>
          <cell r="K1048" t="str">
            <v>該当</v>
          </cell>
          <cell r="L1048">
            <v>15</v>
          </cell>
          <cell r="M1048">
            <v>9</v>
          </cell>
          <cell r="N1048">
            <v>6</v>
          </cell>
          <cell r="O1048">
            <v>2450022</v>
          </cell>
          <cell r="P1048" t="str">
            <v>横浜市泉区和泉が丘三丁目９番１号</v>
          </cell>
          <cell r="Q1048" t="str">
            <v>認定こども園　泉ヶ丘幼稚園</v>
          </cell>
          <cell r="R1048" t="str">
            <v/>
          </cell>
          <cell r="S1048" t="str">
            <v/>
          </cell>
          <cell r="T1048" t="e">
            <v>#N/A</v>
          </cell>
          <cell r="U1048">
            <v>45219</v>
          </cell>
          <cell r="X1048" t="str">
            <v>なし</v>
          </cell>
          <cell r="Y1048" t="str">
            <v/>
          </cell>
          <cell r="Z1048" t="str">
            <v>該当</v>
          </cell>
          <cell r="AA1048" t="str">
            <v>Ｒ４</v>
          </cell>
          <cell r="AB1048" t="str">
            <v>〇</v>
          </cell>
          <cell r="AC1048" t="str">
            <v>Ｒ４</v>
          </cell>
        </row>
        <row r="1049">
          <cell r="A1049">
            <v>1410051023729</v>
          </cell>
          <cell r="B1049">
            <v>1</v>
          </cell>
          <cell r="C1049" t="str">
            <v>認定こども園（幼保連携型）</v>
          </cell>
          <cell r="D1049" t="str">
            <v>ぬくもりの森しんばし　やよい台こども（略</v>
          </cell>
          <cell r="E1049">
            <v>88</v>
          </cell>
          <cell r="F1049" t="str">
            <v>泉区</v>
          </cell>
          <cell r="G1049" t="str">
            <v>該当</v>
          </cell>
          <cell r="H1049">
            <v>16</v>
          </cell>
          <cell r="I1049">
            <v>5</v>
          </cell>
          <cell r="J1049">
            <v>3</v>
          </cell>
          <cell r="K1049" t="str">
            <v>該当</v>
          </cell>
          <cell r="L1049">
            <v>0</v>
          </cell>
          <cell r="M1049">
            <v>5</v>
          </cell>
          <cell r="N1049">
            <v>0</v>
          </cell>
          <cell r="O1049">
            <v>2450009</v>
          </cell>
          <cell r="P1049" t="str">
            <v>横浜市泉区新橋町１１０１番地５　ぬくもりの森しんばし　やよい台こども園　やよい台幼稚園　</v>
          </cell>
          <cell r="Q1049" t="str">
            <v>鈴木　浩</v>
          </cell>
          <cell r="R1049" t="str">
            <v/>
          </cell>
          <cell r="S1049" t="str">
            <v/>
          </cell>
          <cell r="T1049" t="e">
            <v>#N/A</v>
          </cell>
          <cell r="U1049">
            <v>45182</v>
          </cell>
          <cell r="X1049" t="str">
            <v>なし</v>
          </cell>
          <cell r="Y1049" t="str">
            <v/>
          </cell>
          <cell r="Z1049" t="str">
            <v>該当</v>
          </cell>
          <cell r="AA1049" t="str">
            <v>Ｒ４</v>
          </cell>
          <cell r="AB1049" t="str">
            <v>〇</v>
          </cell>
          <cell r="AC1049" t="str">
            <v>Ｒ４</v>
          </cell>
        </row>
        <row r="1050">
          <cell r="A1050">
            <v>1410051023935</v>
          </cell>
          <cell r="B1050">
            <v>2</v>
          </cell>
          <cell r="C1050" t="str">
            <v>認定こども園（幼稚園型）</v>
          </cell>
          <cell r="D1050" t="str">
            <v>認定こども園　岡津幼稚園</v>
          </cell>
          <cell r="E1050">
            <v>88</v>
          </cell>
          <cell r="F1050" t="str">
            <v>泉区</v>
          </cell>
          <cell r="G1050" t="str">
            <v>該当</v>
          </cell>
          <cell r="H1050">
            <v>12</v>
          </cell>
          <cell r="I1050">
            <v>4</v>
          </cell>
          <cell r="J1050">
            <v>2</v>
          </cell>
          <cell r="K1050" t="str">
            <v>該当</v>
          </cell>
          <cell r="L1050">
            <v>10</v>
          </cell>
          <cell r="M1050">
            <v>4</v>
          </cell>
          <cell r="N1050">
            <v>6</v>
          </cell>
          <cell r="O1050">
            <v>2450003</v>
          </cell>
          <cell r="P1050" t="str">
            <v>横浜市泉区岡津町２７２７</v>
          </cell>
          <cell r="Q1050" t="str">
            <v>認定こども園　岡津幼稚園</v>
          </cell>
          <cell r="R1050" t="str">
            <v>適</v>
          </cell>
          <cell r="S1050" t="str">
            <v/>
          </cell>
          <cell r="T1050" t="str">
            <v/>
          </cell>
          <cell r="U1050">
            <v>45191</v>
          </cell>
          <cell r="X1050" t="str">
            <v>なし</v>
          </cell>
          <cell r="Y1050" t="str">
            <v/>
          </cell>
          <cell r="Z1050" t="str">
            <v>該当</v>
          </cell>
          <cell r="AA1050" t="str">
            <v>Ｒ４</v>
          </cell>
          <cell r="AB1050" t="str">
            <v>〇</v>
          </cell>
          <cell r="AC1050" t="str">
            <v>Ｒ４</v>
          </cell>
        </row>
        <row r="1051">
          <cell r="A1051">
            <v>1410051027662</v>
          </cell>
          <cell r="B1051">
            <v>5</v>
          </cell>
          <cell r="C1051" t="str">
            <v>幼稚園</v>
          </cell>
          <cell r="D1051" t="str">
            <v>善隣館幼稚園</v>
          </cell>
          <cell r="E1051">
            <v>88</v>
          </cell>
          <cell r="F1051" t="str">
            <v>泉区</v>
          </cell>
          <cell r="G1051" t="str">
            <v>該当</v>
          </cell>
          <cell r="H1051">
            <v>18</v>
          </cell>
          <cell r="I1051">
            <v>6</v>
          </cell>
          <cell r="J1051">
            <v>4</v>
          </cell>
          <cell r="K1051" t="str">
            <v>該当</v>
          </cell>
          <cell r="L1051">
            <v>8</v>
          </cell>
          <cell r="M1051">
            <v>6</v>
          </cell>
          <cell r="N1051">
            <v>2</v>
          </cell>
          <cell r="O1051">
            <v>2450018</v>
          </cell>
          <cell r="P1051" t="str">
            <v>横浜市泉区上飯田町３８５７番地</v>
          </cell>
          <cell r="Q1051" t="str">
            <v>善隣館幼稚園</v>
          </cell>
          <cell r="R1051" t="str">
            <v>適</v>
          </cell>
          <cell r="S1051" t="str">
            <v/>
          </cell>
          <cell r="T1051" t="str">
            <v/>
          </cell>
          <cell r="U1051">
            <v>45175</v>
          </cell>
          <cell r="X1051" t="str">
            <v>あり</v>
          </cell>
          <cell r="Y1051" t="str">
            <v>○</v>
          </cell>
          <cell r="Z1051" t="str">
            <v>Ｒ５新規園</v>
          </cell>
          <cell r="AA1051" t="e">
            <v>#N/A</v>
          </cell>
          <cell r="AB1051" t="str">
            <v>Ｒ５新規園</v>
          </cell>
          <cell r="AC1051" t="str">
            <v>Ｒ４</v>
          </cell>
        </row>
        <row r="1052">
          <cell r="A1052">
            <v>1410051023067</v>
          </cell>
          <cell r="B1052">
            <v>5</v>
          </cell>
          <cell r="C1052" t="str">
            <v>幼稚園</v>
          </cell>
          <cell r="D1052" t="str">
            <v>平和幼稚園</v>
          </cell>
          <cell r="E1052">
            <v>88</v>
          </cell>
          <cell r="F1052" t="str">
            <v>泉区</v>
          </cell>
          <cell r="G1052" t="str">
            <v>該当</v>
          </cell>
          <cell r="H1052">
            <v>13</v>
          </cell>
          <cell r="I1052">
            <v>4</v>
          </cell>
          <cell r="J1052">
            <v>3</v>
          </cell>
          <cell r="K1052" t="str">
            <v>該当</v>
          </cell>
          <cell r="L1052">
            <v>8</v>
          </cell>
          <cell r="M1052">
            <v>4</v>
          </cell>
          <cell r="N1052">
            <v>4</v>
          </cell>
          <cell r="O1052">
            <v>2450024</v>
          </cell>
          <cell r="P1052" t="str">
            <v>横浜市泉区和泉中央北６－２２－１</v>
          </cell>
          <cell r="Q1052" t="str">
            <v>安西　透</v>
          </cell>
          <cell r="R1052" t="str">
            <v/>
          </cell>
          <cell r="S1052" t="str">
            <v/>
          </cell>
          <cell r="T1052" t="e">
            <v>#N/A</v>
          </cell>
          <cell r="U1052">
            <v>45219</v>
          </cell>
          <cell r="X1052" t="str">
            <v>なし</v>
          </cell>
          <cell r="Y1052" t="str">
            <v/>
          </cell>
          <cell r="Z1052" t="str">
            <v>該当</v>
          </cell>
          <cell r="AA1052" t="str">
            <v>Ｒ４</v>
          </cell>
          <cell r="AB1052" t="str">
            <v>〇</v>
          </cell>
          <cell r="AC1052" t="str">
            <v>Ｒ４</v>
          </cell>
        </row>
        <row r="1053">
          <cell r="A1053">
            <v>1410051022994</v>
          </cell>
          <cell r="B1053">
            <v>5</v>
          </cell>
          <cell r="C1053" t="str">
            <v>幼稚園</v>
          </cell>
          <cell r="D1053" t="str">
            <v>英明幼稚園</v>
          </cell>
          <cell r="E1053">
            <v>88</v>
          </cell>
          <cell r="F1053" t="str">
            <v>泉区</v>
          </cell>
          <cell r="G1053" t="str">
            <v>該当</v>
          </cell>
          <cell r="H1053">
            <v>22</v>
          </cell>
          <cell r="I1053">
            <v>7</v>
          </cell>
          <cell r="J1053">
            <v>4</v>
          </cell>
          <cell r="K1053" t="str">
            <v>該当</v>
          </cell>
          <cell r="L1053">
            <v>6</v>
          </cell>
          <cell r="M1053">
            <v>7</v>
          </cell>
          <cell r="N1053">
            <v>0</v>
          </cell>
          <cell r="O1053">
            <v>2450023</v>
          </cell>
          <cell r="P1053" t="str">
            <v>横浜市泉区和泉中央南３丁目２番５６号</v>
          </cell>
          <cell r="Q1053" t="str">
            <v>学校法人宝田学園英明幼稚園</v>
          </cell>
          <cell r="R1053" t="str">
            <v>適</v>
          </cell>
          <cell r="S1053" t="str">
            <v/>
          </cell>
          <cell r="T1053" t="str">
            <v/>
          </cell>
          <cell r="U1053">
            <v>45182</v>
          </cell>
          <cell r="X1053" t="str">
            <v>なし</v>
          </cell>
          <cell r="Y1053" t="str">
            <v/>
          </cell>
          <cell r="Z1053" t="str">
            <v>該当</v>
          </cell>
          <cell r="AA1053" t="str">
            <v>Ｒ４</v>
          </cell>
          <cell r="AB1053" t="str">
            <v>〇</v>
          </cell>
          <cell r="AC1053" t="str">
            <v>Ｒ４</v>
          </cell>
        </row>
        <row r="1054">
          <cell r="A1054">
            <v>1410051022960</v>
          </cell>
          <cell r="B1054">
            <v>5</v>
          </cell>
          <cell r="C1054" t="str">
            <v>幼稚園</v>
          </cell>
          <cell r="D1054" t="str">
            <v>いしかわ幼稚園</v>
          </cell>
          <cell r="E1054">
            <v>88</v>
          </cell>
          <cell r="F1054" t="str">
            <v>泉区</v>
          </cell>
          <cell r="G1054" t="str">
            <v>該当</v>
          </cell>
          <cell r="H1054">
            <v>10</v>
          </cell>
          <cell r="I1054">
            <v>3</v>
          </cell>
          <cell r="J1054">
            <v>2</v>
          </cell>
          <cell r="K1054" t="str">
            <v>該当</v>
          </cell>
          <cell r="L1054">
            <v>4</v>
          </cell>
          <cell r="M1054">
            <v>3</v>
          </cell>
          <cell r="N1054">
            <v>1</v>
          </cell>
          <cell r="O1054">
            <v>2450016</v>
          </cell>
          <cell r="P1054" t="str">
            <v>横浜市泉区和泉町７３０８</v>
          </cell>
          <cell r="Q1054" t="str">
            <v>いしかわ幼稚園</v>
          </cell>
          <cell r="R1054" t="str">
            <v>適</v>
          </cell>
          <cell r="S1054" t="str">
            <v/>
          </cell>
          <cell r="T1054" t="str">
            <v/>
          </cell>
          <cell r="U1054">
            <v>45182</v>
          </cell>
          <cell r="X1054" t="str">
            <v>なし</v>
          </cell>
          <cell r="Y1054" t="str">
            <v/>
          </cell>
          <cell r="Z1054" t="str">
            <v>該当</v>
          </cell>
          <cell r="AA1054" t="str">
            <v>Ｒ４</v>
          </cell>
          <cell r="AB1054" t="str">
            <v>〇</v>
          </cell>
          <cell r="AC1054" t="str">
            <v>Ｒ４</v>
          </cell>
        </row>
        <row r="1055">
          <cell r="A1055">
            <v>1410051027860</v>
          </cell>
          <cell r="B1055">
            <v>6</v>
          </cell>
          <cell r="C1055" t="str">
            <v>保育所</v>
          </cell>
          <cell r="D1055" t="str">
            <v>小学館アカデミーりょくえんとし保育園</v>
          </cell>
          <cell r="E1055">
            <v>88</v>
          </cell>
          <cell r="F1055" t="str">
            <v>泉区</v>
          </cell>
          <cell r="G1055" t="str">
            <v>該当</v>
          </cell>
          <cell r="H1055">
            <v>13</v>
          </cell>
          <cell r="I1055">
            <v>4</v>
          </cell>
          <cell r="J1055">
            <v>3</v>
          </cell>
          <cell r="K1055" t="str">
            <v>非該当</v>
          </cell>
          <cell r="M1055" t="str">
            <v/>
          </cell>
          <cell r="N1055" t="str">
            <v>―</v>
          </cell>
          <cell r="O1055">
            <v>2450002</v>
          </cell>
          <cell r="P1055" t="str">
            <v>横浜市泉区緑園二丁目２－３</v>
          </cell>
          <cell r="Q1055" t="str">
            <v>小学館アカデミーりょくえんとし保育園</v>
          </cell>
          <cell r="R1055" t="str">
            <v>適</v>
          </cell>
          <cell r="S1055" t="str">
            <v/>
          </cell>
          <cell r="T1055" t="str">
            <v/>
          </cell>
          <cell r="U1055">
            <v>45163</v>
          </cell>
          <cell r="X1055" t="str">
            <v>あり</v>
          </cell>
          <cell r="Y1055" t="str">
            <v>○</v>
          </cell>
          <cell r="Z1055" t="str">
            <v>Ｒ５新規園</v>
          </cell>
          <cell r="AA1055" t="e">
            <v>#N/A</v>
          </cell>
          <cell r="AB1055" t="str">
            <v>Ｒ５新規園</v>
          </cell>
          <cell r="AC1055" t="str">
            <v>Ｒ４</v>
          </cell>
        </row>
        <row r="1056">
          <cell r="A1056">
            <v>1410051027449</v>
          </cell>
          <cell r="B1056">
            <v>6</v>
          </cell>
          <cell r="C1056" t="str">
            <v>保育所</v>
          </cell>
          <cell r="D1056" t="str">
            <v>GENKIDS緑園都市保育園</v>
          </cell>
          <cell r="E1056">
            <v>88</v>
          </cell>
          <cell r="F1056" t="str">
            <v>泉区</v>
          </cell>
          <cell r="G1056" t="str">
            <v>該当</v>
          </cell>
          <cell r="H1056">
            <v>13</v>
          </cell>
          <cell r="I1056">
            <v>4</v>
          </cell>
          <cell r="J1056">
            <v>3</v>
          </cell>
          <cell r="K1056" t="str">
            <v>該当</v>
          </cell>
          <cell r="L1056">
            <v>9</v>
          </cell>
          <cell r="M1056">
            <v>4</v>
          </cell>
          <cell r="N1056">
            <v>5</v>
          </cell>
          <cell r="O1056">
            <v>1080075</v>
          </cell>
          <cell r="P1056" t="str">
            <v>東京都港区港南１丁目２番７０号　品川シーズンテラス５Ｆ</v>
          </cell>
          <cell r="Q1056" t="str">
            <v>ＧＥＮＫＩＤＳ緑園都市保育園</v>
          </cell>
          <cell r="R1056" t="str">
            <v/>
          </cell>
          <cell r="S1056" t="str">
            <v/>
          </cell>
          <cell r="T1056" t="e">
            <v>#N/A</v>
          </cell>
          <cell r="U1056">
            <v>45175</v>
          </cell>
          <cell r="X1056" t="str">
            <v>なし</v>
          </cell>
          <cell r="Y1056" t="str">
            <v/>
          </cell>
          <cell r="Z1056" t="str">
            <v>該当</v>
          </cell>
          <cell r="AA1056" t="str">
            <v>Ｒ４</v>
          </cell>
          <cell r="AB1056" t="str">
            <v>〇</v>
          </cell>
          <cell r="AC1056" t="str">
            <v>Ｒ４</v>
          </cell>
        </row>
        <row r="1057">
          <cell r="A1057">
            <v>1410051027431</v>
          </cell>
          <cell r="B1057">
            <v>6</v>
          </cell>
          <cell r="C1057" t="str">
            <v>保育所</v>
          </cell>
          <cell r="D1057" t="str">
            <v>GENKIDSいずみ中央保育園</v>
          </cell>
          <cell r="E1057">
            <v>88</v>
          </cell>
          <cell r="F1057" t="str">
            <v>泉区</v>
          </cell>
          <cell r="G1057" t="str">
            <v>該当</v>
          </cell>
          <cell r="H1057">
            <v>13</v>
          </cell>
          <cell r="I1057">
            <v>4</v>
          </cell>
          <cell r="J1057">
            <v>3</v>
          </cell>
          <cell r="K1057" t="str">
            <v>該当</v>
          </cell>
          <cell r="L1057">
            <v>9</v>
          </cell>
          <cell r="M1057">
            <v>4</v>
          </cell>
          <cell r="N1057">
            <v>5</v>
          </cell>
          <cell r="O1057">
            <v>1080075</v>
          </cell>
          <cell r="P1057" t="str">
            <v>東京都港区港南１丁目２番７０号　品川シーズンテラス５Ｆ</v>
          </cell>
          <cell r="Q1057" t="str">
            <v>ＧＥＮＫＩＤＳいずみ中央保育園</v>
          </cell>
          <cell r="R1057" t="str">
            <v/>
          </cell>
          <cell r="S1057" t="str">
            <v/>
          </cell>
          <cell r="T1057" t="e">
            <v>#N/A</v>
          </cell>
          <cell r="U1057">
            <v>45175</v>
          </cell>
          <cell r="X1057" t="str">
            <v>なし</v>
          </cell>
          <cell r="Y1057" t="str">
            <v/>
          </cell>
          <cell r="Z1057" t="str">
            <v>該当</v>
          </cell>
          <cell r="AA1057" t="str">
            <v>Ｒ４</v>
          </cell>
          <cell r="AB1057" t="str">
            <v>〇</v>
          </cell>
          <cell r="AC1057" t="str">
            <v>Ｒ４</v>
          </cell>
        </row>
        <row r="1058">
          <cell r="A1058">
            <v>1410051025104</v>
          </cell>
          <cell r="B1058">
            <v>6</v>
          </cell>
          <cell r="C1058" t="str">
            <v>保育所</v>
          </cell>
          <cell r="D1058" t="str">
            <v>泉の郷保育園なかだ</v>
          </cell>
          <cell r="E1058">
            <v>88</v>
          </cell>
          <cell r="F1058" t="str">
            <v>泉区</v>
          </cell>
          <cell r="G1058" t="str">
            <v>該当</v>
          </cell>
          <cell r="H1058">
            <v>11</v>
          </cell>
          <cell r="I1058">
            <v>4</v>
          </cell>
          <cell r="J1058">
            <v>2</v>
          </cell>
          <cell r="K1058" t="str">
            <v>該当</v>
          </cell>
          <cell r="L1058">
            <v>10</v>
          </cell>
          <cell r="M1058">
            <v>4</v>
          </cell>
          <cell r="N1058">
            <v>6</v>
          </cell>
          <cell r="O1058">
            <v>2450014</v>
          </cell>
          <cell r="P1058" t="str">
            <v>神奈川県横浜市泉区中田南２－１５－３５</v>
          </cell>
          <cell r="Q1058" t="str">
            <v>泉の郷保育園　なかだ</v>
          </cell>
          <cell r="R1058" t="str">
            <v>適</v>
          </cell>
          <cell r="S1058" t="str">
            <v/>
          </cell>
          <cell r="T1058" t="str">
            <v/>
          </cell>
          <cell r="U1058">
            <v>45182</v>
          </cell>
          <cell r="X1058" t="str">
            <v>なし</v>
          </cell>
          <cell r="Y1058" t="str">
            <v/>
          </cell>
          <cell r="Z1058" t="str">
            <v>該当</v>
          </cell>
          <cell r="AA1058" t="str">
            <v>Ｒ４</v>
          </cell>
          <cell r="AB1058" t="str">
            <v>〇</v>
          </cell>
          <cell r="AC1058" t="str">
            <v>Ｒ４</v>
          </cell>
        </row>
        <row r="1059">
          <cell r="A1059">
            <v>1410051023695</v>
          </cell>
          <cell r="B1059">
            <v>6</v>
          </cell>
          <cell r="C1059" t="str">
            <v>保育所</v>
          </cell>
          <cell r="D1059" t="str">
            <v>泉の郷保育園いずみ</v>
          </cell>
          <cell r="E1059">
            <v>88</v>
          </cell>
          <cell r="F1059" t="str">
            <v>泉区</v>
          </cell>
          <cell r="G1059" t="str">
            <v>該当</v>
          </cell>
          <cell r="H1059">
            <v>17</v>
          </cell>
          <cell r="I1059">
            <v>6</v>
          </cell>
          <cell r="J1059">
            <v>3</v>
          </cell>
          <cell r="K1059" t="str">
            <v>該当</v>
          </cell>
          <cell r="L1059">
            <v>12</v>
          </cell>
          <cell r="M1059">
            <v>6</v>
          </cell>
          <cell r="N1059">
            <v>6</v>
          </cell>
          <cell r="O1059">
            <v>2450016</v>
          </cell>
          <cell r="P1059" t="str">
            <v>横浜市泉区和泉町３８５４－１</v>
          </cell>
          <cell r="Q1059" t="str">
            <v>泉の郷保育園</v>
          </cell>
          <cell r="R1059" t="str">
            <v>適</v>
          </cell>
          <cell r="S1059" t="str">
            <v/>
          </cell>
          <cell r="T1059" t="str">
            <v/>
          </cell>
          <cell r="U1059">
            <v>45163</v>
          </cell>
          <cell r="X1059" t="str">
            <v>なし</v>
          </cell>
          <cell r="Y1059" t="str">
            <v/>
          </cell>
          <cell r="Z1059" t="str">
            <v>該当</v>
          </cell>
          <cell r="AA1059" t="str">
            <v>Ｒ４</v>
          </cell>
          <cell r="AB1059" t="str">
            <v>〇</v>
          </cell>
          <cell r="AC1059" t="str">
            <v>Ｒ４</v>
          </cell>
        </row>
        <row r="1060">
          <cell r="A1060">
            <v>1410051018497</v>
          </cell>
          <cell r="B1060">
            <v>6</v>
          </cell>
          <cell r="C1060" t="str">
            <v>保育所</v>
          </cell>
          <cell r="D1060" t="str">
            <v>横浜ルンビニー保育園</v>
          </cell>
          <cell r="E1060">
            <v>88</v>
          </cell>
          <cell r="F1060" t="str">
            <v>泉区</v>
          </cell>
          <cell r="G1060" t="str">
            <v>該当</v>
          </cell>
          <cell r="H1060">
            <v>17</v>
          </cell>
          <cell r="I1060">
            <v>6</v>
          </cell>
          <cell r="J1060">
            <v>3</v>
          </cell>
          <cell r="K1060" t="str">
            <v>該当</v>
          </cell>
          <cell r="L1060">
            <v>11</v>
          </cell>
          <cell r="M1060">
            <v>6</v>
          </cell>
          <cell r="N1060">
            <v>5</v>
          </cell>
          <cell r="O1060">
            <v>2450009</v>
          </cell>
          <cell r="P1060" t="str">
            <v>横浜市泉区新橋町１１５７－１</v>
          </cell>
          <cell r="Q1060" t="str">
            <v>横浜ルンビニー保育園</v>
          </cell>
          <cell r="R1060" t="str">
            <v>適</v>
          </cell>
          <cell r="S1060" t="str">
            <v/>
          </cell>
          <cell r="T1060" t="str">
            <v/>
          </cell>
          <cell r="U1060">
            <v>45205</v>
          </cell>
          <cell r="X1060" t="str">
            <v>なし</v>
          </cell>
          <cell r="Y1060" t="str">
            <v/>
          </cell>
          <cell r="Z1060" t="str">
            <v>該当</v>
          </cell>
          <cell r="AA1060" t="str">
            <v>Ｒ４</v>
          </cell>
          <cell r="AB1060" t="str">
            <v>〇</v>
          </cell>
          <cell r="AC1060" t="str">
            <v>Ｒ４</v>
          </cell>
        </row>
        <row r="1061">
          <cell r="A1061">
            <v>1410051018489</v>
          </cell>
          <cell r="B1061">
            <v>6</v>
          </cell>
          <cell r="C1061" t="str">
            <v>保育所</v>
          </cell>
          <cell r="D1061" t="str">
            <v>ＹＭＣＡ山手台保育園アルク</v>
          </cell>
          <cell r="E1061">
            <v>88</v>
          </cell>
          <cell r="F1061" t="str">
            <v>泉区</v>
          </cell>
          <cell r="G1061" t="str">
            <v>該当</v>
          </cell>
          <cell r="H1061">
            <v>12</v>
          </cell>
          <cell r="I1061">
            <v>4</v>
          </cell>
          <cell r="J1061">
            <v>2</v>
          </cell>
          <cell r="K1061" t="str">
            <v>該当</v>
          </cell>
          <cell r="L1061">
            <v>8</v>
          </cell>
          <cell r="M1061">
            <v>4</v>
          </cell>
          <cell r="N1061">
            <v>4</v>
          </cell>
          <cell r="O1061">
            <v>2450004</v>
          </cell>
          <cell r="P1061" t="str">
            <v>横浜市泉区領家二丁目１１－１</v>
          </cell>
          <cell r="Q1061" t="str">
            <v>ＹＭＣＡ山手台保育園アルク</v>
          </cell>
          <cell r="R1061" t="str">
            <v/>
          </cell>
          <cell r="S1061" t="str">
            <v/>
          </cell>
          <cell r="T1061" t="e">
            <v>#N/A</v>
          </cell>
          <cell r="U1061">
            <v>45191</v>
          </cell>
          <cell r="X1061" t="str">
            <v>なし</v>
          </cell>
          <cell r="Y1061" t="str">
            <v/>
          </cell>
          <cell r="Z1061" t="str">
            <v>該当</v>
          </cell>
          <cell r="AA1061" t="str">
            <v>Ｒ４</v>
          </cell>
          <cell r="AB1061" t="str">
            <v>〇</v>
          </cell>
          <cell r="AC1061" t="str">
            <v>Ｒ４</v>
          </cell>
        </row>
        <row r="1062">
          <cell r="A1062">
            <v>1410051017838</v>
          </cell>
          <cell r="B1062">
            <v>6</v>
          </cell>
          <cell r="C1062" t="str">
            <v>保育所</v>
          </cell>
          <cell r="D1062" t="str">
            <v>横浜文化保育園</v>
          </cell>
          <cell r="E1062">
            <v>88</v>
          </cell>
          <cell r="F1062" t="str">
            <v>泉区</v>
          </cell>
          <cell r="G1062" t="str">
            <v>該当</v>
          </cell>
          <cell r="H1062">
            <v>22</v>
          </cell>
          <cell r="I1062">
            <v>7</v>
          </cell>
          <cell r="J1062">
            <v>4</v>
          </cell>
          <cell r="K1062" t="str">
            <v>該当</v>
          </cell>
          <cell r="L1062">
            <v>19</v>
          </cell>
          <cell r="M1062">
            <v>7</v>
          </cell>
          <cell r="N1062">
            <v>12</v>
          </cell>
          <cell r="O1062">
            <v>2450018</v>
          </cell>
          <cell r="P1062" t="str">
            <v>横浜市泉区上飯田町４６１３番地</v>
          </cell>
          <cell r="Q1062" t="str">
            <v>社会福祉法人愛育会　横浜文化保育園</v>
          </cell>
          <cell r="R1062" t="str">
            <v>適</v>
          </cell>
          <cell r="S1062" t="str">
            <v/>
          </cell>
          <cell r="T1062" t="str">
            <v/>
          </cell>
          <cell r="U1062">
            <v>45163</v>
          </cell>
          <cell r="X1062" t="str">
            <v>なし</v>
          </cell>
          <cell r="Y1062" t="str">
            <v/>
          </cell>
          <cell r="Z1062" t="str">
            <v>該当</v>
          </cell>
          <cell r="AA1062" t="str">
            <v>Ｒ４</v>
          </cell>
          <cell r="AB1062" t="str">
            <v>〇</v>
          </cell>
          <cell r="AC1062" t="str">
            <v>Ｒ４</v>
          </cell>
        </row>
        <row r="1063">
          <cell r="A1063">
            <v>1410051017820</v>
          </cell>
          <cell r="B1063">
            <v>6</v>
          </cell>
          <cell r="C1063" t="str">
            <v>保育所</v>
          </cell>
          <cell r="D1063" t="str">
            <v>白梅保育園</v>
          </cell>
          <cell r="E1063">
            <v>88</v>
          </cell>
          <cell r="F1063" t="str">
            <v>泉区</v>
          </cell>
          <cell r="G1063" t="str">
            <v>該当</v>
          </cell>
          <cell r="H1063">
            <v>14</v>
          </cell>
          <cell r="I1063">
            <v>5</v>
          </cell>
          <cell r="J1063">
            <v>3</v>
          </cell>
          <cell r="K1063" t="str">
            <v>該当</v>
          </cell>
          <cell r="L1063">
            <v>13</v>
          </cell>
          <cell r="M1063">
            <v>5</v>
          </cell>
          <cell r="N1063">
            <v>8</v>
          </cell>
          <cell r="O1063">
            <v>2450014</v>
          </cell>
          <cell r="P1063" t="str">
            <v>横浜市泉区中田南５－６－２０</v>
          </cell>
          <cell r="Q1063" t="str">
            <v>白梅保育園</v>
          </cell>
          <cell r="R1063" t="str">
            <v>適</v>
          </cell>
          <cell r="S1063" t="str">
            <v/>
          </cell>
          <cell r="T1063" t="str">
            <v/>
          </cell>
          <cell r="U1063">
            <v>45191</v>
          </cell>
          <cell r="X1063" t="str">
            <v>なし</v>
          </cell>
          <cell r="Y1063" t="str">
            <v/>
          </cell>
          <cell r="Z1063" t="str">
            <v>該当</v>
          </cell>
          <cell r="AA1063" t="str">
            <v>Ｒ４</v>
          </cell>
          <cell r="AB1063" t="str">
            <v>〇</v>
          </cell>
          <cell r="AC1063" t="str">
            <v>Ｒ４</v>
          </cell>
        </row>
        <row r="1064">
          <cell r="A1064">
            <v>1410051017812</v>
          </cell>
          <cell r="B1064">
            <v>6</v>
          </cell>
          <cell r="C1064" t="str">
            <v>保育所</v>
          </cell>
          <cell r="D1064" t="str">
            <v>中田保育園</v>
          </cell>
          <cell r="E1064">
            <v>88</v>
          </cell>
          <cell r="F1064" t="str">
            <v>泉区</v>
          </cell>
          <cell r="G1064" t="str">
            <v>非該当</v>
          </cell>
          <cell r="I1064" t="str">
            <v/>
          </cell>
          <cell r="J1064" t="str">
            <v/>
          </cell>
          <cell r="K1064" t="str">
            <v>非該当</v>
          </cell>
          <cell r="M1064" t="str">
            <v/>
          </cell>
          <cell r="N1064" t="str">
            <v>―</v>
          </cell>
          <cell r="O1064">
            <v>2450015</v>
          </cell>
          <cell r="P1064" t="str">
            <v>横浜市泉区中田西三丁目３３番６号</v>
          </cell>
          <cell r="Q1064" t="str">
            <v>中田保育園</v>
          </cell>
          <cell r="R1064" t="str">
            <v/>
          </cell>
          <cell r="S1064" t="str">
            <v/>
          </cell>
          <cell r="T1064" t="e">
            <v>#N/A</v>
          </cell>
          <cell r="U1064">
            <v>45182</v>
          </cell>
          <cell r="X1064" t="str">
            <v>―</v>
          </cell>
          <cell r="Y1064" t="str">
            <v/>
          </cell>
          <cell r="Z1064" t="str">
            <v>該当</v>
          </cell>
          <cell r="AA1064" t="str">
            <v>Ｒ４</v>
          </cell>
          <cell r="AB1064" t="str">
            <v>〇</v>
          </cell>
          <cell r="AC1064" t="str">
            <v/>
          </cell>
        </row>
        <row r="1065">
          <cell r="A1065">
            <v>1410051017804</v>
          </cell>
          <cell r="B1065">
            <v>6</v>
          </cell>
          <cell r="C1065" t="str">
            <v>保育所</v>
          </cell>
          <cell r="D1065" t="str">
            <v>白百合愛児園</v>
          </cell>
          <cell r="E1065">
            <v>88</v>
          </cell>
          <cell r="F1065" t="str">
            <v>泉区</v>
          </cell>
          <cell r="G1065" t="str">
            <v>該当</v>
          </cell>
          <cell r="H1065">
            <v>32</v>
          </cell>
          <cell r="I1065">
            <v>11</v>
          </cell>
          <cell r="J1065">
            <v>6</v>
          </cell>
          <cell r="K1065" t="str">
            <v>該当</v>
          </cell>
          <cell r="L1065">
            <v>42</v>
          </cell>
          <cell r="M1065">
            <v>11</v>
          </cell>
          <cell r="N1065">
            <v>31</v>
          </cell>
          <cell r="O1065">
            <v>2450013</v>
          </cell>
          <cell r="P1065" t="str">
            <v>横浜市泉区中田東１－４１－２</v>
          </cell>
          <cell r="Q1065" t="str">
            <v>社会福祉法人乳児保護協会　白百合愛児園</v>
          </cell>
          <cell r="R1065" t="str">
            <v/>
          </cell>
          <cell r="S1065" t="str">
            <v/>
          </cell>
          <cell r="T1065" t="e">
            <v>#N/A</v>
          </cell>
          <cell r="U1065">
            <v>45182</v>
          </cell>
          <cell r="X1065" t="str">
            <v>なし</v>
          </cell>
          <cell r="Y1065" t="str">
            <v/>
          </cell>
          <cell r="Z1065" t="str">
            <v>該当</v>
          </cell>
          <cell r="AA1065" t="str">
            <v>Ｒ４</v>
          </cell>
          <cell r="AB1065" t="str">
            <v>〇</v>
          </cell>
          <cell r="AC1065" t="str">
            <v>Ｒ４</v>
          </cell>
        </row>
        <row r="1066">
          <cell r="A1066">
            <v>1410051017796</v>
          </cell>
          <cell r="B1066">
            <v>6</v>
          </cell>
          <cell r="C1066" t="str">
            <v>保育所</v>
          </cell>
          <cell r="D1066" t="str">
            <v>白梅いずみ保育園</v>
          </cell>
          <cell r="E1066">
            <v>88</v>
          </cell>
          <cell r="F1066" t="str">
            <v>泉区</v>
          </cell>
          <cell r="G1066" t="str">
            <v>該当</v>
          </cell>
          <cell r="H1066">
            <v>14</v>
          </cell>
          <cell r="I1066">
            <v>5</v>
          </cell>
          <cell r="J1066">
            <v>3</v>
          </cell>
          <cell r="K1066" t="str">
            <v>該当</v>
          </cell>
          <cell r="L1066">
            <v>9</v>
          </cell>
          <cell r="M1066">
            <v>5</v>
          </cell>
          <cell r="N1066">
            <v>4</v>
          </cell>
          <cell r="O1066">
            <v>2450018</v>
          </cell>
          <cell r="P1066" t="str">
            <v>横浜市泉区上飯田町８７４－１</v>
          </cell>
          <cell r="Q1066" t="str">
            <v>社会福祉法人白梅福祉会　白梅いずみ保育園</v>
          </cell>
          <cell r="R1066" t="str">
            <v>適</v>
          </cell>
          <cell r="S1066" t="str">
            <v/>
          </cell>
          <cell r="T1066" t="str">
            <v/>
          </cell>
          <cell r="U1066">
            <v>45175</v>
          </cell>
          <cell r="X1066" t="str">
            <v>なし</v>
          </cell>
          <cell r="Y1066" t="str">
            <v/>
          </cell>
          <cell r="Z1066" t="str">
            <v>該当</v>
          </cell>
          <cell r="AA1066" t="str">
            <v>Ｒ４</v>
          </cell>
          <cell r="AB1066" t="str">
            <v>〇</v>
          </cell>
          <cell r="AC1066" t="str">
            <v>Ｒ４</v>
          </cell>
        </row>
        <row r="1067">
          <cell r="A1067">
            <v>1410051017770</v>
          </cell>
          <cell r="B1067">
            <v>6</v>
          </cell>
          <cell r="C1067" t="str">
            <v>保育所</v>
          </cell>
          <cell r="D1067" t="str">
            <v>御霊神社保育園</v>
          </cell>
          <cell r="E1067">
            <v>88</v>
          </cell>
          <cell r="F1067" t="str">
            <v>泉区</v>
          </cell>
          <cell r="G1067" t="str">
            <v>該当</v>
          </cell>
          <cell r="H1067">
            <v>16</v>
          </cell>
          <cell r="I1067">
            <v>5</v>
          </cell>
          <cell r="J1067">
            <v>3</v>
          </cell>
          <cell r="K1067" t="str">
            <v>該当</v>
          </cell>
          <cell r="L1067">
            <v>12</v>
          </cell>
          <cell r="M1067">
            <v>5</v>
          </cell>
          <cell r="N1067">
            <v>7</v>
          </cell>
          <cell r="O1067">
            <v>2450012</v>
          </cell>
          <cell r="P1067" t="str">
            <v>横浜市泉区中田北三丁目４２－２</v>
          </cell>
          <cell r="Q1067" t="str">
            <v>御霊神社保育園</v>
          </cell>
          <cell r="R1067" t="str">
            <v>適</v>
          </cell>
          <cell r="S1067" t="str">
            <v/>
          </cell>
          <cell r="T1067" t="str">
            <v/>
          </cell>
          <cell r="U1067">
            <v>45163</v>
          </cell>
          <cell r="X1067" t="str">
            <v>なし</v>
          </cell>
          <cell r="Y1067" t="str">
            <v/>
          </cell>
          <cell r="Z1067" t="str">
            <v>該当</v>
          </cell>
          <cell r="AA1067" t="str">
            <v>Ｒ４</v>
          </cell>
          <cell r="AB1067" t="str">
            <v>〇</v>
          </cell>
          <cell r="AC1067" t="str">
            <v>Ｒ４</v>
          </cell>
        </row>
        <row r="1068">
          <cell r="A1068">
            <v>1410051017762</v>
          </cell>
          <cell r="B1068">
            <v>6</v>
          </cell>
          <cell r="C1068" t="str">
            <v>保育所</v>
          </cell>
          <cell r="D1068" t="str">
            <v>エンゼルおおぞら保育園</v>
          </cell>
          <cell r="E1068">
            <v>88</v>
          </cell>
          <cell r="F1068" t="str">
            <v>泉区</v>
          </cell>
          <cell r="G1068" t="str">
            <v>該当</v>
          </cell>
          <cell r="H1068">
            <v>14</v>
          </cell>
          <cell r="I1068">
            <v>5</v>
          </cell>
          <cell r="J1068">
            <v>3</v>
          </cell>
          <cell r="K1068" t="str">
            <v>該当</v>
          </cell>
          <cell r="L1068">
            <v>9</v>
          </cell>
          <cell r="M1068">
            <v>5</v>
          </cell>
          <cell r="N1068">
            <v>4</v>
          </cell>
          <cell r="O1068">
            <v>2450016</v>
          </cell>
          <cell r="P1068" t="str">
            <v>横浜市泉区和泉町４０５７－５</v>
          </cell>
          <cell r="Q1068" t="str">
            <v>エンゼルおおぞら保育園</v>
          </cell>
          <cell r="R1068" t="str">
            <v>適</v>
          </cell>
          <cell r="S1068" t="str">
            <v/>
          </cell>
          <cell r="T1068" t="str">
            <v/>
          </cell>
          <cell r="U1068">
            <v>45175</v>
          </cell>
          <cell r="X1068" t="str">
            <v>なし</v>
          </cell>
          <cell r="Y1068" t="str">
            <v/>
          </cell>
          <cell r="Z1068" t="str">
            <v>該当</v>
          </cell>
          <cell r="AA1068" t="str">
            <v>Ｒ４</v>
          </cell>
          <cell r="AB1068" t="str">
            <v>〇</v>
          </cell>
          <cell r="AC1068" t="str">
            <v>Ｒ４</v>
          </cell>
        </row>
        <row r="1069">
          <cell r="A1069">
            <v>1410051017754</v>
          </cell>
          <cell r="B1069">
            <v>6</v>
          </cell>
          <cell r="C1069" t="str">
            <v>保育所</v>
          </cell>
          <cell r="D1069" t="str">
            <v>いちょう保育園</v>
          </cell>
          <cell r="E1069">
            <v>88</v>
          </cell>
          <cell r="F1069" t="str">
            <v>泉区</v>
          </cell>
          <cell r="G1069" t="str">
            <v>非該当</v>
          </cell>
          <cell r="I1069" t="str">
            <v/>
          </cell>
          <cell r="J1069" t="str">
            <v/>
          </cell>
          <cell r="K1069" t="str">
            <v>非該当</v>
          </cell>
          <cell r="M1069" t="str">
            <v/>
          </cell>
          <cell r="N1069" t="str">
            <v>―</v>
          </cell>
          <cell r="O1069">
            <v>2450018</v>
          </cell>
          <cell r="P1069" t="str">
            <v>横浜市泉区上飯田町３２２０－８</v>
          </cell>
          <cell r="Q1069" t="str">
            <v>社会福祉法人横浜愛児会　いちょう保育園</v>
          </cell>
          <cell r="R1069" t="str">
            <v>適</v>
          </cell>
          <cell r="S1069" t="str">
            <v/>
          </cell>
          <cell r="T1069" t="str">
            <v/>
          </cell>
          <cell r="U1069">
            <v>45205</v>
          </cell>
          <cell r="X1069" t="str">
            <v>―</v>
          </cell>
          <cell r="Y1069" t="str">
            <v/>
          </cell>
          <cell r="Z1069" t="str">
            <v>非該当</v>
          </cell>
          <cell r="AA1069" t="str">
            <v>履歴なし</v>
          </cell>
          <cell r="AB1069" t="str">
            <v>〇</v>
          </cell>
          <cell r="AC1069" t="str">
            <v/>
          </cell>
        </row>
        <row r="1070">
          <cell r="A1070">
            <v>1410051016129</v>
          </cell>
          <cell r="B1070">
            <v>6</v>
          </cell>
          <cell r="C1070" t="str">
            <v>保育所</v>
          </cell>
          <cell r="D1070" t="str">
            <v>緑園なえば保育園</v>
          </cell>
          <cell r="E1070">
            <v>88</v>
          </cell>
          <cell r="F1070" t="str">
            <v>泉区</v>
          </cell>
          <cell r="G1070" t="str">
            <v>該当</v>
          </cell>
          <cell r="H1070">
            <v>21</v>
          </cell>
          <cell r="I1070">
            <v>7</v>
          </cell>
          <cell r="J1070">
            <v>4</v>
          </cell>
          <cell r="K1070" t="str">
            <v>該当</v>
          </cell>
          <cell r="L1070">
            <v>11</v>
          </cell>
          <cell r="M1070">
            <v>7</v>
          </cell>
          <cell r="N1070">
            <v>4</v>
          </cell>
          <cell r="O1070">
            <v>2450002</v>
          </cell>
          <cell r="P1070" t="str">
            <v>横浜市泉区緑園四丁目４</v>
          </cell>
          <cell r="Q1070" t="str">
            <v>（福）いずみ苗場の会　緑園なえば保育園</v>
          </cell>
          <cell r="R1070" t="str">
            <v>適</v>
          </cell>
          <cell r="S1070" t="str">
            <v/>
          </cell>
          <cell r="T1070" t="str">
            <v/>
          </cell>
          <cell r="U1070">
            <v>45182</v>
          </cell>
          <cell r="X1070" t="str">
            <v>なし</v>
          </cell>
          <cell r="Y1070" t="str">
            <v/>
          </cell>
          <cell r="Z1070" t="str">
            <v>該当</v>
          </cell>
          <cell r="AA1070" t="str">
            <v>Ｒ４</v>
          </cell>
          <cell r="AB1070" t="str">
            <v>〇</v>
          </cell>
          <cell r="AC1070" t="str">
            <v>Ｒ４</v>
          </cell>
        </row>
        <row r="1071">
          <cell r="A1071">
            <v>1410051016111</v>
          </cell>
          <cell r="B1071">
            <v>6</v>
          </cell>
          <cell r="C1071" t="str">
            <v>保育所</v>
          </cell>
          <cell r="D1071" t="str">
            <v>もも保育園</v>
          </cell>
          <cell r="E1071">
            <v>88</v>
          </cell>
          <cell r="F1071" t="str">
            <v>泉区</v>
          </cell>
          <cell r="G1071" t="str">
            <v>該当</v>
          </cell>
          <cell r="H1071">
            <v>13</v>
          </cell>
          <cell r="I1071">
            <v>4</v>
          </cell>
          <cell r="J1071">
            <v>3</v>
          </cell>
          <cell r="K1071" t="str">
            <v>該当</v>
          </cell>
          <cell r="L1071">
            <v>14</v>
          </cell>
          <cell r="M1071">
            <v>4</v>
          </cell>
          <cell r="N1071">
            <v>10</v>
          </cell>
          <cell r="O1071">
            <v>2440003</v>
          </cell>
          <cell r="P1071" t="str">
            <v>横浜市戸塚区戸塚町２８１０－１２</v>
          </cell>
          <cell r="Q1071" t="str">
            <v>社会福祉法人ももの会　</v>
          </cell>
          <cell r="R1071" t="str">
            <v>適</v>
          </cell>
          <cell r="S1071" t="str">
            <v/>
          </cell>
          <cell r="T1071" t="str">
            <v/>
          </cell>
          <cell r="U1071">
            <v>45163</v>
          </cell>
          <cell r="X1071" t="str">
            <v>なし</v>
          </cell>
          <cell r="Y1071" t="str">
            <v/>
          </cell>
          <cell r="Z1071" t="str">
            <v>該当</v>
          </cell>
          <cell r="AA1071" t="str">
            <v>Ｒ４</v>
          </cell>
          <cell r="AB1071" t="str">
            <v>〇</v>
          </cell>
          <cell r="AC1071" t="str">
            <v>Ｒ４</v>
          </cell>
        </row>
        <row r="1072">
          <cell r="A1072">
            <v>1410051016103</v>
          </cell>
          <cell r="B1072">
            <v>6</v>
          </cell>
          <cell r="C1072" t="str">
            <v>保育所</v>
          </cell>
          <cell r="D1072" t="str">
            <v>鳩の森愛の詩保育園</v>
          </cell>
          <cell r="E1072">
            <v>88</v>
          </cell>
          <cell r="F1072" t="str">
            <v>泉区</v>
          </cell>
          <cell r="G1072" t="str">
            <v>該当</v>
          </cell>
          <cell r="H1072">
            <v>19</v>
          </cell>
          <cell r="I1072">
            <v>6</v>
          </cell>
          <cell r="J1072">
            <v>4</v>
          </cell>
          <cell r="K1072" t="str">
            <v>該当</v>
          </cell>
          <cell r="L1072">
            <v>13</v>
          </cell>
          <cell r="M1072">
            <v>6</v>
          </cell>
          <cell r="N1072">
            <v>7</v>
          </cell>
          <cell r="O1072">
            <v>2450009</v>
          </cell>
          <cell r="P1072" t="str">
            <v>横浜市泉区新橋町８１２－２</v>
          </cell>
          <cell r="Q1072" t="str">
            <v>はとの会　鳩の森愛の詩あすなろ保育園</v>
          </cell>
          <cell r="R1072" t="str">
            <v>適</v>
          </cell>
          <cell r="S1072" t="str">
            <v/>
          </cell>
          <cell r="T1072" t="str">
            <v/>
          </cell>
          <cell r="U1072">
            <v>45163</v>
          </cell>
          <cell r="X1072" t="str">
            <v>なし</v>
          </cell>
          <cell r="Y1072" t="str">
            <v/>
          </cell>
          <cell r="Z1072" t="str">
            <v>該当</v>
          </cell>
          <cell r="AA1072" t="str">
            <v>Ｒ４</v>
          </cell>
          <cell r="AB1072" t="str">
            <v>〇</v>
          </cell>
          <cell r="AC1072" t="str">
            <v>Ｒ４</v>
          </cell>
        </row>
        <row r="1073">
          <cell r="A1073">
            <v>1410051016095</v>
          </cell>
          <cell r="B1073">
            <v>6</v>
          </cell>
          <cell r="C1073" t="str">
            <v>保育所</v>
          </cell>
          <cell r="D1073" t="str">
            <v>鳩の森愛の詩あすなろ保育園</v>
          </cell>
          <cell r="E1073">
            <v>88</v>
          </cell>
          <cell r="F1073" t="str">
            <v>泉区</v>
          </cell>
          <cell r="G1073" t="str">
            <v>該当</v>
          </cell>
          <cell r="H1073">
            <v>23</v>
          </cell>
          <cell r="I1073">
            <v>8</v>
          </cell>
          <cell r="J1073">
            <v>5</v>
          </cell>
          <cell r="K1073" t="str">
            <v>該当</v>
          </cell>
          <cell r="L1073">
            <v>15</v>
          </cell>
          <cell r="M1073">
            <v>8</v>
          </cell>
          <cell r="N1073">
            <v>7</v>
          </cell>
          <cell r="O1073">
            <v>2450009</v>
          </cell>
          <cell r="P1073" t="str">
            <v>横浜市泉区新橋町８１２－２</v>
          </cell>
          <cell r="Q1073" t="str">
            <v>はとの会　鳩の森愛の詩あすなろ保育園</v>
          </cell>
          <cell r="R1073" t="str">
            <v>適</v>
          </cell>
          <cell r="S1073" t="str">
            <v/>
          </cell>
          <cell r="T1073" t="str">
            <v/>
          </cell>
          <cell r="U1073">
            <v>45163</v>
          </cell>
          <cell r="X1073" t="str">
            <v>なし</v>
          </cell>
          <cell r="Y1073" t="str">
            <v/>
          </cell>
          <cell r="Z1073" t="str">
            <v>該当</v>
          </cell>
          <cell r="AA1073" t="str">
            <v>Ｒ４</v>
          </cell>
          <cell r="AB1073" t="str">
            <v>〇</v>
          </cell>
          <cell r="AC1073" t="str">
            <v>Ｒ４</v>
          </cell>
        </row>
        <row r="1074">
          <cell r="A1074">
            <v>1410051016087</v>
          </cell>
          <cell r="B1074">
            <v>6</v>
          </cell>
          <cell r="C1074" t="str">
            <v>保育所</v>
          </cell>
          <cell r="D1074" t="str">
            <v>にじいろ保育園いずみ中央</v>
          </cell>
          <cell r="E1074">
            <v>88</v>
          </cell>
          <cell r="F1074" t="str">
            <v>泉区</v>
          </cell>
          <cell r="G1074" t="str">
            <v>該当</v>
          </cell>
          <cell r="H1074">
            <v>10</v>
          </cell>
          <cell r="I1074">
            <v>3</v>
          </cell>
          <cell r="J1074">
            <v>2</v>
          </cell>
          <cell r="K1074" t="str">
            <v>該当</v>
          </cell>
          <cell r="L1074">
            <v>6</v>
          </cell>
          <cell r="M1074">
            <v>3</v>
          </cell>
          <cell r="N1074">
            <v>3</v>
          </cell>
          <cell r="O1074">
            <v>1500043</v>
          </cell>
          <cell r="P1074" t="str">
            <v>東京都渋谷区道玄坂１丁目１２－１　渋谷マークシティ　ウェスト１７階</v>
          </cell>
          <cell r="Q1074" t="str">
            <v>ライクキッズ株式会社</v>
          </cell>
          <cell r="R1074" t="str">
            <v/>
          </cell>
          <cell r="S1074" t="str">
            <v/>
          </cell>
          <cell r="T1074" t="e">
            <v>#N/A</v>
          </cell>
          <cell r="U1074">
            <v>45175</v>
          </cell>
          <cell r="X1074" t="str">
            <v>なし</v>
          </cell>
          <cell r="Y1074" t="str">
            <v/>
          </cell>
          <cell r="Z1074" t="str">
            <v>該当</v>
          </cell>
          <cell r="AA1074" t="str">
            <v>Ｒ４</v>
          </cell>
          <cell r="AB1074" t="str">
            <v>〇</v>
          </cell>
          <cell r="AC1074" t="str">
            <v>Ｒ４</v>
          </cell>
        </row>
        <row r="1075">
          <cell r="A1075">
            <v>1410051016079</v>
          </cell>
          <cell r="B1075">
            <v>6</v>
          </cell>
          <cell r="C1075" t="str">
            <v>保育所</v>
          </cell>
          <cell r="D1075" t="str">
            <v>苗場保育園</v>
          </cell>
          <cell r="E1075">
            <v>88</v>
          </cell>
          <cell r="F1075" t="str">
            <v>泉区</v>
          </cell>
          <cell r="G1075" t="str">
            <v>該当</v>
          </cell>
          <cell r="H1075">
            <v>14</v>
          </cell>
          <cell r="I1075">
            <v>5</v>
          </cell>
          <cell r="J1075">
            <v>3</v>
          </cell>
          <cell r="K1075" t="str">
            <v>該当</v>
          </cell>
          <cell r="L1075">
            <v>11</v>
          </cell>
          <cell r="M1075">
            <v>5</v>
          </cell>
          <cell r="N1075">
            <v>6</v>
          </cell>
          <cell r="O1075">
            <v>2450021</v>
          </cell>
          <cell r="P1075" t="str">
            <v>横浜市泉区下和泉１－１０－１０</v>
          </cell>
          <cell r="Q1075" t="str">
            <v>（福）いずみ苗場の会　苗場保育園</v>
          </cell>
          <cell r="R1075" t="str">
            <v/>
          </cell>
          <cell r="S1075" t="str">
            <v/>
          </cell>
          <cell r="T1075" t="e">
            <v>#N/A</v>
          </cell>
          <cell r="U1075">
            <v>45205</v>
          </cell>
          <cell r="X1075" t="str">
            <v>なし</v>
          </cell>
          <cell r="Y1075" t="str">
            <v/>
          </cell>
          <cell r="Z1075" t="str">
            <v>該当</v>
          </cell>
          <cell r="AA1075" t="str">
            <v>Ｒ４</v>
          </cell>
          <cell r="AB1075" t="str">
            <v>〇</v>
          </cell>
          <cell r="AC1075" t="str">
            <v>Ｒ４</v>
          </cell>
        </row>
        <row r="1076">
          <cell r="A1076">
            <v>1410051015311</v>
          </cell>
          <cell r="B1076">
            <v>6</v>
          </cell>
          <cell r="C1076" t="str">
            <v>保育所</v>
          </cell>
          <cell r="D1076" t="str">
            <v>ふたば保育園</v>
          </cell>
          <cell r="E1076">
            <v>88</v>
          </cell>
          <cell r="F1076" t="str">
            <v>泉区</v>
          </cell>
          <cell r="G1076" t="str">
            <v>該当</v>
          </cell>
          <cell r="H1076">
            <v>20</v>
          </cell>
          <cell r="I1076">
            <v>7</v>
          </cell>
          <cell r="J1076">
            <v>4</v>
          </cell>
          <cell r="K1076" t="str">
            <v>該当</v>
          </cell>
          <cell r="L1076">
            <v>21</v>
          </cell>
          <cell r="M1076">
            <v>7</v>
          </cell>
          <cell r="N1076">
            <v>14</v>
          </cell>
          <cell r="O1076">
            <v>2450016</v>
          </cell>
          <cell r="P1076" t="str">
            <v>横浜市泉区和泉町１３６８</v>
          </cell>
          <cell r="Q1076" t="str">
            <v>社会福祉法人和泉福祉会　ふたば保育園</v>
          </cell>
          <cell r="R1076" t="str">
            <v>適</v>
          </cell>
          <cell r="S1076" t="str">
            <v/>
          </cell>
          <cell r="T1076" t="str">
            <v/>
          </cell>
          <cell r="U1076">
            <v>45182</v>
          </cell>
          <cell r="X1076" t="str">
            <v>なし</v>
          </cell>
          <cell r="Y1076" t="str">
            <v/>
          </cell>
          <cell r="Z1076" t="str">
            <v>該当</v>
          </cell>
          <cell r="AA1076" t="str">
            <v>Ｒ４</v>
          </cell>
          <cell r="AB1076" t="str">
            <v>〇</v>
          </cell>
          <cell r="AC1076" t="str">
            <v>Ｒ４</v>
          </cell>
        </row>
        <row r="1077">
          <cell r="A1077">
            <v>1410051015303</v>
          </cell>
          <cell r="B1077">
            <v>6</v>
          </cell>
          <cell r="C1077" t="str">
            <v>保育所</v>
          </cell>
          <cell r="D1077" t="str">
            <v>立場エンゼル保育園</v>
          </cell>
          <cell r="E1077">
            <v>88</v>
          </cell>
          <cell r="F1077" t="str">
            <v>泉区</v>
          </cell>
          <cell r="G1077" t="str">
            <v>該当</v>
          </cell>
          <cell r="H1077">
            <v>11</v>
          </cell>
          <cell r="I1077">
            <v>4</v>
          </cell>
          <cell r="J1077">
            <v>2</v>
          </cell>
          <cell r="K1077" t="str">
            <v>該当</v>
          </cell>
          <cell r="L1077">
            <v>8</v>
          </cell>
          <cell r="M1077">
            <v>4</v>
          </cell>
          <cell r="N1077">
            <v>4</v>
          </cell>
          <cell r="O1077">
            <v>2450016</v>
          </cell>
          <cell r="P1077" t="str">
            <v>横浜市泉区和泉町４０８８－１</v>
          </cell>
          <cell r="Q1077" t="str">
            <v>立場エンゼル保育園</v>
          </cell>
          <cell r="R1077" t="str">
            <v>適</v>
          </cell>
          <cell r="S1077" t="str">
            <v/>
          </cell>
          <cell r="T1077" t="str">
            <v/>
          </cell>
          <cell r="U1077">
            <v>45175</v>
          </cell>
          <cell r="X1077" t="str">
            <v>なし</v>
          </cell>
          <cell r="Y1077" t="str">
            <v/>
          </cell>
          <cell r="Z1077" t="str">
            <v>該当</v>
          </cell>
          <cell r="AA1077" t="str">
            <v>Ｒ４</v>
          </cell>
          <cell r="AB1077" t="str">
            <v>〇</v>
          </cell>
          <cell r="AC1077" t="str">
            <v>Ｒ４</v>
          </cell>
        </row>
        <row r="1078">
          <cell r="A1078">
            <v>1410051015089</v>
          </cell>
          <cell r="B1078">
            <v>6</v>
          </cell>
          <cell r="C1078" t="str">
            <v>保育所</v>
          </cell>
          <cell r="D1078" t="str">
            <v>くるみ保育園</v>
          </cell>
          <cell r="E1078">
            <v>88</v>
          </cell>
          <cell r="F1078" t="str">
            <v>泉区</v>
          </cell>
          <cell r="G1078" t="str">
            <v>該当</v>
          </cell>
          <cell r="H1078">
            <v>20</v>
          </cell>
          <cell r="I1078">
            <v>7</v>
          </cell>
          <cell r="J1078">
            <v>4</v>
          </cell>
          <cell r="K1078" t="str">
            <v>該当</v>
          </cell>
          <cell r="L1078">
            <v>12</v>
          </cell>
          <cell r="M1078">
            <v>7</v>
          </cell>
          <cell r="N1078">
            <v>5</v>
          </cell>
          <cell r="O1078">
            <v>2450021</v>
          </cell>
          <cell r="P1078" t="str">
            <v>横浜市泉区下和泉五丁目１８－１５</v>
          </cell>
          <cell r="Q1078" t="str">
            <v>社会福祉法人　くるみ保育園</v>
          </cell>
          <cell r="R1078" t="str">
            <v/>
          </cell>
          <cell r="S1078" t="str">
            <v/>
          </cell>
          <cell r="T1078" t="e">
            <v>#N/A</v>
          </cell>
          <cell r="U1078">
            <v>45182</v>
          </cell>
          <cell r="X1078" t="str">
            <v>なし</v>
          </cell>
          <cell r="Y1078" t="str">
            <v/>
          </cell>
          <cell r="Z1078" t="str">
            <v>該当</v>
          </cell>
          <cell r="AA1078" t="str">
            <v>Ｒ４</v>
          </cell>
          <cell r="AB1078" t="str">
            <v>〇</v>
          </cell>
          <cell r="AC1078" t="str">
            <v>Ｒ４</v>
          </cell>
        </row>
        <row r="1079">
          <cell r="A1079">
            <v>1410051014587</v>
          </cell>
          <cell r="B1079">
            <v>6</v>
          </cell>
          <cell r="C1079" t="str">
            <v>保育所</v>
          </cell>
          <cell r="D1079" t="str">
            <v>領家キッズ保育園</v>
          </cell>
          <cell r="E1079">
            <v>88</v>
          </cell>
          <cell r="F1079" t="str">
            <v>泉区</v>
          </cell>
          <cell r="G1079" t="str">
            <v>該当</v>
          </cell>
          <cell r="H1079">
            <v>17</v>
          </cell>
          <cell r="I1079">
            <v>6</v>
          </cell>
          <cell r="J1079">
            <v>3</v>
          </cell>
          <cell r="K1079" t="str">
            <v>該当</v>
          </cell>
          <cell r="L1079">
            <v>17</v>
          </cell>
          <cell r="M1079">
            <v>6</v>
          </cell>
          <cell r="N1079">
            <v>11</v>
          </cell>
          <cell r="O1079">
            <v>2450004</v>
          </cell>
          <cell r="P1079" t="str">
            <v>横浜市泉区領家一丁目１０</v>
          </cell>
          <cell r="Q1079" t="str">
            <v>社会福祉法人ベルノホーム領家キッズ保育園</v>
          </cell>
          <cell r="R1079" t="str">
            <v/>
          </cell>
          <cell r="S1079" t="str">
            <v/>
          </cell>
          <cell r="T1079" t="e">
            <v>#N/A</v>
          </cell>
          <cell r="U1079">
            <v>45191</v>
          </cell>
          <cell r="X1079" t="str">
            <v>なし</v>
          </cell>
          <cell r="Y1079" t="str">
            <v/>
          </cell>
          <cell r="Z1079" t="str">
            <v>該当</v>
          </cell>
          <cell r="AA1079" t="str">
            <v>Ｒ４</v>
          </cell>
          <cell r="AB1079" t="str">
            <v>〇</v>
          </cell>
          <cell r="AC1079" t="str">
            <v>Ｒ４</v>
          </cell>
        </row>
        <row r="1080">
          <cell r="A1080">
            <v>1410052005923</v>
          </cell>
          <cell r="B1080">
            <v>8</v>
          </cell>
          <cell r="C1080" t="str">
            <v>小規模保育事業（A型）</v>
          </cell>
          <cell r="D1080" t="str">
            <v>グロウアップ  モンテッソーリ子どもの家　立場園</v>
          </cell>
          <cell r="E1080">
            <v>88</v>
          </cell>
          <cell r="F1080" t="str">
            <v>泉区</v>
          </cell>
          <cell r="G1080" t="str">
            <v>該当</v>
          </cell>
          <cell r="H1080">
            <v>7</v>
          </cell>
          <cell r="I1080">
            <v>2</v>
          </cell>
          <cell r="J1080">
            <v>1</v>
          </cell>
          <cell r="K1080" t="str">
            <v>該当</v>
          </cell>
          <cell r="L1080">
            <v>2</v>
          </cell>
          <cell r="M1080">
            <v>2</v>
          </cell>
          <cell r="N1080">
            <v>0</v>
          </cell>
          <cell r="O1080">
            <v>2450015</v>
          </cell>
          <cell r="P1080" t="str">
            <v>横浜市泉区中田西一丁目８－４　ガーラレジデンス横浜立場１０５　グロウアップモンテッソーリ子どもの家（立場園）</v>
          </cell>
          <cell r="Q1080" t="str">
            <v>大矢　守敬</v>
          </cell>
          <cell r="R1080" t="str">
            <v>適</v>
          </cell>
          <cell r="S1080" t="str">
            <v/>
          </cell>
          <cell r="T1080" t="str">
            <v/>
          </cell>
          <cell r="U1080">
            <v>45163</v>
          </cell>
          <cell r="X1080" t="str">
            <v>あり</v>
          </cell>
          <cell r="Y1080" t="str">
            <v>○</v>
          </cell>
          <cell r="Z1080" t="str">
            <v>Ｒ５新規園</v>
          </cell>
          <cell r="AA1080" t="e">
            <v>#N/A</v>
          </cell>
          <cell r="AB1080" t="str">
            <v>Ｒ５新規園</v>
          </cell>
          <cell r="AC1080" t="str">
            <v>Ｒ４</v>
          </cell>
        </row>
        <row r="1081">
          <cell r="A1081">
            <v>1410052004611</v>
          </cell>
          <cell r="B1081">
            <v>8</v>
          </cell>
          <cell r="C1081" t="str">
            <v>小規模保育事業（A型）</v>
          </cell>
          <cell r="D1081" t="str">
            <v>中田ひまわり保育室</v>
          </cell>
          <cell r="E1081">
            <v>88</v>
          </cell>
          <cell r="F1081" t="str">
            <v>泉区</v>
          </cell>
          <cell r="G1081" t="str">
            <v>該当</v>
          </cell>
          <cell r="H1081">
            <v>7</v>
          </cell>
          <cell r="I1081">
            <v>2</v>
          </cell>
          <cell r="J1081">
            <v>1</v>
          </cell>
          <cell r="K1081" t="str">
            <v>該当</v>
          </cell>
          <cell r="L1081">
            <v>7</v>
          </cell>
          <cell r="M1081">
            <v>2</v>
          </cell>
          <cell r="N1081">
            <v>5</v>
          </cell>
          <cell r="O1081">
            <v>2450013</v>
          </cell>
          <cell r="P1081" t="str">
            <v>横浜市泉区中田東４‐５１‐７</v>
          </cell>
          <cell r="Q1081" t="str">
            <v>小規模保育事業　中田ひまわり保育室</v>
          </cell>
          <cell r="R1081" t="str">
            <v/>
          </cell>
          <cell r="S1081" t="str">
            <v/>
          </cell>
          <cell r="T1081" t="e">
            <v>#N/A</v>
          </cell>
          <cell r="U1081">
            <v>45163</v>
          </cell>
          <cell r="X1081" t="str">
            <v>なし</v>
          </cell>
          <cell r="Y1081" t="str">
            <v/>
          </cell>
          <cell r="Z1081" t="str">
            <v>該当</v>
          </cell>
          <cell r="AA1081" t="str">
            <v>Ｒ４</v>
          </cell>
          <cell r="AB1081" t="str">
            <v>〇</v>
          </cell>
          <cell r="AC1081" t="str">
            <v>Ｒ４</v>
          </cell>
        </row>
        <row r="1082">
          <cell r="A1082">
            <v>1410052004280</v>
          </cell>
          <cell r="B1082">
            <v>8</v>
          </cell>
          <cell r="C1082" t="str">
            <v>小規模保育事業（A型）</v>
          </cell>
          <cell r="D1082" t="str">
            <v>サクラフェリーチェ保育園</v>
          </cell>
          <cell r="E1082">
            <v>88</v>
          </cell>
          <cell r="F1082" t="str">
            <v>泉区</v>
          </cell>
          <cell r="G1082" t="str">
            <v>該当</v>
          </cell>
          <cell r="H1082">
            <v>7</v>
          </cell>
          <cell r="I1082">
            <v>2</v>
          </cell>
          <cell r="J1082">
            <v>1</v>
          </cell>
          <cell r="K1082" t="str">
            <v>該当</v>
          </cell>
          <cell r="L1082">
            <v>6</v>
          </cell>
          <cell r="M1082">
            <v>2</v>
          </cell>
          <cell r="N1082">
            <v>4</v>
          </cell>
          <cell r="O1082">
            <v>2450012</v>
          </cell>
          <cell r="P1082" t="str">
            <v>横浜市泉区中田北１－１－２７</v>
          </cell>
          <cell r="Q1082" t="str">
            <v>サクラフェリーチェ保育園</v>
          </cell>
          <cell r="R1082" t="str">
            <v>適</v>
          </cell>
          <cell r="S1082" t="str">
            <v/>
          </cell>
          <cell r="T1082" t="str">
            <v/>
          </cell>
          <cell r="U1082">
            <v>45163</v>
          </cell>
          <cell r="X1082" t="str">
            <v>なし</v>
          </cell>
          <cell r="Y1082" t="str">
            <v/>
          </cell>
          <cell r="Z1082" t="str">
            <v>該当</v>
          </cell>
          <cell r="AA1082" t="str">
            <v>Ｒ４</v>
          </cell>
          <cell r="AB1082" t="str">
            <v>〇</v>
          </cell>
          <cell r="AC1082" t="str">
            <v>Ｒ４</v>
          </cell>
        </row>
        <row r="1083">
          <cell r="A1083">
            <v>1410052004223</v>
          </cell>
          <cell r="B1083">
            <v>8</v>
          </cell>
          <cell r="C1083" t="str">
            <v>小規模保育事業（A型）</v>
          </cell>
          <cell r="D1083" t="str">
            <v>中田駅前　はまっこ保育園</v>
          </cell>
          <cell r="E1083">
            <v>88</v>
          </cell>
          <cell r="F1083" t="str">
            <v>泉区</v>
          </cell>
          <cell r="G1083" t="str">
            <v>該当</v>
          </cell>
          <cell r="H1083">
            <v>6</v>
          </cell>
          <cell r="I1083">
            <v>2</v>
          </cell>
          <cell r="J1083">
            <v>1</v>
          </cell>
          <cell r="K1083" t="str">
            <v>該当</v>
          </cell>
          <cell r="L1083">
            <v>4</v>
          </cell>
          <cell r="M1083">
            <v>2</v>
          </cell>
          <cell r="N1083">
            <v>2</v>
          </cell>
          <cell r="O1083">
            <v>2440002</v>
          </cell>
          <cell r="P1083" t="str">
            <v>横浜市戸塚区矢部町２０７１</v>
          </cell>
          <cell r="Q1083" t="str">
            <v>特定非営利活動法人　子育て支援はまっこ</v>
          </cell>
          <cell r="R1083" t="str">
            <v>適</v>
          </cell>
          <cell r="S1083" t="str">
            <v/>
          </cell>
          <cell r="T1083" t="str">
            <v/>
          </cell>
          <cell r="U1083">
            <v>45175</v>
          </cell>
          <cell r="X1083" t="str">
            <v>なし</v>
          </cell>
          <cell r="Y1083" t="str">
            <v/>
          </cell>
          <cell r="Z1083" t="str">
            <v>該当</v>
          </cell>
          <cell r="AA1083" t="str">
            <v>Ｒ４</v>
          </cell>
          <cell r="AB1083" t="str">
            <v>〇</v>
          </cell>
          <cell r="AC1083" t="str">
            <v>Ｒ４</v>
          </cell>
        </row>
        <row r="1084">
          <cell r="A1084">
            <v>1410052004124</v>
          </cell>
          <cell r="B1084">
            <v>8</v>
          </cell>
          <cell r="C1084" t="str">
            <v>小規模保育事業（A型）</v>
          </cell>
          <cell r="D1084" t="str">
            <v>立場らびっと保育園</v>
          </cell>
          <cell r="E1084">
            <v>88</v>
          </cell>
          <cell r="F1084" t="str">
            <v>泉区</v>
          </cell>
          <cell r="G1084" t="str">
            <v>該当</v>
          </cell>
          <cell r="H1084">
            <v>8</v>
          </cell>
          <cell r="I1084">
            <v>3</v>
          </cell>
          <cell r="J1084">
            <v>2</v>
          </cell>
          <cell r="K1084" t="str">
            <v>該当</v>
          </cell>
          <cell r="L1084">
            <v>2</v>
          </cell>
          <cell r="M1084">
            <v>3</v>
          </cell>
          <cell r="N1084">
            <v>0</v>
          </cell>
          <cell r="O1084">
            <v>2450016</v>
          </cell>
          <cell r="P1084" t="str">
            <v>横浜市泉区中田北１－８－５　コスモＡｏｉ中田１Ｆ</v>
          </cell>
          <cell r="Q1084" t="str">
            <v>株式会社ライフらび</v>
          </cell>
          <cell r="R1084" t="str">
            <v>適</v>
          </cell>
          <cell r="S1084" t="str">
            <v/>
          </cell>
          <cell r="T1084" t="str">
            <v/>
          </cell>
          <cell r="U1084">
            <v>45175</v>
          </cell>
          <cell r="X1084" t="str">
            <v>なし</v>
          </cell>
          <cell r="Y1084" t="str">
            <v/>
          </cell>
          <cell r="Z1084" t="str">
            <v>該当</v>
          </cell>
          <cell r="AA1084" t="str">
            <v>Ｒ４</v>
          </cell>
          <cell r="AB1084" t="str">
            <v>〇</v>
          </cell>
          <cell r="AC1084" t="str">
            <v>Ｒ４</v>
          </cell>
        </row>
        <row r="1085">
          <cell r="A1085">
            <v>1410052003142</v>
          </cell>
          <cell r="B1085">
            <v>8</v>
          </cell>
          <cell r="C1085" t="str">
            <v>小規模保育事業（A型）</v>
          </cell>
          <cell r="D1085" t="str">
            <v>ベイキッズおひさま保育園</v>
          </cell>
          <cell r="E1085">
            <v>88</v>
          </cell>
          <cell r="F1085" t="str">
            <v>泉区</v>
          </cell>
          <cell r="G1085" t="str">
            <v>該当</v>
          </cell>
          <cell r="H1085">
            <v>5</v>
          </cell>
          <cell r="I1085">
            <v>2</v>
          </cell>
          <cell r="J1085">
            <v>1</v>
          </cell>
          <cell r="K1085" t="str">
            <v>該当</v>
          </cell>
          <cell r="L1085">
            <v>2</v>
          </cell>
          <cell r="M1085">
            <v>2</v>
          </cell>
          <cell r="N1085">
            <v>0</v>
          </cell>
          <cell r="O1085">
            <v>2310012</v>
          </cell>
          <cell r="P1085" t="str">
            <v>横浜市中区相生町１－１７－１　パークビュー横浜８０１号</v>
          </cell>
          <cell r="Q1085" t="str">
            <v>特定非営利活動法人　ベイキッズ</v>
          </cell>
          <cell r="R1085" t="str">
            <v/>
          </cell>
          <cell r="S1085" t="str">
            <v/>
          </cell>
          <cell r="T1085" t="e">
            <v>#N/A</v>
          </cell>
          <cell r="U1085">
            <v>45163</v>
          </cell>
          <cell r="X1085" t="str">
            <v>なし</v>
          </cell>
          <cell r="Y1085" t="str">
            <v/>
          </cell>
          <cell r="Z1085" t="str">
            <v>該当</v>
          </cell>
          <cell r="AA1085" t="str">
            <v>Ｒ４</v>
          </cell>
          <cell r="AB1085" t="str">
            <v>〇</v>
          </cell>
          <cell r="AC1085" t="str">
            <v>Ｒ４</v>
          </cell>
        </row>
        <row r="1086">
          <cell r="A1086">
            <v>1410052003118</v>
          </cell>
          <cell r="B1086">
            <v>8</v>
          </cell>
          <cell r="C1086" t="str">
            <v>小規模保育事業（A型）</v>
          </cell>
          <cell r="D1086" t="str">
            <v>中田いちご保育園</v>
          </cell>
          <cell r="E1086">
            <v>88</v>
          </cell>
          <cell r="F1086" t="str">
            <v>泉区</v>
          </cell>
          <cell r="G1086" t="str">
            <v>該当</v>
          </cell>
          <cell r="H1086">
            <v>5</v>
          </cell>
          <cell r="I1086">
            <v>2</v>
          </cell>
          <cell r="J1086">
            <v>1</v>
          </cell>
          <cell r="K1086" t="str">
            <v>非該当</v>
          </cell>
          <cell r="M1086" t="str">
            <v/>
          </cell>
          <cell r="N1086" t="str">
            <v>―</v>
          </cell>
          <cell r="O1086">
            <v>2450015</v>
          </cell>
          <cell r="P1086" t="str">
            <v>横浜市泉区中田西三丁目３３－６</v>
          </cell>
          <cell r="Q1086" t="str">
            <v>社会福祉法人のびのび愛児会</v>
          </cell>
          <cell r="R1086" t="str">
            <v/>
          </cell>
          <cell r="S1086" t="str">
            <v/>
          </cell>
          <cell r="T1086" t="e">
            <v>#N/A</v>
          </cell>
          <cell r="U1086">
            <v>45182</v>
          </cell>
          <cell r="X1086" t="str">
            <v>なし</v>
          </cell>
          <cell r="Y1086" t="str">
            <v/>
          </cell>
          <cell r="Z1086" t="str">
            <v>該当</v>
          </cell>
          <cell r="AA1086" t="str">
            <v>Ｒ４</v>
          </cell>
          <cell r="AB1086" t="str">
            <v>〇</v>
          </cell>
          <cell r="AC1086" t="str">
            <v>Ｒ４</v>
          </cell>
        </row>
        <row r="1087">
          <cell r="A1087">
            <v>1410052002938</v>
          </cell>
          <cell r="B1087">
            <v>8</v>
          </cell>
          <cell r="C1087" t="str">
            <v>小規模保育事業（A型）</v>
          </cell>
          <cell r="D1087" t="str">
            <v>えんがわ</v>
          </cell>
          <cell r="E1087">
            <v>88</v>
          </cell>
          <cell r="F1087" t="str">
            <v>泉区</v>
          </cell>
          <cell r="G1087" t="str">
            <v>該当</v>
          </cell>
          <cell r="H1087">
            <v>6</v>
          </cell>
          <cell r="I1087">
            <v>2</v>
          </cell>
          <cell r="J1087">
            <v>1</v>
          </cell>
          <cell r="K1087" t="str">
            <v>該当</v>
          </cell>
          <cell r="L1087">
            <v>2</v>
          </cell>
          <cell r="M1087">
            <v>2</v>
          </cell>
          <cell r="N1087">
            <v>0</v>
          </cell>
          <cell r="O1087">
            <v>2450021</v>
          </cell>
          <cell r="P1087" t="str">
            <v>横浜市泉区下和泉一丁目１０－２３</v>
          </cell>
          <cell r="Q1087" t="str">
            <v>（福）いずみ苗場の会　えんがわ</v>
          </cell>
          <cell r="R1087" t="str">
            <v>適</v>
          </cell>
          <cell r="S1087" t="str">
            <v/>
          </cell>
          <cell r="T1087" t="str">
            <v/>
          </cell>
          <cell r="U1087">
            <v>45205</v>
          </cell>
          <cell r="X1087" t="str">
            <v>なし</v>
          </cell>
          <cell r="Y1087" t="str">
            <v/>
          </cell>
          <cell r="Z1087" t="str">
            <v>該当</v>
          </cell>
          <cell r="AA1087" t="str">
            <v>Ｒ４</v>
          </cell>
          <cell r="AB1087" t="str">
            <v>〇</v>
          </cell>
          <cell r="AC1087" t="str">
            <v>Ｒ４</v>
          </cell>
        </row>
        <row r="1088">
          <cell r="A1088">
            <v>1410052002920</v>
          </cell>
          <cell r="B1088">
            <v>8</v>
          </cell>
          <cell r="C1088" t="str">
            <v>小規模保育事業（A型）</v>
          </cell>
          <cell r="D1088" t="str">
            <v>マーヤ保育園</v>
          </cell>
          <cell r="E1088">
            <v>88</v>
          </cell>
          <cell r="F1088" t="str">
            <v>泉区</v>
          </cell>
          <cell r="G1088" t="str">
            <v>該当</v>
          </cell>
          <cell r="H1088">
            <v>7</v>
          </cell>
          <cell r="I1088">
            <v>2</v>
          </cell>
          <cell r="J1088">
            <v>1</v>
          </cell>
          <cell r="K1088" t="str">
            <v>該当</v>
          </cell>
          <cell r="L1088">
            <v>3</v>
          </cell>
          <cell r="M1088">
            <v>2</v>
          </cell>
          <cell r="N1088">
            <v>1</v>
          </cell>
          <cell r="O1088">
            <v>2450018</v>
          </cell>
          <cell r="P1088" t="str">
            <v>横浜市泉区上飯田町２１９８－１</v>
          </cell>
          <cell r="Q1088" t="str">
            <v>特定非営利活動法人　ともにあゆむ</v>
          </cell>
          <cell r="R1088" t="str">
            <v>適</v>
          </cell>
          <cell r="S1088" t="str">
            <v/>
          </cell>
          <cell r="T1088" t="str">
            <v/>
          </cell>
          <cell r="U1088">
            <v>45191</v>
          </cell>
          <cell r="X1088" t="str">
            <v>なし</v>
          </cell>
          <cell r="Y1088" t="str">
            <v/>
          </cell>
          <cell r="Z1088" t="str">
            <v>該当</v>
          </cell>
          <cell r="AA1088" t="str">
            <v>Ｒ４</v>
          </cell>
          <cell r="AB1088" t="str">
            <v>〇</v>
          </cell>
          <cell r="AC1088" t="str">
            <v>Ｒ４</v>
          </cell>
        </row>
        <row r="1089">
          <cell r="A1089">
            <v>1410052005337</v>
          </cell>
          <cell r="B1089">
            <v>11</v>
          </cell>
          <cell r="C1089" t="str">
            <v>小規模保育事業（B型）</v>
          </cell>
          <cell r="D1089" t="str">
            <v>鳩の森愛の詩とことこ保育園</v>
          </cell>
          <cell r="E1089">
            <v>88</v>
          </cell>
          <cell r="F1089" t="str">
            <v>泉区</v>
          </cell>
          <cell r="G1089" t="str">
            <v>該当</v>
          </cell>
          <cell r="H1089">
            <v>6</v>
          </cell>
          <cell r="I1089">
            <v>2</v>
          </cell>
          <cell r="J1089">
            <v>1</v>
          </cell>
          <cell r="K1089" t="str">
            <v>該当</v>
          </cell>
          <cell r="L1089">
            <v>2</v>
          </cell>
          <cell r="M1089">
            <v>2</v>
          </cell>
          <cell r="N1089">
            <v>0</v>
          </cell>
          <cell r="O1089">
            <v>2450009</v>
          </cell>
          <cell r="P1089" t="str">
            <v>横浜市泉区新橋町７６５－３</v>
          </cell>
          <cell r="Q1089" t="str">
            <v>社会福祉法人はとの会</v>
          </cell>
          <cell r="R1089" t="str">
            <v>適</v>
          </cell>
          <cell r="S1089" t="str">
            <v/>
          </cell>
          <cell r="T1089" t="str">
            <v/>
          </cell>
          <cell r="U1089">
            <v>45163</v>
          </cell>
          <cell r="X1089" t="str">
            <v>なし</v>
          </cell>
          <cell r="Y1089" t="str">
            <v/>
          </cell>
          <cell r="Z1089" t="str">
            <v>該当</v>
          </cell>
          <cell r="AA1089" t="str">
            <v>Ｒ４</v>
          </cell>
          <cell r="AB1089" t="str">
            <v>〇</v>
          </cell>
          <cell r="AC1089" t="str">
            <v>Ｒ４</v>
          </cell>
        </row>
        <row r="1090">
          <cell r="A1090">
            <v>1410051023802</v>
          </cell>
          <cell r="B1090">
            <v>1</v>
          </cell>
          <cell r="C1090" t="str">
            <v>認定こども園（幼保連携型）</v>
          </cell>
          <cell r="D1090" t="str">
            <v>いいじまひがしこども園　飯島東幼稚園（略</v>
          </cell>
          <cell r="E1090">
            <v>89</v>
          </cell>
          <cell r="F1090" t="str">
            <v>栄区</v>
          </cell>
          <cell r="G1090" t="str">
            <v>該当</v>
          </cell>
          <cell r="H1090">
            <v>27</v>
          </cell>
          <cell r="I1090">
            <v>9</v>
          </cell>
          <cell r="J1090">
            <v>5</v>
          </cell>
          <cell r="K1090" t="str">
            <v>該当</v>
          </cell>
          <cell r="L1090">
            <v>18</v>
          </cell>
          <cell r="M1090">
            <v>9</v>
          </cell>
          <cell r="N1090">
            <v>9</v>
          </cell>
          <cell r="O1090">
            <v>2440842</v>
          </cell>
          <cell r="P1090" t="str">
            <v>横浜市栄区飯島町２１５８番地</v>
          </cell>
          <cell r="Q1090" t="str">
            <v>いいじまひがしこども園</v>
          </cell>
          <cell r="R1090" t="str">
            <v>適</v>
          </cell>
          <cell r="S1090" t="str">
            <v/>
          </cell>
          <cell r="T1090" t="str">
            <v/>
          </cell>
          <cell r="U1090">
            <v>45175</v>
          </cell>
          <cell r="X1090" t="str">
            <v>なし</v>
          </cell>
          <cell r="Y1090" t="str">
            <v/>
          </cell>
          <cell r="Z1090" t="str">
            <v>該当</v>
          </cell>
          <cell r="AA1090" t="str">
            <v>Ｒ４</v>
          </cell>
          <cell r="AB1090" t="str">
            <v>〇</v>
          </cell>
          <cell r="AC1090" t="str">
            <v>Ｒ４</v>
          </cell>
        </row>
        <row r="1091">
          <cell r="A1091">
            <v>1410051020501</v>
          </cell>
          <cell r="B1091">
            <v>1</v>
          </cell>
          <cell r="C1091" t="str">
            <v>認定こども園（幼保連携型）</v>
          </cell>
          <cell r="D1091" t="str">
            <v>認定こども園中野幼稚園中野どんぐり保育園</v>
          </cell>
          <cell r="E1091">
            <v>89</v>
          </cell>
          <cell r="F1091" t="str">
            <v>栄区</v>
          </cell>
          <cell r="G1091" t="str">
            <v>該当</v>
          </cell>
          <cell r="H1091">
            <v>26</v>
          </cell>
          <cell r="I1091">
            <v>9</v>
          </cell>
          <cell r="J1091">
            <v>5</v>
          </cell>
          <cell r="K1091" t="str">
            <v>該当</v>
          </cell>
          <cell r="L1091">
            <v>18</v>
          </cell>
          <cell r="M1091">
            <v>9</v>
          </cell>
          <cell r="N1091">
            <v>9</v>
          </cell>
          <cell r="O1091">
            <v>2470011</v>
          </cell>
          <cell r="P1091" t="str">
            <v>横浜市栄区元大橋二丁目３２－３</v>
          </cell>
          <cell r="Q1091" t="str">
            <v>認定こども園中野幼稚園中野どんぐり保育園</v>
          </cell>
          <cell r="R1091" t="str">
            <v>適</v>
          </cell>
          <cell r="S1091" t="str">
            <v/>
          </cell>
          <cell r="T1091" t="str">
            <v/>
          </cell>
          <cell r="U1091">
            <v>45175</v>
          </cell>
          <cell r="X1091" t="str">
            <v>なし</v>
          </cell>
          <cell r="Y1091" t="str">
            <v/>
          </cell>
          <cell r="Z1091" t="str">
            <v>該当</v>
          </cell>
          <cell r="AA1091" t="str">
            <v>Ｒ４</v>
          </cell>
          <cell r="AB1091" t="str">
            <v>〇</v>
          </cell>
          <cell r="AC1091" t="str">
            <v>Ｒ４</v>
          </cell>
        </row>
        <row r="1092">
          <cell r="A1092">
            <v>1410051020493</v>
          </cell>
          <cell r="B1092">
            <v>1</v>
          </cell>
          <cell r="C1092" t="str">
            <v>認定こども園（幼保連携型）</v>
          </cell>
          <cell r="D1092" t="str">
            <v>認定こども園いのやま　いのやま幼稚園（略</v>
          </cell>
          <cell r="E1092">
            <v>89</v>
          </cell>
          <cell r="F1092" t="str">
            <v>栄区</v>
          </cell>
          <cell r="G1092" t="str">
            <v>該当</v>
          </cell>
          <cell r="H1092">
            <v>35</v>
          </cell>
          <cell r="I1092">
            <v>12</v>
          </cell>
          <cell r="J1092">
            <v>7</v>
          </cell>
          <cell r="K1092" t="str">
            <v>該当</v>
          </cell>
          <cell r="L1092">
            <v>12</v>
          </cell>
          <cell r="M1092">
            <v>12</v>
          </cell>
          <cell r="N1092">
            <v>0</v>
          </cell>
          <cell r="O1092">
            <v>2470025</v>
          </cell>
          <cell r="P1092" t="str">
            <v>横浜市栄区上之町２９番１号</v>
          </cell>
          <cell r="Q1092" t="str">
            <v>いのやま幼稚園・保育園</v>
          </cell>
          <cell r="R1092" t="str">
            <v>適</v>
          </cell>
          <cell r="S1092" t="str">
            <v/>
          </cell>
          <cell r="T1092" t="str">
            <v/>
          </cell>
          <cell r="U1092">
            <v>45191</v>
          </cell>
          <cell r="X1092" t="str">
            <v>なし</v>
          </cell>
          <cell r="Y1092" t="str">
            <v/>
          </cell>
          <cell r="Z1092" t="str">
            <v>該当</v>
          </cell>
          <cell r="AA1092" t="str">
            <v>Ｒ４</v>
          </cell>
          <cell r="AB1092" t="str">
            <v>〇</v>
          </cell>
          <cell r="AC1092" t="str">
            <v>Ｒ４</v>
          </cell>
        </row>
        <row r="1093">
          <cell r="A1093">
            <v>1410051026433</v>
          </cell>
          <cell r="B1093">
            <v>5</v>
          </cell>
          <cell r="C1093" t="str">
            <v>幼稚園</v>
          </cell>
          <cell r="D1093" t="str">
            <v>鍛冶ケ谷カトリック幼稚園</v>
          </cell>
          <cell r="E1093">
            <v>89</v>
          </cell>
          <cell r="F1093" t="str">
            <v>栄区</v>
          </cell>
          <cell r="G1093" t="str">
            <v>非該当</v>
          </cell>
          <cell r="I1093" t="str">
            <v/>
          </cell>
          <cell r="J1093" t="str">
            <v/>
          </cell>
          <cell r="K1093" t="str">
            <v>非該当</v>
          </cell>
          <cell r="M1093" t="str">
            <v/>
          </cell>
          <cell r="N1093" t="str">
            <v>―</v>
          </cell>
          <cell r="O1093">
            <v>2470004</v>
          </cell>
          <cell r="P1093" t="str">
            <v>横浜市栄区柏陽１６番２号</v>
          </cell>
          <cell r="Q1093" t="str">
            <v>学校法人聖トマ学園　鍛冶ヶ谷カトリック幼</v>
          </cell>
          <cell r="R1093" t="str">
            <v>適</v>
          </cell>
          <cell r="S1093" t="str">
            <v/>
          </cell>
          <cell r="T1093" t="str">
            <v/>
          </cell>
          <cell r="U1093">
            <v>45163</v>
          </cell>
          <cell r="X1093" t="str">
            <v>―</v>
          </cell>
          <cell r="Y1093" t="str">
            <v/>
          </cell>
          <cell r="Z1093" t="str">
            <v>非該当</v>
          </cell>
          <cell r="AA1093" t="str">
            <v>履歴なし</v>
          </cell>
          <cell r="AB1093" t="str">
            <v>〇</v>
          </cell>
          <cell r="AC1093" t="str">
            <v/>
          </cell>
        </row>
        <row r="1094">
          <cell r="A1094">
            <v>1410051022929</v>
          </cell>
          <cell r="B1094">
            <v>5</v>
          </cell>
          <cell r="C1094" t="str">
            <v>幼稚園</v>
          </cell>
          <cell r="D1094" t="str">
            <v>静心幼稚園</v>
          </cell>
          <cell r="E1094">
            <v>89</v>
          </cell>
          <cell r="F1094" t="str">
            <v>栄区</v>
          </cell>
          <cell r="G1094" t="str">
            <v>該当</v>
          </cell>
          <cell r="H1094">
            <v>22</v>
          </cell>
          <cell r="I1094">
            <v>7</v>
          </cell>
          <cell r="J1094">
            <v>4</v>
          </cell>
          <cell r="K1094" t="str">
            <v>該当</v>
          </cell>
          <cell r="L1094">
            <v>11</v>
          </cell>
          <cell r="M1094">
            <v>7</v>
          </cell>
          <cell r="N1094">
            <v>4</v>
          </cell>
          <cell r="O1094">
            <v>2470015</v>
          </cell>
          <cell r="P1094" t="str">
            <v>横浜市栄区中野町１０７９－１</v>
          </cell>
          <cell r="Q1094" t="str">
            <v>静心幼稚園</v>
          </cell>
          <cell r="R1094" t="str">
            <v>適</v>
          </cell>
          <cell r="S1094" t="str">
            <v/>
          </cell>
          <cell r="T1094" t="str">
            <v/>
          </cell>
          <cell r="U1094">
            <v>45191</v>
          </cell>
          <cell r="X1094" t="str">
            <v>なし</v>
          </cell>
          <cell r="Y1094" t="str">
            <v/>
          </cell>
          <cell r="Z1094" t="str">
            <v>該当</v>
          </cell>
          <cell r="AA1094" t="str">
            <v>Ｒ４</v>
          </cell>
          <cell r="AB1094" t="str">
            <v>〇</v>
          </cell>
          <cell r="AC1094" t="str">
            <v>Ｒ４</v>
          </cell>
        </row>
        <row r="1095">
          <cell r="A1095">
            <v>1410051022911</v>
          </cell>
          <cell r="B1095">
            <v>5</v>
          </cell>
          <cell r="C1095" t="str">
            <v>幼稚園</v>
          </cell>
          <cell r="D1095" t="str">
            <v>新大船幼稚園</v>
          </cell>
          <cell r="E1095">
            <v>89</v>
          </cell>
          <cell r="F1095" t="str">
            <v>栄区</v>
          </cell>
          <cell r="G1095" t="str">
            <v>該当</v>
          </cell>
          <cell r="H1095">
            <v>16</v>
          </cell>
          <cell r="I1095">
            <v>5</v>
          </cell>
          <cell r="J1095">
            <v>3</v>
          </cell>
          <cell r="K1095" t="str">
            <v>該当</v>
          </cell>
          <cell r="L1095">
            <v>5</v>
          </cell>
          <cell r="M1095">
            <v>5</v>
          </cell>
          <cell r="N1095">
            <v>0</v>
          </cell>
          <cell r="O1095">
            <v>2470007</v>
          </cell>
          <cell r="P1095" t="str">
            <v>横浜市栄区小菅ケ谷三丁目４５－３８</v>
          </cell>
          <cell r="Q1095" t="str">
            <v>学校法人　みのる学園　新大船幼稚園</v>
          </cell>
          <cell r="R1095" t="str">
            <v>適</v>
          </cell>
          <cell r="S1095" t="str">
            <v/>
          </cell>
          <cell r="T1095" t="str">
            <v/>
          </cell>
          <cell r="U1095">
            <v>45191</v>
          </cell>
          <cell r="X1095" t="str">
            <v>なし</v>
          </cell>
          <cell r="Y1095" t="str">
            <v/>
          </cell>
          <cell r="Z1095" t="str">
            <v>該当</v>
          </cell>
          <cell r="AA1095" t="str">
            <v>Ｒ４</v>
          </cell>
          <cell r="AB1095" t="str">
            <v>〇</v>
          </cell>
          <cell r="AC1095" t="str">
            <v>Ｒ４</v>
          </cell>
        </row>
        <row r="1096">
          <cell r="A1096">
            <v>1410051022903</v>
          </cell>
          <cell r="B1096">
            <v>5</v>
          </cell>
          <cell r="C1096" t="str">
            <v>幼稚園</v>
          </cell>
          <cell r="D1096" t="str">
            <v>小菅ケ谷幼稚園</v>
          </cell>
          <cell r="E1096">
            <v>89</v>
          </cell>
          <cell r="F1096" t="str">
            <v>栄区</v>
          </cell>
          <cell r="G1096" t="str">
            <v>該当</v>
          </cell>
          <cell r="H1096">
            <v>7</v>
          </cell>
          <cell r="I1096">
            <v>2</v>
          </cell>
          <cell r="J1096">
            <v>1</v>
          </cell>
          <cell r="K1096" t="str">
            <v>該当</v>
          </cell>
          <cell r="L1096">
            <v>2</v>
          </cell>
          <cell r="M1096">
            <v>2</v>
          </cell>
          <cell r="N1096">
            <v>0</v>
          </cell>
          <cell r="O1096">
            <v>2470002</v>
          </cell>
          <cell r="P1096" t="str">
            <v>横浜市栄区小山台２－３１－２２</v>
          </cell>
          <cell r="Q1096" t="str">
            <v>安藤　宗博</v>
          </cell>
          <cell r="R1096" t="str">
            <v>適</v>
          </cell>
          <cell r="S1096" t="str">
            <v/>
          </cell>
          <cell r="T1096" t="str">
            <v/>
          </cell>
          <cell r="U1096">
            <v>45212</v>
          </cell>
          <cell r="X1096" t="str">
            <v>なし</v>
          </cell>
          <cell r="Y1096" t="str">
            <v/>
          </cell>
          <cell r="Z1096" t="str">
            <v>該当</v>
          </cell>
          <cell r="AA1096" t="str">
            <v>Ｒ４</v>
          </cell>
          <cell r="AB1096" t="str">
            <v>〇</v>
          </cell>
          <cell r="AC1096" t="str">
            <v>Ｒ４</v>
          </cell>
        </row>
        <row r="1097">
          <cell r="A1097">
            <v>1410051022853</v>
          </cell>
          <cell r="B1097">
            <v>5</v>
          </cell>
          <cell r="C1097" t="str">
            <v>幼稚園</v>
          </cell>
          <cell r="D1097" t="str">
            <v>飯島幼稚園</v>
          </cell>
          <cell r="E1097">
            <v>89</v>
          </cell>
          <cell r="F1097" t="str">
            <v>栄区</v>
          </cell>
          <cell r="G1097" t="str">
            <v>該当</v>
          </cell>
          <cell r="H1097">
            <v>15</v>
          </cell>
          <cell r="I1097">
            <v>5</v>
          </cell>
          <cell r="J1097">
            <v>3</v>
          </cell>
          <cell r="K1097" t="str">
            <v>該当</v>
          </cell>
          <cell r="L1097">
            <v>16</v>
          </cell>
          <cell r="M1097">
            <v>5</v>
          </cell>
          <cell r="N1097">
            <v>11</v>
          </cell>
          <cell r="O1097">
            <v>2440842</v>
          </cell>
          <cell r="P1097" t="str">
            <v>横浜市栄区飯島町１０５０－３</v>
          </cell>
          <cell r="Q1097" t="str">
            <v>三橋　由香</v>
          </cell>
          <cell r="R1097" t="str">
            <v>適</v>
          </cell>
          <cell r="S1097" t="str">
            <v/>
          </cell>
          <cell r="T1097" t="str">
            <v/>
          </cell>
          <cell r="U1097">
            <v>45191</v>
          </cell>
          <cell r="X1097" t="str">
            <v>なし</v>
          </cell>
          <cell r="Y1097" t="str">
            <v/>
          </cell>
          <cell r="Z1097" t="str">
            <v>該当</v>
          </cell>
          <cell r="AA1097" t="str">
            <v>Ｒ４</v>
          </cell>
          <cell r="AB1097" t="str">
            <v>〇</v>
          </cell>
          <cell r="AC1097" t="str">
            <v>Ｒ４</v>
          </cell>
        </row>
        <row r="1098">
          <cell r="A1098">
            <v>1410051027787</v>
          </cell>
          <cell r="B1098">
            <v>6</v>
          </cell>
          <cell r="C1098" t="str">
            <v>保育所</v>
          </cell>
          <cell r="D1098" t="str">
            <v>上郷いちい保育園</v>
          </cell>
          <cell r="E1098">
            <v>89</v>
          </cell>
          <cell r="F1098" t="str">
            <v>栄区</v>
          </cell>
          <cell r="G1098" t="str">
            <v>該当</v>
          </cell>
          <cell r="H1098">
            <v>11</v>
          </cell>
          <cell r="I1098">
            <v>4</v>
          </cell>
          <cell r="J1098">
            <v>2</v>
          </cell>
          <cell r="K1098" t="str">
            <v>該当</v>
          </cell>
          <cell r="L1098">
            <v>10</v>
          </cell>
          <cell r="M1098">
            <v>4</v>
          </cell>
          <cell r="N1098">
            <v>6</v>
          </cell>
          <cell r="O1098">
            <v>600063</v>
          </cell>
          <cell r="P1098" t="str">
            <v>北海道札幌市中央区南三条西１丁目１番１号南３西１ビル５階</v>
          </cell>
          <cell r="Q1098" t="str">
            <v>社会福祉法人水の会　本部</v>
          </cell>
          <cell r="R1098" t="str">
            <v>適</v>
          </cell>
          <cell r="S1098" t="str">
            <v/>
          </cell>
          <cell r="T1098" t="str">
            <v/>
          </cell>
          <cell r="U1098">
            <v>45163</v>
          </cell>
          <cell r="X1098" t="str">
            <v>あり</v>
          </cell>
          <cell r="Y1098" t="str">
            <v>○</v>
          </cell>
          <cell r="Z1098" t="str">
            <v>Ｒ５新規園</v>
          </cell>
          <cell r="AA1098" t="e">
            <v>#N/A</v>
          </cell>
          <cell r="AB1098" t="str">
            <v>Ｒ５新規園</v>
          </cell>
          <cell r="AC1098" t="str">
            <v>Ｒ４</v>
          </cell>
        </row>
        <row r="1099">
          <cell r="A1099">
            <v>1410051026698</v>
          </cell>
          <cell r="B1099">
            <v>6</v>
          </cell>
          <cell r="C1099" t="str">
            <v>保育所</v>
          </cell>
          <cell r="D1099" t="str">
            <v>ニチイキッズさくら本郷台保育園</v>
          </cell>
          <cell r="E1099">
            <v>89</v>
          </cell>
          <cell r="F1099" t="str">
            <v>栄区</v>
          </cell>
          <cell r="G1099" t="str">
            <v>該当</v>
          </cell>
          <cell r="H1099">
            <v>12</v>
          </cell>
          <cell r="I1099">
            <v>4</v>
          </cell>
          <cell r="J1099">
            <v>2</v>
          </cell>
          <cell r="K1099" t="str">
            <v>該当</v>
          </cell>
          <cell r="L1099">
            <v>3</v>
          </cell>
          <cell r="M1099">
            <v>4</v>
          </cell>
          <cell r="N1099">
            <v>0</v>
          </cell>
          <cell r="O1099">
            <v>2470007</v>
          </cell>
          <cell r="P1099" t="str">
            <v>横浜市栄区小菅ケ谷一丁目５－４</v>
          </cell>
          <cell r="Q1099" t="str">
            <v>ニチイキッズさくら本郷台保育園</v>
          </cell>
          <cell r="R1099" t="str">
            <v>適</v>
          </cell>
          <cell r="S1099" t="str">
            <v/>
          </cell>
          <cell r="T1099" t="str">
            <v/>
          </cell>
          <cell r="U1099">
            <v>45205</v>
          </cell>
          <cell r="X1099" t="str">
            <v>なし</v>
          </cell>
          <cell r="Y1099" t="str">
            <v/>
          </cell>
          <cell r="Z1099" t="str">
            <v>該当</v>
          </cell>
          <cell r="AA1099" t="str">
            <v>Ｒ４</v>
          </cell>
          <cell r="AB1099" t="str">
            <v>〇</v>
          </cell>
          <cell r="AC1099" t="str">
            <v>Ｒ４</v>
          </cell>
        </row>
        <row r="1100">
          <cell r="A1100">
            <v>1410051024495</v>
          </cell>
          <cell r="B1100">
            <v>6</v>
          </cell>
          <cell r="C1100" t="str">
            <v>保育所</v>
          </cell>
          <cell r="D1100" t="str">
            <v>ふぁみりーさぽーと　のあ</v>
          </cell>
          <cell r="E1100">
            <v>89</v>
          </cell>
          <cell r="F1100" t="str">
            <v>栄区</v>
          </cell>
          <cell r="G1100" t="str">
            <v>該当</v>
          </cell>
          <cell r="H1100">
            <v>11</v>
          </cell>
          <cell r="I1100">
            <v>4</v>
          </cell>
          <cell r="J1100">
            <v>2</v>
          </cell>
          <cell r="K1100" t="str">
            <v>該当</v>
          </cell>
          <cell r="L1100">
            <v>9</v>
          </cell>
          <cell r="M1100">
            <v>4</v>
          </cell>
          <cell r="N1100">
            <v>5</v>
          </cell>
          <cell r="O1100">
            <v>2470024</v>
          </cell>
          <cell r="P1100" t="str">
            <v>横浜市栄区野七里一丁目３７－１０</v>
          </cell>
          <cell r="Q1100" t="str">
            <v>社会福祉法人真愛　ふぁみりーさぽーとのあ</v>
          </cell>
          <cell r="R1100" t="str">
            <v>適</v>
          </cell>
          <cell r="S1100" t="str">
            <v/>
          </cell>
          <cell r="T1100" t="str">
            <v/>
          </cell>
          <cell r="U1100">
            <v>45175</v>
          </cell>
          <cell r="X1100" t="str">
            <v>なし</v>
          </cell>
          <cell r="Y1100" t="str">
            <v/>
          </cell>
          <cell r="Z1100" t="str">
            <v>該当</v>
          </cell>
          <cell r="AA1100" t="str">
            <v>Ｒ４</v>
          </cell>
          <cell r="AB1100" t="str">
            <v>〇</v>
          </cell>
          <cell r="AC1100" t="str">
            <v>Ｒ４</v>
          </cell>
        </row>
        <row r="1101">
          <cell r="A1101">
            <v>1410051024214</v>
          </cell>
          <cell r="B1101">
            <v>6</v>
          </cell>
          <cell r="C1101" t="str">
            <v>保育所</v>
          </cell>
          <cell r="D1101" t="str">
            <v>すずかけ保育園</v>
          </cell>
          <cell r="E1101">
            <v>89</v>
          </cell>
          <cell r="F1101" t="str">
            <v>栄区</v>
          </cell>
          <cell r="G1101" t="str">
            <v>該当</v>
          </cell>
          <cell r="H1101">
            <v>17</v>
          </cell>
          <cell r="I1101">
            <v>6</v>
          </cell>
          <cell r="J1101">
            <v>3</v>
          </cell>
          <cell r="K1101" t="str">
            <v>該当</v>
          </cell>
          <cell r="L1101">
            <v>10</v>
          </cell>
          <cell r="M1101">
            <v>6</v>
          </cell>
          <cell r="N1101">
            <v>4</v>
          </cell>
          <cell r="O1101">
            <v>2470008</v>
          </cell>
          <cell r="P1101" t="str">
            <v>横浜市栄区本郷台　１－１４－３</v>
          </cell>
          <cell r="Q1101" t="str">
            <v>すずかけ保育園</v>
          </cell>
          <cell r="R1101" t="str">
            <v>適</v>
          </cell>
          <cell r="S1101" t="str">
            <v/>
          </cell>
          <cell r="T1101" t="str">
            <v/>
          </cell>
          <cell r="U1101">
            <v>45182</v>
          </cell>
          <cell r="X1101" t="str">
            <v>なし</v>
          </cell>
          <cell r="Y1101" t="str">
            <v/>
          </cell>
          <cell r="Z1101" t="str">
            <v>該当</v>
          </cell>
          <cell r="AA1101" t="str">
            <v>Ｒ４</v>
          </cell>
          <cell r="AB1101" t="str">
            <v>〇</v>
          </cell>
          <cell r="AC1101" t="str">
            <v>Ｒ４</v>
          </cell>
        </row>
        <row r="1102">
          <cell r="A1102">
            <v>1410051020428</v>
          </cell>
          <cell r="B1102">
            <v>6</v>
          </cell>
          <cell r="C1102" t="str">
            <v>保育所</v>
          </cell>
          <cell r="D1102" t="str">
            <v>エミールの森ひよこ保育園</v>
          </cell>
          <cell r="E1102">
            <v>89</v>
          </cell>
          <cell r="F1102" t="str">
            <v>栄区</v>
          </cell>
          <cell r="G1102" t="str">
            <v>該当</v>
          </cell>
          <cell r="H1102">
            <v>7</v>
          </cell>
          <cell r="I1102">
            <v>2</v>
          </cell>
          <cell r="J1102">
            <v>1</v>
          </cell>
          <cell r="K1102" t="str">
            <v>該当</v>
          </cell>
          <cell r="L1102">
            <v>3</v>
          </cell>
          <cell r="M1102">
            <v>2</v>
          </cell>
          <cell r="N1102">
            <v>1</v>
          </cell>
          <cell r="O1102">
            <v>2470002</v>
          </cell>
          <cell r="P1102" t="str">
            <v>横浜市栄区小山台一丁目３３－１０</v>
          </cell>
          <cell r="Q1102" t="str">
            <v>社会福祉法人ひよこの会</v>
          </cell>
          <cell r="R1102" t="str">
            <v>適</v>
          </cell>
          <cell r="S1102" t="str">
            <v/>
          </cell>
          <cell r="T1102" t="str">
            <v/>
          </cell>
          <cell r="U1102">
            <v>45182</v>
          </cell>
          <cell r="X1102" t="str">
            <v>なし</v>
          </cell>
          <cell r="Y1102" t="str">
            <v/>
          </cell>
          <cell r="Z1102" t="str">
            <v>該当</v>
          </cell>
          <cell r="AA1102" t="str">
            <v>Ｒ４</v>
          </cell>
          <cell r="AB1102" t="str">
            <v>〇</v>
          </cell>
          <cell r="AC1102" t="str">
            <v>Ｒ４</v>
          </cell>
        </row>
        <row r="1103">
          <cell r="A1103">
            <v>1410051019784</v>
          </cell>
          <cell r="B1103">
            <v>6</v>
          </cell>
          <cell r="C1103" t="str">
            <v>保育所</v>
          </cell>
          <cell r="D1103" t="str">
            <v>杜ちゃいるど園</v>
          </cell>
          <cell r="E1103">
            <v>89</v>
          </cell>
          <cell r="F1103" t="str">
            <v>栄区</v>
          </cell>
          <cell r="G1103" t="str">
            <v>該当</v>
          </cell>
          <cell r="H1103">
            <v>14</v>
          </cell>
          <cell r="I1103">
            <v>5</v>
          </cell>
          <cell r="J1103">
            <v>3</v>
          </cell>
          <cell r="K1103" t="str">
            <v>該当</v>
          </cell>
          <cell r="L1103">
            <v>9</v>
          </cell>
          <cell r="M1103">
            <v>5</v>
          </cell>
          <cell r="N1103">
            <v>4</v>
          </cell>
          <cell r="O1103">
            <v>2470006</v>
          </cell>
          <cell r="P1103" t="str">
            <v>横浜市栄区笠間一丁目２‐２</v>
          </cell>
          <cell r="Q1103" t="str">
            <v>社会福祉法人杜の会　杜ちゃいるど園</v>
          </cell>
          <cell r="R1103" t="str">
            <v>適</v>
          </cell>
          <cell r="S1103" t="str">
            <v/>
          </cell>
          <cell r="T1103" t="str">
            <v/>
          </cell>
          <cell r="U1103">
            <v>45163</v>
          </cell>
          <cell r="X1103" t="str">
            <v>なし</v>
          </cell>
          <cell r="Y1103" t="str">
            <v/>
          </cell>
          <cell r="Z1103" t="str">
            <v>該当</v>
          </cell>
          <cell r="AA1103" t="str">
            <v>Ｒ４</v>
          </cell>
          <cell r="AB1103" t="str">
            <v>〇</v>
          </cell>
          <cell r="AC1103" t="str">
            <v>Ｒ４</v>
          </cell>
        </row>
        <row r="1104">
          <cell r="A1104">
            <v>1410051018471</v>
          </cell>
          <cell r="B1104">
            <v>6</v>
          </cell>
          <cell r="C1104" t="str">
            <v>保育所</v>
          </cell>
          <cell r="D1104" t="str">
            <v>かさまの杜保育園</v>
          </cell>
          <cell r="E1104">
            <v>89</v>
          </cell>
          <cell r="F1104" t="str">
            <v>栄区</v>
          </cell>
          <cell r="G1104" t="str">
            <v>該当</v>
          </cell>
          <cell r="H1104">
            <v>21</v>
          </cell>
          <cell r="I1104">
            <v>7</v>
          </cell>
          <cell r="J1104">
            <v>4</v>
          </cell>
          <cell r="K1104" t="str">
            <v>該当</v>
          </cell>
          <cell r="L1104">
            <v>12</v>
          </cell>
          <cell r="M1104">
            <v>7</v>
          </cell>
          <cell r="N1104">
            <v>5</v>
          </cell>
          <cell r="O1104">
            <v>2470006</v>
          </cell>
          <cell r="P1104" t="str">
            <v>横浜市栄区笠間三丁目１１－８</v>
          </cell>
          <cell r="Q1104" t="str">
            <v>社会福祉法人ル・プリ　かさまの杜保育園</v>
          </cell>
          <cell r="R1104" t="str">
            <v>適</v>
          </cell>
          <cell r="S1104" t="str">
            <v/>
          </cell>
          <cell r="T1104" t="str">
            <v/>
          </cell>
          <cell r="U1104">
            <v>45175</v>
          </cell>
          <cell r="X1104" t="str">
            <v>なし</v>
          </cell>
          <cell r="Y1104" t="str">
            <v/>
          </cell>
          <cell r="Z1104" t="str">
            <v>該当</v>
          </cell>
          <cell r="AA1104" t="str">
            <v>Ｒ４</v>
          </cell>
          <cell r="AB1104" t="str">
            <v>〇</v>
          </cell>
          <cell r="AC1104" t="str">
            <v>Ｒ４</v>
          </cell>
        </row>
        <row r="1105">
          <cell r="A1105">
            <v>1410051017747</v>
          </cell>
          <cell r="B1105">
            <v>6</v>
          </cell>
          <cell r="C1105" t="str">
            <v>保育所</v>
          </cell>
          <cell r="D1105" t="str">
            <v>やまゆり保育園</v>
          </cell>
          <cell r="E1105">
            <v>89</v>
          </cell>
          <cell r="F1105" t="str">
            <v>栄区</v>
          </cell>
          <cell r="G1105" t="str">
            <v>該当</v>
          </cell>
          <cell r="H1105">
            <v>21</v>
          </cell>
          <cell r="I1105">
            <v>7</v>
          </cell>
          <cell r="J1105">
            <v>4</v>
          </cell>
          <cell r="K1105" t="str">
            <v>該当</v>
          </cell>
          <cell r="L1105">
            <v>16</v>
          </cell>
          <cell r="M1105">
            <v>7</v>
          </cell>
          <cell r="N1105">
            <v>9</v>
          </cell>
          <cell r="O1105">
            <v>2470003</v>
          </cell>
          <cell r="P1105" t="str">
            <v>横浜市栄区鍛冶ケ谷町３２３</v>
          </cell>
          <cell r="Q1105" t="str">
            <v>（福）柳下福祉会　やまゆり保育園</v>
          </cell>
          <cell r="R1105" t="str">
            <v>適</v>
          </cell>
          <cell r="S1105" t="str">
            <v/>
          </cell>
          <cell r="T1105" t="str">
            <v/>
          </cell>
          <cell r="U1105">
            <v>45163</v>
          </cell>
          <cell r="X1105" t="str">
            <v>なし</v>
          </cell>
          <cell r="Y1105" t="str">
            <v/>
          </cell>
          <cell r="Z1105" t="str">
            <v>該当</v>
          </cell>
          <cell r="AA1105" t="str">
            <v>Ｒ４</v>
          </cell>
          <cell r="AB1105" t="str">
            <v>〇</v>
          </cell>
          <cell r="AC1105" t="str">
            <v>Ｒ４</v>
          </cell>
        </row>
        <row r="1106">
          <cell r="A1106">
            <v>1410051017739</v>
          </cell>
          <cell r="B1106">
            <v>6</v>
          </cell>
          <cell r="C1106" t="str">
            <v>保育所</v>
          </cell>
          <cell r="D1106" t="str">
            <v>かつら愛児園</v>
          </cell>
          <cell r="E1106">
            <v>89</v>
          </cell>
          <cell r="F1106" t="str">
            <v>栄区</v>
          </cell>
          <cell r="G1106" t="str">
            <v>該当</v>
          </cell>
          <cell r="H1106">
            <v>23</v>
          </cell>
          <cell r="I1106">
            <v>8</v>
          </cell>
          <cell r="J1106">
            <v>5</v>
          </cell>
          <cell r="K1106" t="str">
            <v>該当</v>
          </cell>
          <cell r="L1106">
            <v>19</v>
          </cell>
          <cell r="M1106">
            <v>8</v>
          </cell>
          <cell r="N1106">
            <v>11</v>
          </cell>
          <cell r="O1106">
            <v>2470014</v>
          </cell>
          <cell r="P1106" t="str">
            <v>横浜市栄区公田町４８４</v>
          </cell>
          <cell r="Q1106" t="str">
            <v>宗教法人永林寺　かつら愛児園</v>
          </cell>
          <cell r="R1106" t="str">
            <v>適</v>
          </cell>
          <cell r="S1106" t="str">
            <v/>
          </cell>
          <cell r="T1106" t="str">
            <v/>
          </cell>
          <cell r="U1106">
            <v>45175</v>
          </cell>
          <cell r="X1106" t="str">
            <v>なし</v>
          </cell>
          <cell r="Y1106" t="str">
            <v/>
          </cell>
          <cell r="Z1106" t="str">
            <v>該当</v>
          </cell>
          <cell r="AA1106" t="str">
            <v>Ｒ４</v>
          </cell>
          <cell r="AB1106" t="str">
            <v>〇</v>
          </cell>
          <cell r="AC1106" t="str">
            <v>Ｒ４</v>
          </cell>
        </row>
        <row r="1107">
          <cell r="A1107">
            <v>1410051017721</v>
          </cell>
          <cell r="B1107">
            <v>6</v>
          </cell>
          <cell r="C1107" t="str">
            <v>保育所</v>
          </cell>
          <cell r="D1107" t="str">
            <v>大船ルーテル保育園</v>
          </cell>
          <cell r="E1107">
            <v>89</v>
          </cell>
          <cell r="F1107" t="str">
            <v>栄区</v>
          </cell>
          <cell r="G1107" t="str">
            <v>該当</v>
          </cell>
          <cell r="H1107">
            <v>29</v>
          </cell>
          <cell r="I1107">
            <v>10</v>
          </cell>
          <cell r="J1107">
            <v>6</v>
          </cell>
          <cell r="K1107" t="str">
            <v>該当</v>
          </cell>
          <cell r="L1107">
            <v>25</v>
          </cell>
          <cell r="M1107">
            <v>10</v>
          </cell>
          <cell r="N1107">
            <v>15</v>
          </cell>
          <cell r="O1107">
            <v>2470007</v>
          </cell>
          <cell r="P1107" t="str">
            <v>横浜市栄区小菅ケ谷二丁目２６－３</v>
          </cell>
          <cell r="Q1107" t="str">
            <v>大船ルーテル保育園</v>
          </cell>
          <cell r="R1107" t="str">
            <v>適</v>
          </cell>
          <cell r="S1107" t="str">
            <v/>
          </cell>
          <cell r="T1107" t="str">
            <v/>
          </cell>
          <cell r="U1107">
            <v>45163</v>
          </cell>
          <cell r="X1107" t="str">
            <v>なし</v>
          </cell>
          <cell r="Y1107" t="str">
            <v/>
          </cell>
          <cell r="Z1107" t="str">
            <v>該当</v>
          </cell>
          <cell r="AA1107" t="str">
            <v>Ｒ４</v>
          </cell>
          <cell r="AB1107" t="str">
            <v>〇</v>
          </cell>
          <cell r="AC1107" t="str">
            <v>Ｒ４</v>
          </cell>
        </row>
        <row r="1108">
          <cell r="A1108">
            <v>1410051015295</v>
          </cell>
          <cell r="B1108">
            <v>6</v>
          </cell>
          <cell r="C1108" t="str">
            <v>保育所</v>
          </cell>
          <cell r="D1108" t="str">
            <v>ベネッセ　本郷台保育園</v>
          </cell>
          <cell r="E1108">
            <v>89</v>
          </cell>
          <cell r="F1108" t="str">
            <v>栄区</v>
          </cell>
          <cell r="G1108" t="str">
            <v>該当</v>
          </cell>
          <cell r="H1108">
            <v>13</v>
          </cell>
          <cell r="I1108">
            <v>4</v>
          </cell>
          <cell r="J1108">
            <v>3</v>
          </cell>
          <cell r="K1108" t="str">
            <v>該当</v>
          </cell>
          <cell r="L1108">
            <v>9</v>
          </cell>
          <cell r="M1108">
            <v>4</v>
          </cell>
          <cell r="N1108">
            <v>5</v>
          </cell>
          <cell r="O1108">
            <v>1630905</v>
          </cell>
          <cell r="P1108" t="str">
            <v>東京都新宿区西新宿２丁目３－１新宿モノリスビル５Ｆ</v>
          </cell>
          <cell r="Q1108" t="str">
            <v>株式会社ベネッセスタイルケア</v>
          </cell>
          <cell r="R1108" t="str">
            <v>適</v>
          </cell>
          <cell r="S1108" t="str">
            <v/>
          </cell>
          <cell r="T1108" t="str">
            <v/>
          </cell>
          <cell r="U1108">
            <v>45191</v>
          </cell>
          <cell r="X1108" t="str">
            <v>なし</v>
          </cell>
          <cell r="Y1108" t="str">
            <v/>
          </cell>
          <cell r="Z1108" t="str">
            <v>該当</v>
          </cell>
          <cell r="AA1108" t="str">
            <v>Ｒ４</v>
          </cell>
          <cell r="AB1108" t="str">
            <v>〇</v>
          </cell>
          <cell r="AC1108" t="str">
            <v>Ｒ４</v>
          </cell>
        </row>
        <row r="1109">
          <cell r="A1109">
            <v>1410051014561</v>
          </cell>
          <cell r="B1109">
            <v>6</v>
          </cell>
          <cell r="C1109" t="str">
            <v>保育所</v>
          </cell>
          <cell r="D1109" t="str">
            <v>いいじまルーテル保育園</v>
          </cell>
          <cell r="E1109">
            <v>89</v>
          </cell>
          <cell r="F1109" t="str">
            <v>栄区</v>
          </cell>
          <cell r="G1109" t="str">
            <v>該当</v>
          </cell>
          <cell r="H1109">
            <v>12</v>
          </cell>
          <cell r="I1109">
            <v>4</v>
          </cell>
          <cell r="J1109">
            <v>2</v>
          </cell>
          <cell r="K1109" t="str">
            <v>該当</v>
          </cell>
          <cell r="L1109">
            <v>7</v>
          </cell>
          <cell r="M1109">
            <v>4</v>
          </cell>
          <cell r="N1109">
            <v>3</v>
          </cell>
          <cell r="O1109">
            <v>2440842</v>
          </cell>
          <cell r="P1109" t="str">
            <v>横浜市栄区飯島町４８－１</v>
          </cell>
          <cell r="Q1109" t="str">
            <v>社会福祉法人イクソス会いいじまルーテル保</v>
          </cell>
          <cell r="R1109" t="str">
            <v>適</v>
          </cell>
          <cell r="S1109" t="str">
            <v/>
          </cell>
          <cell r="T1109" t="str">
            <v/>
          </cell>
          <cell r="U1109">
            <v>45163</v>
          </cell>
          <cell r="X1109" t="str">
            <v>なし</v>
          </cell>
          <cell r="Y1109" t="str">
            <v/>
          </cell>
          <cell r="Z1109" t="str">
            <v>該当</v>
          </cell>
          <cell r="AA1109" t="str">
            <v>Ｒ４</v>
          </cell>
          <cell r="AB1109" t="str">
            <v>〇</v>
          </cell>
          <cell r="AC1109" t="str">
            <v>Ｒ４</v>
          </cell>
        </row>
        <row r="1110">
          <cell r="A1110">
            <v>1410051014553</v>
          </cell>
          <cell r="B1110">
            <v>6</v>
          </cell>
          <cell r="C1110" t="str">
            <v>保育所</v>
          </cell>
          <cell r="D1110" t="str">
            <v>アスク大船保育園</v>
          </cell>
          <cell r="E1110">
            <v>89</v>
          </cell>
          <cell r="F1110" t="str">
            <v>栄区</v>
          </cell>
          <cell r="G1110" t="str">
            <v>該当</v>
          </cell>
          <cell r="H1110">
            <v>12</v>
          </cell>
          <cell r="I1110">
            <v>4</v>
          </cell>
          <cell r="J1110">
            <v>2</v>
          </cell>
          <cell r="K1110" t="str">
            <v>該当</v>
          </cell>
          <cell r="L1110">
            <v>9</v>
          </cell>
          <cell r="M1110">
            <v>4</v>
          </cell>
          <cell r="N1110">
            <v>5</v>
          </cell>
          <cell r="O1110">
            <v>1080075</v>
          </cell>
          <cell r="P1110" t="str">
            <v>東京都港区港南１－２－７０　品川シーズンテラス５Ｆ</v>
          </cell>
          <cell r="Q1110" t="str">
            <v>株式会社　日本保育総合研究所</v>
          </cell>
          <cell r="R1110" t="str">
            <v/>
          </cell>
          <cell r="S1110" t="str">
            <v/>
          </cell>
          <cell r="T1110" t="e">
            <v>#N/A</v>
          </cell>
          <cell r="U1110">
            <v>45175</v>
          </cell>
          <cell r="X1110" t="str">
            <v>なし</v>
          </cell>
          <cell r="Y1110" t="str">
            <v/>
          </cell>
          <cell r="Z1110" t="str">
            <v>該当</v>
          </cell>
          <cell r="AA1110" t="str">
            <v>Ｒ４</v>
          </cell>
          <cell r="AB1110" t="str">
            <v>〇</v>
          </cell>
          <cell r="AC1110" t="str">
            <v>Ｒ４</v>
          </cell>
        </row>
        <row r="1111">
          <cell r="A1111">
            <v>1410052005568</v>
          </cell>
          <cell r="B1111">
            <v>8</v>
          </cell>
          <cell r="C1111" t="str">
            <v>小規模保育事業（A型）</v>
          </cell>
          <cell r="D1111" t="str">
            <v>すまいるおおふな保育園</v>
          </cell>
          <cell r="E1111">
            <v>89</v>
          </cell>
          <cell r="F1111" t="str">
            <v>栄区</v>
          </cell>
          <cell r="G1111" t="str">
            <v>該当</v>
          </cell>
          <cell r="H1111">
            <v>7</v>
          </cell>
          <cell r="I1111">
            <v>2</v>
          </cell>
          <cell r="J1111">
            <v>1</v>
          </cell>
          <cell r="K1111" t="str">
            <v>該当</v>
          </cell>
          <cell r="L1111">
            <v>5</v>
          </cell>
          <cell r="M1111">
            <v>2</v>
          </cell>
          <cell r="N1111">
            <v>3</v>
          </cell>
          <cell r="O1111">
            <v>2200023</v>
          </cell>
          <cell r="P1111" t="str">
            <v>横浜市西区平沼一丁目１３番１４号</v>
          </cell>
          <cell r="Q1111" t="str">
            <v>株式会社スマイルクルー</v>
          </cell>
          <cell r="R1111" t="str">
            <v>適</v>
          </cell>
          <cell r="S1111" t="str">
            <v/>
          </cell>
          <cell r="T1111" t="str">
            <v/>
          </cell>
          <cell r="U1111">
            <v>45163</v>
          </cell>
          <cell r="X1111" t="str">
            <v>なし</v>
          </cell>
          <cell r="Y1111" t="str">
            <v/>
          </cell>
          <cell r="Z1111" t="str">
            <v>該当</v>
          </cell>
          <cell r="AA1111" t="str">
            <v>Ｒ４</v>
          </cell>
          <cell r="AB1111" t="str">
            <v>〇</v>
          </cell>
          <cell r="AC1111" t="str">
            <v>Ｒ４</v>
          </cell>
        </row>
        <row r="1112">
          <cell r="A1112">
            <v>1410052005022</v>
          </cell>
          <cell r="B1112">
            <v>8</v>
          </cell>
          <cell r="C1112" t="str">
            <v>小規模保育事業（A型）</v>
          </cell>
          <cell r="D1112" t="str">
            <v>マームゆりかご　おおふな</v>
          </cell>
          <cell r="E1112">
            <v>89</v>
          </cell>
          <cell r="F1112" t="str">
            <v>栄区</v>
          </cell>
          <cell r="G1112" t="str">
            <v>該当</v>
          </cell>
          <cell r="H1112">
            <v>5</v>
          </cell>
          <cell r="I1112">
            <v>2</v>
          </cell>
          <cell r="J1112">
            <v>1</v>
          </cell>
          <cell r="K1112" t="str">
            <v>該当</v>
          </cell>
          <cell r="L1112">
            <v>1</v>
          </cell>
          <cell r="M1112">
            <v>2</v>
          </cell>
          <cell r="N1112">
            <v>0</v>
          </cell>
          <cell r="O1112">
            <v>2510875</v>
          </cell>
          <cell r="P1112" t="str">
            <v>神奈川県藤沢市本藤沢７－７－１４～１</v>
          </cell>
          <cell r="Q1112" t="str">
            <v>合同会社グローアップ</v>
          </cell>
          <cell r="R1112" t="str">
            <v>適</v>
          </cell>
          <cell r="S1112" t="str">
            <v/>
          </cell>
          <cell r="T1112" t="str">
            <v/>
          </cell>
          <cell r="U1112">
            <v>45191</v>
          </cell>
          <cell r="X1112" t="str">
            <v>なし</v>
          </cell>
          <cell r="Y1112" t="str">
            <v/>
          </cell>
          <cell r="Z1112" t="str">
            <v>該当</v>
          </cell>
          <cell r="AA1112" t="str">
            <v>Ｒ４</v>
          </cell>
          <cell r="AB1112" t="str">
            <v>〇</v>
          </cell>
          <cell r="AC1112" t="str">
            <v>Ｒ４</v>
          </cell>
        </row>
        <row r="1113">
          <cell r="A1113">
            <v>1410052004462</v>
          </cell>
          <cell r="B1113">
            <v>8</v>
          </cell>
          <cell r="C1113" t="str">
            <v>小規模保育事業（A型）</v>
          </cell>
          <cell r="D1113" t="str">
            <v>ふれあいの家　にこにこ保育園</v>
          </cell>
          <cell r="E1113">
            <v>89</v>
          </cell>
          <cell r="F1113" t="str">
            <v>栄区</v>
          </cell>
          <cell r="G1113" t="str">
            <v>該当</v>
          </cell>
          <cell r="H1113">
            <v>7</v>
          </cell>
          <cell r="I1113">
            <v>2</v>
          </cell>
          <cell r="J1113">
            <v>1</v>
          </cell>
          <cell r="K1113" t="str">
            <v>該当</v>
          </cell>
          <cell r="L1113">
            <v>4</v>
          </cell>
          <cell r="M1113">
            <v>2</v>
          </cell>
          <cell r="N1113">
            <v>2</v>
          </cell>
          <cell r="O1113">
            <v>2470013</v>
          </cell>
          <cell r="P1113" t="str">
            <v>横浜市栄区上郷町７０３‐１</v>
          </cell>
          <cell r="Q1113" t="str">
            <v>ふれあいの家にこにこ保育園</v>
          </cell>
          <cell r="R1113" t="str">
            <v>適</v>
          </cell>
          <cell r="S1113" t="str">
            <v/>
          </cell>
          <cell r="T1113" t="str">
            <v/>
          </cell>
          <cell r="U1113">
            <v>45163</v>
          </cell>
          <cell r="X1113" t="str">
            <v>なし</v>
          </cell>
          <cell r="Y1113" t="str">
            <v/>
          </cell>
          <cell r="Z1113" t="str">
            <v>該当</v>
          </cell>
          <cell r="AA1113" t="str">
            <v>Ｒ４</v>
          </cell>
          <cell r="AB1113" t="str">
            <v>〇</v>
          </cell>
          <cell r="AC1113" t="str">
            <v>Ｒ４</v>
          </cell>
        </row>
        <row r="1114">
          <cell r="A1114">
            <v>1410052004090</v>
          </cell>
          <cell r="B1114">
            <v>8</v>
          </cell>
          <cell r="C1114" t="str">
            <v>小規模保育事業（A型）</v>
          </cell>
          <cell r="D1114" t="str">
            <v>チューリップ保育室</v>
          </cell>
          <cell r="E1114">
            <v>89</v>
          </cell>
          <cell r="F1114" t="str">
            <v>栄区</v>
          </cell>
          <cell r="G1114" t="str">
            <v>該当</v>
          </cell>
          <cell r="H1114">
            <v>6</v>
          </cell>
          <cell r="I1114">
            <v>2</v>
          </cell>
          <cell r="J1114">
            <v>1</v>
          </cell>
          <cell r="K1114" t="str">
            <v>該当</v>
          </cell>
          <cell r="L1114">
            <v>1</v>
          </cell>
          <cell r="M1114">
            <v>2</v>
          </cell>
          <cell r="N1114">
            <v>0</v>
          </cell>
          <cell r="O1114">
            <v>2470005</v>
          </cell>
          <cell r="P1114" t="str">
            <v>横浜市栄区桂町２７５－２１</v>
          </cell>
          <cell r="Q1114" t="str">
            <v>チューリップ保育室</v>
          </cell>
          <cell r="R1114" t="str">
            <v>適</v>
          </cell>
          <cell r="S1114" t="str">
            <v/>
          </cell>
          <cell r="T1114" t="str">
            <v/>
          </cell>
          <cell r="U1114">
            <v>45175</v>
          </cell>
          <cell r="X1114" t="str">
            <v>なし</v>
          </cell>
          <cell r="Y1114" t="str">
            <v/>
          </cell>
          <cell r="Z1114" t="str">
            <v>該当</v>
          </cell>
          <cell r="AA1114" t="str">
            <v>Ｒ４</v>
          </cell>
          <cell r="AB1114" t="str">
            <v>〇</v>
          </cell>
          <cell r="AC1114" t="str">
            <v>Ｒ４</v>
          </cell>
        </row>
        <row r="1115">
          <cell r="A1115">
            <v>1410052003191</v>
          </cell>
          <cell r="B1115">
            <v>8</v>
          </cell>
          <cell r="C1115" t="str">
            <v>小規模保育事業（A型）</v>
          </cell>
          <cell r="D1115" t="str">
            <v>芸術の森保育園</v>
          </cell>
          <cell r="E1115">
            <v>89</v>
          </cell>
          <cell r="F1115" t="str">
            <v>栄区</v>
          </cell>
          <cell r="G1115" t="str">
            <v>非該当</v>
          </cell>
          <cell r="I1115" t="str">
            <v/>
          </cell>
          <cell r="J1115" t="str">
            <v/>
          </cell>
          <cell r="K1115" t="str">
            <v>非該当</v>
          </cell>
          <cell r="M1115" t="str">
            <v/>
          </cell>
          <cell r="N1115" t="str">
            <v>―</v>
          </cell>
          <cell r="O1115">
            <v>2470006</v>
          </cell>
          <cell r="P1115" t="str">
            <v>横浜市栄区笠間３－４５　ガーデンアソシエ　Ｉ棟　芸術の森保育園</v>
          </cell>
          <cell r="Q1115" t="str">
            <v>池水　大気</v>
          </cell>
          <cell r="R1115" t="str">
            <v>適</v>
          </cell>
          <cell r="S1115" t="str">
            <v/>
          </cell>
          <cell r="T1115" t="str">
            <v/>
          </cell>
          <cell r="U1115">
            <v>45163</v>
          </cell>
          <cell r="X1115" t="str">
            <v>―</v>
          </cell>
          <cell r="Y1115" t="str">
            <v/>
          </cell>
          <cell r="Z1115" t="str">
            <v>非該当</v>
          </cell>
          <cell r="AA1115" t="str">
            <v>履歴なし</v>
          </cell>
          <cell r="AB1115" t="str">
            <v>〇</v>
          </cell>
          <cell r="AC1115" t="str">
            <v/>
          </cell>
        </row>
        <row r="1116">
          <cell r="A1116">
            <v>1410052005915</v>
          </cell>
          <cell r="B1116">
            <v>11</v>
          </cell>
          <cell r="C1116" t="str">
            <v>小規模保育事業（B型）</v>
          </cell>
          <cell r="D1116" t="str">
            <v>アップルミントおおふな保育園</v>
          </cell>
          <cell r="E1116">
            <v>89</v>
          </cell>
          <cell r="F1116" t="str">
            <v>栄区</v>
          </cell>
          <cell r="G1116" t="str">
            <v>該当</v>
          </cell>
          <cell r="H1116">
            <v>5</v>
          </cell>
          <cell r="I1116">
            <v>2</v>
          </cell>
          <cell r="J1116">
            <v>1</v>
          </cell>
          <cell r="K1116" t="str">
            <v>該当</v>
          </cell>
          <cell r="L1116">
            <v>0</v>
          </cell>
          <cell r="M1116">
            <v>2</v>
          </cell>
          <cell r="N1116">
            <v>0</v>
          </cell>
          <cell r="O1116">
            <v>2510875</v>
          </cell>
          <cell r="P1116" t="str">
            <v>神奈川県藤沢市本藤沢７－７－１４～１</v>
          </cell>
          <cell r="Q1116" t="str">
            <v>合同会社グローアップ</v>
          </cell>
          <cell r="R1116" t="str">
            <v>適</v>
          </cell>
          <cell r="S1116" t="str">
            <v/>
          </cell>
          <cell r="T1116" t="str">
            <v/>
          </cell>
          <cell r="U1116">
            <v>45191</v>
          </cell>
          <cell r="X1116" t="str">
            <v>あり</v>
          </cell>
          <cell r="Y1116" t="str">
            <v>○</v>
          </cell>
          <cell r="Z1116" t="str">
            <v>Ｒ５新規園</v>
          </cell>
          <cell r="AA1116" t="e">
            <v>#N/A</v>
          </cell>
          <cell r="AB1116" t="str">
            <v>Ｒ５新規園</v>
          </cell>
          <cell r="AC1116" t="str">
            <v>Ｒ４</v>
          </cell>
        </row>
        <row r="1117">
          <cell r="A1117">
            <v>1410052005774</v>
          </cell>
          <cell r="B1117">
            <v>11</v>
          </cell>
          <cell r="C1117" t="str">
            <v>小規模保育事業（B型）</v>
          </cell>
          <cell r="D1117" t="str">
            <v>なないろ保育室　</v>
          </cell>
          <cell r="E1117">
            <v>89</v>
          </cell>
          <cell r="F1117" t="str">
            <v>栄区</v>
          </cell>
          <cell r="G1117" t="str">
            <v>該当</v>
          </cell>
          <cell r="H1117">
            <v>6</v>
          </cell>
          <cell r="I1117">
            <v>2</v>
          </cell>
          <cell r="J1117">
            <v>1</v>
          </cell>
          <cell r="K1117" t="str">
            <v>該当</v>
          </cell>
          <cell r="L1117">
            <v>0</v>
          </cell>
          <cell r="M1117">
            <v>2</v>
          </cell>
          <cell r="N1117">
            <v>0</v>
          </cell>
          <cell r="O1117">
            <v>2470007</v>
          </cell>
          <cell r="P1117" t="str">
            <v>横浜市栄区小菅ケ谷一丁目２２－２　ブランズシティ本郷台リバーサイドテラス１階</v>
          </cell>
          <cell r="Q1117" t="str">
            <v>なないろ保育室</v>
          </cell>
          <cell r="R1117" t="str">
            <v>適</v>
          </cell>
          <cell r="S1117" t="str">
            <v/>
          </cell>
          <cell r="T1117" t="str">
            <v/>
          </cell>
          <cell r="U1117">
            <v>45163</v>
          </cell>
          <cell r="X1117" t="str">
            <v>なし</v>
          </cell>
          <cell r="Y1117" t="str">
            <v/>
          </cell>
          <cell r="Z1117" t="str">
            <v>該当</v>
          </cell>
          <cell r="AA1117" t="str">
            <v>Ｒ４</v>
          </cell>
          <cell r="AB1117" t="str">
            <v>〇</v>
          </cell>
          <cell r="AC1117" t="str">
            <v>Ｒ４</v>
          </cell>
        </row>
        <row r="1118">
          <cell r="A1118">
            <v>1410051027654</v>
          </cell>
          <cell r="B1118">
            <v>1</v>
          </cell>
          <cell r="C1118" t="str">
            <v>認定こども園（幼保連携型）</v>
          </cell>
          <cell r="D1118" t="str">
            <v>幼保連携型認定こども園　YMCA東とつか保育園</v>
          </cell>
          <cell r="E1118">
            <v>90</v>
          </cell>
          <cell r="F1118" t="str">
            <v>戸塚区</v>
          </cell>
          <cell r="G1118" t="str">
            <v>該当</v>
          </cell>
          <cell r="H1118">
            <v>26</v>
          </cell>
          <cell r="I1118">
            <v>9</v>
          </cell>
          <cell r="J1118">
            <v>5</v>
          </cell>
          <cell r="K1118" t="str">
            <v>該当</v>
          </cell>
          <cell r="L1118">
            <v>14</v>
          </cell>
          <cell r="M1118">
            <v>9</v>
          </cell>
          <cell r="N1118">
            <v>5</v>
          </cell>
          <cell r="O1118">
            <v>2440806</v>
          </cell>
          <cell r="P1118" t="str">
            <v>横浜市戸塚区上品濃１－１５　幼保連携型認定こども園　ＹＭＣＡひがし戸塚保育園</v>
          </cell>
          <cell r="Q1118" t="str">
            <v>前田　桂子</v>
          </cell>
          <cell r="R1118" t="str">
            <v/>
          </cell>
          <cell r="S1118" t="str">
            <v/>
          </cell>
          <cell r="T1118" t="e">
            <v>#N/A</v>
          </cell>
          <cell r="U1118">
            <v>45182</v>
          </cell>
          <cell r="X1118" t="str">
            <v>あり</v>
          </cell>
          <cell r="Y1118" t="str">
            <v>○</v>
          </cell>
          <cell r="Z1118" t="str">
            <v>Ｒ５新規園</v>
          </cell>
          <cell r="AA1118" t="e">
            <v>#N/A</v>
          </cell>
          <cell r="AB1118" t="str">
            <v>Ｒ５新規園</v>
          </cell>
          <cell r="AC1118" t="str">
            <v>Ｒ４</v>
          </cell>
        </row>
        <row r="1119">
          <cell r="A1119">
            <v>1410051025757</v>
          </cell>
          <cell r="B1119">
            <v>1</v>
          </cell>
          <cell r="C1119" t="str">
            <v>認定こども園（幼保連携型）</v>
          </cell>
          <cell r="D1119" t="str">
            <v>幼保連携型認定こども園　ＹＭＣＡとつか保育園</v>
          </cell>
          <cell r="E1119">
            <v>90</v>
          </cell>
          <cell r="F1119" t="str">
            <v>戸塚区</v>
          </cell>
          <cell r="G1119" t="str">
            <v>該当</v>
          </cell>
          <cell r="H1119">
            <v>27</v>
          </cell>
          <cell r="I1119">
            <v>9</v>
          </cell>
          <cell r="J1119">
            <v>5</v>
          </cell>
          <cell r="K1119" t="str">
            <v>該当</v>
          </cell>
          <cell r="L1119">
            <v>18</v>
          </cell>
          <cell r="M1119">
            <v>9</v>
          </cell>
          <cell r="N1119">
            <v>9</v>
          </cell>
          <cell r="O1119">
            <v>2440816</v>
          </cell>
          <cell r="P1119" t="str">
            <v>横浜市戸塚区上倉田町８６５－７１</v>
          </cell>
          <cell r="Q1119" t="str">
            <v>ＹＭＣＡとつか保育園</v>
          </cell>
          <cell r="R1119" t="str">
            <v/>
          </cell>
          <cell r="S1119" t="str">
            <v/>
          </cell>
          <cell r="T1119" t="e">
            <v>#N/A</v>
          </cell>
          <cell r="U1119">
            <v>45175</v>
          </cell>
          <cell r="X1119" t="str">
            <v>なし</v>
          </cell>
          <cell r="Y1119" t="str">
            <v/>
          </cell>
          <cell r="Z1119" t="str">
            <v>該当</v>
          </cell>
          <cell r="AA1119" t="str">
            <v>Ｒ４</v>
          </cell>
          <cell r="AB1119" t="str">
            <v>〇</v>
          </cell>
          <cell r="AC1119" t="str">
            <v>Ｒ４</v>
          </cell>
        </row>
        <row r="1120">
          <cell r="A1120">
            <v>1410051025294</v>
          </cell>
          <cell r="B1120">
            <v>1</v>
          </cell>
          <cell r="C1120" t="str">
            <v>認定こども園（幼保連携型）</v>
          </cell>
          <cell r="D1120" t="str">
            <v>あきば幼保連携型認定こども園</v>
          </cell>
          <cell r="E1120">
            <v>90</v>
          </cell>
          <cell r="F1120" t="str">
            <v>戸塚区</v>
          </cell>
          <cell r="G1120" t="str">
            <v>該当</v>
          </cell>
          <cell r="H1120">
            <v>27</v>
          </cell>
          <cell r="I1120">
            <v>9</v>
          </cell>
          <cell r="J1120">
            <v>5</v>
          </cell>
          <cell r="K1120" t="str">
            <v>該当</v>
          </cell>
          <cell r="L1120">
            <v>11</v>
          </cell>
          <cell r="M1120">
            <v>9</v>
          </cell>
          <cell r="N1120">
            <v>2</v>
          </cell>
          <cell r="O1120">
            <v>2450052</v>
          </cell>
          <cell r="P1120" t="str">
            <v>横浜市戸塚区秋葉町５２０－８８</v>
          </cell>
          <cell r="Q1120" t="str">
            <v>あきば幼保連携型認定こども園</v>
          </cell>
          <cell r="R1120" t="str">
            <v>適</v>
          </cell>
          <cell r="S1120" t="str">
            <v/>
          </cell>
          <cell r="T1120" t="str">
            <v/>
          </cell>
          <cell r="U1120">
            <v>45175</v>
          </cell>
          <cell r="X1120" t="str">
            <v>なし</v>
          </cell>
          <cell r="Y1120" t="str">
            <v/>
          </cell>
          <cell r="Z1120" t="str">
            <v>該当</v>
          </cell>
          <cell r="AA1120" t="str">
            <v>Ｒ４</v>
          </cell>
          <cell r="AB1120" t="str">
            <v>〇</v>
          </cell>
          <cell r="AC1120" t="str">
            <v>Ｒ４</v>
          </cell>
        </row>
        <row r="1121">
          <cell r="A1121">
            <v>1410051025112</v>
          </cell>
          <cell r="B1121">
            <v>1</v>
          </cell>
          <cell r="C1121" t="str">
            <v>認定こども園（幼保連携型）</v>
          </cell>
          <cell r="D1121" t="str">
            <v>幼保連携型認定こども園　ひまわり幼稚園</v>
          </cell>
          <cell r="E1121">
            <v>90</v>
          </cell>
          <cell r="F1121" t="str">
            <v>戸塚区</v>
          </cell>
          <cell r="G1121" t="str">
            <v>該当</v>
          </cell>
          <cell r="H1121">
            <v>23</v>
          </cell>
          <cell r="I1121">
            <v>8</v>
          </cell>
          <cell r="J1121">
            <v>5</v>
          </cell>
          <cell r="K1121" t="str">
            <v>該当</v>
          </cell>
          <cell r="L1121">
            <v>11</v>
          </cell>
          <cell r="M1121">
            <v>8</v>
          </cell>
          <cell r="N1121">
            <v>3</v>
          </cell>
          <cell r="O1121">
            <v>2440003</v>
          </cell>
          <cell r="P1121" t="str">
            <v>横浜市戸塚区戸塚町５１１８</v>
          </cell>
          <cell r="Q1121" t="str">
            <v>幼保連携型認定こども園　ひまわり幼稚園</v>
          </cell>
          <cell r="R1121" t="str">
            <v/>
          </cell>
          <cell r="S1121" t="str">
            <v/>
          </cell>
          <cell r="T1121" t="e">
            <v>#N/A</v>
          </cell>
          <cell r="U1121">
            <v>45182</v>
          </cell>
          <cell r="X1121" t="str">
            <v>なし</v>
          </cell>
          <cell r="Y1121" t="str">
            <v/>
          </cell>
          <cell r="Z1121" t="str">
            <v>該当</v>
          </cell>
          <cell r="AA1121" t="str">
            <v>Ｒ４</v>
          </cell>
          <cell r="AB1121" t="str">
            <v>〇</v>
          </cell>
          <cell r="AC1121" t="str">
            <v>Ｒ４</v>
          </cell>
        </row>
        <row r="1122">
          <cell r="A1122">
            <v>1410051024115</v>
          </cell>
          <cell r="B1122">
            <v>1</v>
          </cell>
          <cell r="C1122" t="str">
            <v>認定こども園（幼保連携型）</v>
          </cell>
          <cell r="D1122" t="str">
            <v>幼保連携型認定こども園みどり幼稚園</v>
          </cell>
          <cell r="E1122">
            <v>90</v>
          </cell>
          <cell r="F1122" t="str">
            <v>戸塚区</v>
          </cell>
          <cell r="G1122" t="str">
            <v>非該当</v>
          </cell>
          <cell r="I1122" t="str">
            <v/>
          </cell>
          <cell r="J1122" t="str">
            <v/>
          </cell>
          <cell r="K1122" t="str">
            <v>非該当</v>
          </cell>
          <cell r="M1122" t="str">
            <v/>
          </cell>
          <cell r="N1122" t="str">
            <v>―</v>
          </cell>
          <cell r="O1122">
            <v>2450061</v>
          </cell>
          <cell r="P1122" t="str">
            <v>横浜市戸塚区汲沢２－２６－１４</v>
          </cell>
          <cell r="Q1122" t="str">
            <v>みどり幼稚園</v>
          </cell>
          <cell r="R1122" t="str">
            <v>否</v>
          </cell>
          <cell r="S1122" t="str">
            <v/>
          </cell>
          <cell r="T1122" t="str">
            <v/>
          </cell>
          <cell r="U1122">
            <v>45163</v>
          </cell>
          <cell r="X1122" t="str">
            <v>―</v>
          </cell>
          <cell r="Y1122" t="str">
            <v/>
          </cell>
          <cell r="Z1122" t="str">
            <v>非該当</v>
          </cell>
          <cell r="AA1122" t="str">
            <v>履歴なし</v>
          </cell>
          <cell r="AB1122" t="str">
            <v>〇</v>
          </cell>
          <cell r="AC1122" t="str">
            <v/>
          </cell>
        </row>
        <row r="1123">
          <cell r="A1123">
            <v>1410051022101</v>
          </cell>
          <cell r="B1123">
            <v>1</v>
          </cell>
          <cell r="C1123" t="str">
            <v>認定こども園（幼保連携型）</v>
          </cell>
          <cell r="D1123" t="str">
            <v>幼保連携型認定こども園　南幼稚園</v>
          </cell>
          <cell r="E1123">
            <v>90</v>
          </cell>
          <cell r="F1123" t="str">
            <v>戸塚区</v>
          </cell>
          <cell r="G1123" t="str">
            <v>該当</v>
          </cell>
          <cell r="H1123">
            <v>19</v>
          </cell>
          <cell r="I1123">
            <v>6</v>
          </cell>
          <cell r="J1123">
            <v>4</v>
          </cell>
          <cell r="K1123" t="str">
            <v>該当</v>
          </cell>
          <cell r="L1123">
            <v>12</v>
          </cell>
          <cell r="M1123">
            <v>6</v>
          </cell>
          <cell r="N1123">
            <v>6</v>
          </cell>
          <cell r="O1123">
            <v>2450067</v>
          </cell>
          <cell r="P1123" t="str">
            <v>横浜市戸塚区深谷町４５６－６</v>
          </cell>
          <cell r="Q1123" t="str">
            <v>幼保連携型認定こども園　南幼稚園</v>
          </cell>
          <cell r="R1123" t="str">
            <v/>
          </cell>
          <cell r="S1123" t="str">
            <v/>
          </cell>
          <cell r="T1123" t="e">
            <v>#N/A</v>
          </cell>
          <cell r="U1123">
            <v>45182</v>
          </cell>
          <cell r="X1123" t="str">
            <v>なし</v>
          </cell>
          <cell r="Y1123" t="str">
            <v/>
          </cell>
          <cell r="Z1123" t="str">
            <v>該当</v>
          </cell>
          <cell r="AA1123" t="str">
            <v>Ｒ４</v>
          </cell>
          <cell r="AB1123" t="str">
            <v>〇</v>
          </cell>
          <cell r="AC1123" t="str">
            <v>Ｒ４</v>
          </cell>
        </row>
        <row r="1124">
          <cell r="A1124">
            <v>1410051021921</v>
          </cell>
          <cell r="B1124">
            <v>2</v>
          </cell>
          <cell r="C1124" t="str">
            <v>認定こども園（幼稚園型）</v>
          </cell>
          <cell r="D1124" t="str">
            <v>認定こども園　しらかば幼稚園</v>
          </cell>
          <cell r="E1124">
            <v>90</v>
          </cell>
          <cell r="F1124" t="str">
            <v>戸塚区</v>
          </cell>
          <cell r="G1124" t="str">
            <v>非該当</v>
          </cell>
          <cell r="I1124" t="str">
            <v/>
          </cell>
          <cell r="J1124" t="str">
            <v/>
          </cell>
          <cell r="K1124" t="str">
            <v>非該当</v>
          </cell>
          <cell r="M1124" t="str">
            <v/>
          </cell>
          <cell r="N1124" t="str">
            <v>―</v>
          </cell>
          <cell r="O1124">
            <v>2440002</v>
          </cell>
          <cell r="P1124" t="str">
            <v>横浜市戸塚区矢部町１１６９</v>
          </cell>
          <cell r="Q1124" t="str">
            <v>認定こども園しらかば幼稚園</v>
          </cell>
          <cell r="R1124" t="str">
            <v>否</v>
          </cell>
          <cell r="S1124" t="str">
            <v/>
          </cell>
          <cell r="T1124" t="str">
            <v/>
          </cell>
          <cell r="U1124">
            <v>45191</v>
          </cell>
          <cell r="X1124" t="str">
            <v>―</v>
          </cell>
          <cell r="Y1124" t="str">
            <v/>
          </cell>
          <cell r="Z1124" t="str">
            <v>非該当</v>
          </cell>
          <cell r="AA1124" t="str">
            <v>履歴なし</v>
          </cell>
          <cell r="AB1124" t="str">
            <v>〇</v>
          </cell>
          <cell r="AC1124" t="str">
            <v/>
          </cell>
        </row>
        <row r="1125">
          <cell r="A1125">
            <v>1410051022077</v>
          </cell>
          <cell r="B1125">
            <v>5</v>
          </cell>
          <cell r="C1125" t="str">
            <v>幼稚園</v>
          </cell>
          <cell r="D1125" t="str">
            <v>舞岡幼稚園</v>
          </cell>
          <cell r="E1125">
            <v>90</v>
          </cell>
          <cell r="F1125" t="str">
            <v>戸塚区</v>
          </cell>
          <cell r="G1125" t="str">
            <v>該当</v>
          </cell>
          <cell r="H1125">
            <v>13</v>
          </cell>
          <cell r="I1125">
            <v>4</v>
          </cell>
          <cell r="J1125">
            <v>3</v>
          </cell>
          <cell r="K1125" t="str">
            <v>該当</v>
          </cell>
          <cell r="L1125">
            <v>5</v>
          </cell>
          <cell r="M1125">
            <v>4</v>
          </cell>
          <cell r="N1125">
            <v>1</v>
          </cell>
          <cell r="O1125">
            <v>2440813</v>
          </cell>
          <cell r="P1125" t="str">
            <v>横浜市戸塚区舞岡町３５５７‐４</v>
          </cell>
          <cell r="Q1125" t="str">
            <v>舞岡幼稚園</v>
          </cell>
          <cell r="R1125" t="str">
            <v>適</v>
          </cell>
          <cell r="S1125" t="str">
            <v/>
          </cell>
          <cell r="T1125" t="str">
            <v/>
          </cell>
          <cell r="U1125">
            <v>45175</v>
          </cell>
          <cell r="X1125" t="str">
            <v>なし</v>
          </cell>
          <cell r="Y1125" t="str">
            <v/>
          </cell>
          <cell r="Z1125" t="str">
            <v>該当</v>
          </cell>
          <cell r="AA1125" t="str">
            <v>Ｒ４</v>
          </cell>
          <cell r="AB1125" t="str">
            <v>〇</v>
          </cell>
          <cell r="AC1125" t="str">
            <v>Ｒ４</v>
          </cell>
        </row>
        <row r="1126">
          <cell r="A1126">
            <v>1410051022010</v>
          </cell>
          <cell r="B1126">
            <v>5</v>
          </cell>
          <cell r="C1126" t="str">
            <v>幼稚園</v>
          </cell>
          <cell r="D1126" t="str">
            <v>戸塚ルーテル教会附属幼稚園</v>
          </cell>
          <cell r="E1126">
            <v>90</v>
          </cell>
          <cell r="F1126" t="str">
            <v>戸塚区</v>
          </cell>
          <cell r="G1126" t="str">
            <v>非該当</v>
          </cell>
          <cell r="I1126" t="str">
            <v/>
          </cell>
          <cell r="J1126" t="str">
            <v/>
          </cell>
          <cell r="K1126" t="str">
            <v>非該当</v>
          </cell>
          <cell r="M1126" t="str">
            <v/>
          </cell>
          <cell r="N1126" t="str">
            <v>―</v>
          </cell>
          <cell r="O1126">
            <v>2440003</v>
          </cell>
          <cell r="P1126" t="str">
            <v>横浜市戸塚区戸塚町１５７</v>
          </cell>
          <cell r="Q1126" t="str">
            <v>清水　臣</v>
          </cell>
          <cell r="R1126" t="str">
            <v>適</v>
          </cell>
          <cell r="S1126" t="str">
            <v/>
          </cell>
          <cell r="T1126" t="str">
            <v/>
          </cell>
          <cell r="U1126">
            <v>45163</v>
          </cell>
          <cell r="X1126" t="str">
            <v>―</v>
          </cell>
          <cell r="Y1126" t="str">
            <v/>
          </cell>
          <cell r="Z1126" t="str">
            <v>非該当</v>
          </cell>
          <cell r="AA1126" t="str">
            <v>履歴なし</v>
          </cell>
          <cell r="AB1126" t="str">
            <v>〇</v>
          </cell>
          <cell r="AC1126" t="str">
            <v/>
          </cell>
        </row>
        <row r="1127">
          <cell r="A1127">
            <v>1410051021996</v>
          </cell>
          <cell r="B1127">
            <v>5</v>
          </cell>
          <cell r="C1127" t="str">
            <v>幼稚園</v>
          </cell>
          <cell r="D1127" t="str">
            <v>戸塚第二幼稚園</v>
          </cell>
          <cell r="E1127">
            <v>90</v>
          </cell>
          <cell r="F1127" t="str">
            <v>戸塚区</v>
          </cell>
          <cell r="G1127" t="str">
            <v>該当</v>
          </cell>
          <cell r="H1127">
            <v>5</v>
          </cell>
          <cell r="I1127">
            <v>2</v>
          </cell>
          <cell r="J1127">
            <v>1</v>
          </cell>
          <cell r="K1127" t="str">
            <v>該当</v>
          </cell>
          <cell r="L1127">
            <v>4</v>
          </cell>
          <cell r="M1127">
            <v>2</v>
          </cell>
          <cell r="N1127">
            <v>2</v>
          </cell>
          <cell r="O1127">
            <v>2440003</v>
          </cell>
          <cell r="P1127" t="str">
            <v>横浜市戸塚区戸塚町３９６７</v>
          </cell>
          <cell r="Q1127" t="str">
            <v>戸塚第二幼稚園</v>
          </cell>
          <cell r="R1127" t="str">
            <v/>
          </cell>
          <cell r="S1127" t="str">
            <v/>
          </cell>
          <cell r="T1127" t="e">
            <v>#N/A</v>
          </cell>
          <cell r="U1127">
            <v>45205</v>
          </cell>
          <cell r="X1127" t="str">
            <v>なし</v>
          </cell>
          <cell r="Y1127" t="str">
            <v/>
          </cell>
          <cell r="Z1127" t="str">
            <v>該当</v>
          </cell>
          <cell r="AA1127" t="str">
            <v>Ｒ４</v>
          </cell>
          <cell r="AB1127" t="str">
            <v>〇</v>
          </cell>
          <cell r="AC1127" t="str">
            <v>Ｒ４</v>
          </cell>
        </row>
        <row r="1128">
          <cell r="A1128">
            <v>1410051021962</v>
          </cell>
          <cell r="B1128">
            <v>5</v>
          </cell>
          <cell r="C1128" t="str">
            <v>幼稚園</v>
          </cell>
          <cell r="D1128" t="str">
            <v>戸塚幼稚園</v>
          </cell>
          <cell r="E1128">
            <v>90</v>
          </cell>
          <cell r="F1128" t="str">
            <v>戸塚区</v>
          </cell>
          <cell r="G1128" t="str">
            <v>該当</v>
          </cell>
          <cell r="H1128">
            <v>7</v>
          </cell>
          <cell r="I1128">
            <v>2</v>
          </cell>
          <cell r="J1128">
            <v>1</v>
          </cell>
          <cell r="K1128" t="str">
            <v>該当</v>
          </cell>
          <cell r="L1128">
            <v>6</v>
          </cell>
          <cell r="M1128">
            <v>2</v>
          </cell>
          <cell r="N1128">
            <v>4</v>
          </cell>
          <cell r="O1128">
            <v>2440003</v>
          </cell>
          <cell r="P1128" t="str">
            <v>横浜市戸塚区戸塚町３９６７</v>
          </cell>
          <cell r="Q1128" t="str">
            <v>戸塚幼稚園</v>
          </cell>
          <cell r="R1128" t="str">
            <v/>
          </cell>
          <cell r="S1128" t="str">
            <v/>
          </cell>
          <cell r="T1128" t="e">
            <v>#N/A</v>
          </cell>
          <cell r="U1128">
            <v>45205</v>
          </cell>
          <cell r="X1128" t="str">
            <v>なし</v>
          </cell>
          <cell r="Y1128" t="str">
            <v/>
          </cell>
          <cell r="Z1128" t="str">
            <v>該当</v>
          </cell>
          <cell r="AA1128" t="str">
            <v>Ｒ４</v>
          </cell>
          <cell r="AB1128" t="str">
            <v>〇</v>
          </cell>
          <cell r="AC1128" t="str">
            <v>Ｒ４</v>
          </cell>
        </row>
        <row r="1129">
          <cell r="A1129">
            <v>1410051027779</v>
          </cell>
          <cell r="B1129">
            <v>6</v>
          </cell>
          <cell r="C1129" t="str">
            <v>保育所</v>
          </cell>
          <cell r="D1129" t="str">
            <v>舞岡保育園</v>
          </cell>
          <cell r="E1129">
            <v>90</v>
          </cell>
          <cell r="F1129" t="str">
            <v>戸塚区</v>
          </cell>
          <cell r="G1129" t="str">
            <v>該当</v>
          </cell>
          <cell r="H1129">
            <v>10</v>
          </cell>
          <cell r="I1129">
            <v>3</v>
          </cell>
          <cell r="J1129">
            <v>2</v>
          </cell>
          <cell r="K1129" t="str">
            <v>該当</v>
          </cell>
          <cell r="L1129">
            <v>10</v>
          </cell>
          <cell r="M1129">
            <v>3</v>
          </cell>
          <cell r="N1129">
            <v>7</v>
          </cell>
          <cell r="O1129">
            <v>2320007</v>
          </cell>
          <cell r="P1129" t="str">
            <v>横浜市南区清水ケ丘１５　フラット港２０２号室</v>
          </cell>
          <cell r="Q1129" t="str">
            <v>社会福祉法人　石狩友愛福祉会</v>
          </cell>
          <cell r="R1129" t="str">
            <v>適</v>
          </cell>
          <cell r="S1129" t="str">
            <v/>
          </cell>
          <cell r="T1129" t="str">
            <v/>
          </cell>
          <cell r="U1129">
            <v>45182</v>
          </cell>
          <cell r="X1129" t="str">
            <v>あり</v>
          </cell>
          <cell r="Y1129" t="str">
            <v>○</v>
          </cell>
          <cell r="Z1129" t="str">
            <v>Ｒ５新規園</v>
          </cell>
          <cell r="AA1129" t="e">
            <v>#N/A</v>
          </cell>
          <cell r="AB1129" t="str">
            <v>Ｒ５新規園</v>
          </cell>
          <cell r="AC1129" t="str">
            <v>Ｒ４</v>
          </cell>
        </row>
        <row r="1130">
          <cell r="A1130">
            <v>1410051027522</v>
          </cell>
          <cell r="B1130">
            <v>6</v>
          </cell>
          <cell r="C1130" t="str">
            <v>保育所</v>
          </cell>
          <cell r="D1130" t="str">
            <v>あーす保育園　横濱戸塚</v>
          </cell>
          <cell r="E1130">
            <v>90</v>
          </cell>
          <cell r="F1130" t="str">
            <v>戸塚区</v>
          </cell>
          <cell r="G1130" t="str">
            <v>該当</v>
          </cell>
          <cell r="H1130">
            <v>8</v>
          </cell>
          <cell r="I1130">
            <v>3</v>
          </cell>
          <cell r="J1130">
            <v>2</v>
          </cell>
          <cell r="K1130" t="str">
            <v>非該当</v>
          </cell>
          <cell r="M1130" t="str">
            <v/>
          </cell>
          <cell r="N1130" t="str">
            <v>―</v>
          </cell>
          <cell r="O1130">
            <v>2440002</v>
          </cell>
          <cell r="P1130" t="str">
            <v>横浜市戸塚区矢部町１４－５</v>
          </cell>
          <cell r="Q1130" t="str">
            <v>あーす保育園横濱戸塚</v>
          </cell>
          <cell r="R1130" t="str">
            <v/>
          </cell>
          <cell r="S1130" t="str">
            <v/>
          </cell>
          <cell r="T1130" t="e">
            <v>#N/A</v>
          </cell>
          <cell r="U1130">
            <v>45175</v>
          </cell>
          <cell r="X1130" t="str">
            <v>あり</v>
          </cell>
          <cell r="Y1130" t="str">
            <v>○</v>
          </cell>
          <cell r="Z1130" t="str">
            <v>Ｒ５新規園</v>
          </cell>
          <cell r="AA1130" t="e">
            <v>#N/A</v>
          </cell>
          <cell r="AB1130" t="str">
            <v>Ｒ５新規園</v>
          </cell>
          <cell r="AC1130" t="str">
            <v>Ｒ４</v>
          </cell>
        </row>
        <row r="1131">
          <cell r="A1131">
            <v>1410051027191</v>
          </cell>
          <cell r="B1131">
            <v>6</v>
          </cell>
          <cell r="C1131" t="str">
            <v>保育所</v>
          </cell>
          <cell r="D1131" t="str">
            <v>横浜東戸塚雲母保育園</v>
          </cell>
          <cell r="E1131">
            <v>90</v>
          </cell>
          <cell r="F1131" t="str">
            <v>戸塚区</v>
          </cell>
          <cell r="G1131" t="str">
            <v>該当</v>
          </cell>
          <cell r="H1131">
            <v>11</v>
          </cell>
          <cell r="I1131">
            <v>4</v>
          </cell>
          <cell r="J1131">
            <v>2</v>
          </cell>
          <cell r="K1131" t="str">
            <v>該当</v>
          </cell>
          <cell r="L1131">
            <v>5</v>
          </cell>
          <cell r="M1131">
            <v>4</v>
          </cell>
          <cell r="N1131">
            <v>1</v>
          </cell>
          <cell r="O1131">
            <v>1040061</v>
          </cell>
          <cell r="P1131" t="str">
            <v>東京都中央区銀座７丁目１６番１２号　Ｇ－７ビルディング６階</v>
          </cell>
          <cell r="Q1131" t="str">
            <v>株式会社モード・プランニング・ジャパン</v>
          </cell>
          <cell r="R1131" t="str">
            <v>適</v>
          </cell>
          <cell r="S1131" t="str">
            <v/>
          </cell>
          <cell r="T1131" t="str">
            <v/>
          </cell>
          <cell r="U1131">
            <v>45212</v>
          </cell>
          <cell r="X1131" t="str">
            <v>なし</v>
          </cell>
          <cell r="Y1131" t="str">
            <v/>
          </cell>
          <cell r="Z1131" t="str">
            <v>該当</v>
          </cell>
          <cell r="AA1131" t="str">
            <v>Ｒ４</v>
          </cell>
          <cell r="AB1131" t="str">
            <v>〇</v>
          </cell>
          <cell r="AC1131" t="str">
            <v>Ｒ４</v>
          </cell>
        </row>
        <row r="1132">
          <cell r="A1132">
            <v>1410051027183</v>
          </cell>
          <cell r="B1132">
            <v>6</v>
          </cell>
          <cell r="C1132" t="str">
            <v>保育所</v>
          </cell>
          <cell r="D1132" t="str">
            <v>スターチャイルド≪戸塚ナーサリー≫</v>
          </cell>
          <cell r="E1132">
            <v>90</v>
          </cell>
          <cell r="F1132" t="str">
            <v>戸塚区</v>
          </cell>
          <cell r="G1132" t="str">
            <v>該当</v>
          </cell>
          <cell r="H1132">
            <v>10</v>
          </cell>
          <cell r="I1132">
            <v>3</v>
          </cell>
          <cell r="J1132">
            <v>2</v>
          </cell>
          <cell r="K1132" t="str">
            <v>該当</v>
          </cell>
          <cell r="L1132">
            <v>4</v>
          </cell>
          <cell r="M1132">
            <v>3</v>
          </cell>
          <cell r="N1132">
            <v>1</v>
          </cell>
          <cell r="O1132">
            <v>2210835</v>
          </cell>
          <cell r="P1132" t="str">
            <v>横浜市神奈川区鶴屋町３丁目２９－１　第６安田ビル５階</v>
          </cell>
          <cell r="Q1132" t="str">
            <v>ヒューマンスターチャイルド株式会社</v>
          </cell>
          <cell r="R1132" t="str">
            <v>適</v>
          </cell>
          <cell r="S1132" t="str">
            <v/>
          </cell>
          <cell r="T1132" t="str">
            <v/>
          </cell>
          <cell r="U1132">
            <v>45175</v>
          </cell>
          <cell r="X1132" t="str">
            <v>なし</v>
          </cell>
          <cell r="Y1132" t="str">
            <v/>
          </cell>
          <cell r="Z1132" t="str">
            <v>該当</v>
          </cell>
          <cell r="AA1132" t="str">
            <v>Ｒ４</v>
          </cell>
          <cell r="AB1132" t="str">
            <v>〇</v>
          </cell>
          <cell r="AC1132" t="str">
            <v>Ｒ４</v>
          </cell>
        </row>
        <row r="1133">
          <cell r="A1133">
            <v>1410051027175</v>
          </cell>
          <cell r="B1133">
            <v>6</v>
          </cell>
          <cell r="C1133" t="str">
            <v>保育所</v>
          </cell>
          <cell r="D1133" t="str">
            <v>明日葉保育園戸塚西口園</v>
          </cell>
          <cell r="E1133">
            <v>90</v>
          </cell>
          <cell r="F1133" t="str">
            <v>戸塚区</v>
          </cell>
          <cell r="G1133" t="str">
            <v>該当</v>
          </cell>
          <cell r="H1133">
            <v>11</v>
          </cell>
          <cell r="I1133">
            <v>4</v>
          </cell>
          <cell r="J1133">
            <v>2</v>
          </cell>
          <cell r="K1133" t="str">
            <v>該当</v>
          </cell>
          <cell r="L1133">
            <v>5</v>
          </cell>
          <cell r="M1133">
            <v>4</v>
          </cell>
          <cell r="N1133">
            <v>1</v>
          </cell>
          <cell r="O1133">
            <v>1080014</v>
          </cell>
          <cell r="P1133" t="str">
            <v>東京都港区芝４－１３－３　ＰＭＯ　田町東　１０Ｆ</v>
          </cell>
          <cell r="Q1133" t="str">
            <v>株式会社あしたばマインド</v>
          </cell>
          <cell r="R1133" t="str">
            <v>適</v>
          </cell>
          <cell r="S1133" t="str">
            <v/>
          </cell>
          <cell r="T1133" t="str">
            <v/>
          </cell>
          <cell r="U1133">
            <v>45175</v>
          </cell>
          <cell r="X1133" t="str">
            <v>なし</v>
          </cell>
          <cell r="Y1133" t="str">
            <v/>
          </cell>
          <cell r="Z1133" t="str">
            <v>該当</v>
          </cell>
          <cell r="AA1133" t="str">
            <v>Ｒ４</v>
          </cell>
          <cell r="AB1133" t="str">
            <v>〇</v>
          </cell>
          <cell r="AC1133" t="str">
            <v>Ｒ４</v>
          </cell>
        </row>
        <row r="1134">
          <cell r="A1134">
            <v>1410051027167</v>
          </cell>
          <cell r="B1134">
            <v>6</v>
          </cell>
          <cell r="C1134" t="str">
            <v>保育所</v>
          </cell>
          <cell r="D1134" t="str">
            <v>ララランド戸塚第３</v>
          </cell>
          <cell r="E1134">
            <v>90</v>
          </cell>
          <cell r="F1134" t="str">
            <v>戸塚区</v>
          </cell>
          <cell r="G1134" t="str">
            <v>該当</v>
          </cell>
          <cell r="H1134">
            <v>12</v>
          </cell>
          <cell r="I1134">
            <v>4</v>
          </cell>
          <cell r="J1134">
            <v>2</v>
          </cell>
          <cell r="K1134" t="str">
            <v>該当</v>
          </cell>
          <cell r="L1134">
            <v>6</v>
          </cell>
          <cell r="M1134">
            <v>4</v>
          </cell>
          <cell r="N1134">
            <v>2</v>
          </cell>
          <cell r="O1134">
            <v>2200004</v>
          </cell>
          <cell r="P1134" t="str">
            <v>横浜市西区北幸二丁目１２－２６　フェリーチェ横浜９階Ｒ００９</v>
          </cell>
          <cell r="Q1134" t="str">
            <v>株式会社ＬａＬａＬａｎｄ</v>
          </cell>
          <cell r="R1134" t="str">
            <v>適</v>
          </cell>
          <cell r="S1134" t="str">
            <v/>
          </cell>
          <cell r="T1134" t="str">
            <v/>
          </cell>
          <cell r="U1134">
            <v>45205</v>
          </cell>
          <cell r="X1134" t="str">
            <v>なし</v>
          </cell>
          <cell r="Y1134" t="str">
            <v/>
          </cell>
          <cell r="Z1134" t="str">
            <v>該当</v>
          </cell>
          <cell r="AA1134" t="str">
            <v>Ｒ４</v>
          </cell>
          <cell r="AB1134" t="str">
            <v>〇</v>
          </cell>
          <cell r="AC1134" t="str">
            <v>Ｒ４</v>
          </cell>
        </row>
        <row r="1135">
          <cell r="A1135">
            <v>1410051027019</v>
          </cell>
          <cell r="B1135">
            <v>6</v>
          </cell>
          <cell r="C1135" t="str">
            <v>保育所</v>
          </cell>
          <cell r="D1135" t="str">
            <v>俣野保育園</v>
          </cell>
          <cell r="E1135">
            <v>90</v>
          </cell>
          <cell r="F1135" t="str">
            <v>戸塚区</v>
          </cell>
          <cell r="G1135" t="str">
            <v>該当</v>
          </cell>
          <cell r="H1135">
            <v>14</v>
          </cell>
          <cell r="I1135">
            <v>5</v>
          </cell>
          <cell r="J1135">
            <v>3</v>
          </cell>
          <cell r="K1135" t="str">
            <v>該当</v>
          </cell>
          <cell r="L1135">
            <v>16</v>
          </cell>
          <cell r="M1135">
            <v>5</v>
          </cell>
          <cell r="N1135">
            <v>11</v>
          </cell>
          <cell r="O1135">
            <v>2450066</v>
          </cell>
          <cell r="P1135" t="str">
            <v>横浜市戸塚区俣野町１４０３－１９</v>
          </cell>
          <cell r="Q1135" t="str">
            <v>福）いずみ苗場の会　俣野保育園</v>
          </cell>
          <cell r="R1135" t="str">
            <v/>
          </cell>
          <cell r="S1135" t="str">
            <v/>
          </cell>
          <cell r="T1135" t="e">
            <v>#N/A</v>
          </cell>
          <cell r="U1135">
            <v>45182</v>
          </cell>
          <cell r="X1135" t="str">
            <v>なし</v>
          </cell>
          <cell r="Y1135" t="str">
            <v/>
          </cell>
          <cell r="Z1135" t="str">
            <v>該当</v>
          </cell>
          <cell r="AA1135" t="str">
            <v>Ｒ４</v>
          </cell>
          <cell r="AB1135" t="str">
            <v>〇</v>
          </cell>
          <cell r="AC1135" t="str">
            <v>Ｒ４</v>
          </cell>
        </row>
        <row r="1136">
          <cell r="A1136">
            <v>1410051026748</v>
          </cell>
          <cell r="B1136">
            <v>6</v>
          </cell>
          <cell r="C1136" t="str">
            <v>保育所</v>
          </cell>
          <cell r="D1136" t="str">
            <v>キッズパートナー東戸塚第２</v>
          </cell>
          <cell r="E1136">
            <v>90</v>
          </cell>
          <cell r="F1136" t="str">
            <v>戸塚区</v>
          </cell>
          <cell r="G1136" t="str">
            <v>該当</v>
          </cell>
          <cell r="H1136">
            <v>11</v>
          </cell>
          <cell r="I1136">
            <v>4</v>
          </cell>
          <cell r="J1136">
            <v>2</v>
          </cell>
          <cell r="K1136" t="str">
            <v>該当</v>
          </cell>
          <cell r="L1136">
            <v>4</v>
          </cell>
          <cell r="M1136">
            <v>4</v>
          </cell>
          <cell r="N1136">
            <v>0</v>
          </cell>
          <cell r="O1136">
            <v>1400013</v>
          </cell>
          <cell r="P1136" t="str">
            <v>東京都品川区南大井６丁目２０－１４</v>
          </cell>
          <cell r="Q1136" t="str">
            <v>ケアパートナー株式会社</v>
          </cell>
          <cell r="R1136" t="str">
            <v/>
          </cell>
          <cell r="S1136" t="str">
            <v/>
          </cell>
          <cell r="T1136" t="e">
            <v>#N/A</v>
          </cell>
          <cell r="U1136">
            <v>45163</v>
          </cell>
          <cell r="X1136" t="str">
            <v>なし</v>
          </cell>
          <cell r="Y1136" t="str">
            <v/>
          </cell>
          <cell r="Z1136" t="str">
            <v>該当</v>
          </cell>
          <cell r="AA1136" t="str">
            <v>Ｒ４</v>
          </cell>
          <cell r="AB1136" t="str">
            <v>〇</v>
          </cell>
          <cell r="AC1136" t="str">
            <v>Ｒ４</v>
          </cell>
        </row>
        <row r="1137">
          <cell r="A1137">
            <v>1410051026540</v>
          </cell>
          <cell r="B1137">
            <v>6</v>
          </cell>
          <cell r="C1137" t="str">
            <v>保育所</v>
          </cell>
          <cell r="D1137" t="str">
            <v>明日葉保育園東戸塚園</v>
          </cell>
          <cell r="E1137">
            <v>90</v>
          </cell>
          <cell r="F1137" t="str">
            <v>戸塚区</v>
          </cell>
          <cell r="G1137" t="str">
            <v>該当</v>
          </cell>
          <cell r="H1137">
            <v>15</v>
          </cell>
          <cell r="I1137">
            <v>5</v>
          </cell>
          <cell r="J1137">
            <v>3</v>
          </cell>
          <cell r="K1137" t="str">
            <v>該当</v>
          </cell>
          <cell r="L1137">
            <v>10</v>
          </cell>
          <cell r="M1137">
            <v>5</v>
          </cell>
          <cell r="N1137">
            <v>5</v>
          </cell>
          <cell r="O1137">
            <v>1080014</v>
          </cell>
          <cell r="P1137" t="str">
            <v>東京都港区芝４－１３－３　ＰＭＯ田町東１０Ｆ</v>
          </cell>
          <cell r="Q1137" t="str">
            <v>株式会社あしたばマインド</v>
          </cell>
          <cell r="R1137" t="str">
            <v>適</v>
          </cell>
          <cell r="S1137" t="str">
            <v/>
          </cell>
          <cell r="T1137" t="str">
            <v/>
          </cell>
          <cell r="U1137">
            <v>45175</v>
          </cell>
          <cell r="X1137" t="str">
            <v>なし</v>
          </cell>
          <cell r="Y1137" t="str">
            <v/>
          </cell>
          <cell r="Z1137" t="str">
            <v>該当</v>
          </cell>
          <cell r="AA1137" t="str">
            <v>Ｒ４</v>
          </cell>
          <cell r="AB1137" t="str">
            <v>〇</v>
          </cell>
          <cell r="AC1137" t="str">
            <v>Ｒ４</v>
          </cell>
        </row>
        <row r="1138">
          <cell r="A1138">
            <v>1410051026508</v>
          </cell>
          <cell r="B1138">
            <v>6</v>
          </cell>
          <cell r="C1138" t="str">
            <v>保育所</v>
          </cell>
          <cell r="D1138" t="str">
            <v>明日葉保育園第二戸塚園</v>
          </cell>
          <cell r="E1138">
            <v>90</v>
          </cell>
          <cell r="F1138" t="str">
            <v>戸塚区</v>
          </cell>
          <cell r="G1138" t="str">
            <v>該当</v>
          </cell>
          <cell r="H1138">
            <v>14</v>
          </cell>
          <cell r="I1138">
            <v>5</v>
          </cell>
          <cell r="J1138">
            <v>3</v>
          </cell>
          <cell r="K1138" t="str">
            <v>該当</v>
          </cell>
          <cell r="L1138">
            <v>7</v>
          </cell>
          <cell r="M1138">
            <v>5</v>
          </cell>
          <cell r="N1138">
            <v>2</v>
          </cell>
          <cell r="O1138">
            <v>1080014</v>
          </cell>
          <cell r="P1138" t="str">
            <v>東京都港区芝４－１３－３　ＰＭＯ田町東１０Ｆ</v>
          </cell>
          <cell r="Q1138" t="str">
            <v>株式会社あしたばマインド</v>
          </cell>
          <cell r="R1138" t="str">
            <v/>
          </cell>
          <cell r="S1138" t="str">
            <v/>
          </cell>
          <cell r="T1138" t="e">
            <v>#N/A</v>
          </cell>
          <cell r="U1138">
            <v>45175</v>
          </cell>
          <cell r="X1138" t="str">
            <v>なし</v>
          </cell>
          <cell r="Y1138" t="str">
            <v/>
          </cell>
          <cell r="Z1138" t="str">
            <v>該当</v>
          </cell>
          <cell r="AA1138" t="str">
            <v>Ｒ４</v>
          </cell>
          <cell r="AB1138" t="str">
            <v>〇</v>
          </cell>
          <cell r="AC1138" t="str">
            <v>Ｒ４</v>
          </cell>
        </row>
        <row r="1139">
          <cell r="A1139">
            <v>1410051026490</v>
          </cell>
          <cell r="B1139">
            <v>6</v>
          </cell>
          <cell r="C1139" t="str">
            <v>保育所</v>
          </cell>
          <cell r="D1139" t="str">
            <v>明日葉保育園第三戸塚園</v>
          </cell>
          <cell r="E1139">
            <v>90</v>
          </cell>
          <cell r="F1139" t="str">
            <v>戸塚区</v>
          </cell>
          <cell r="G1139" t="str">
            <v>該当</v>
          </cell>
          <cell r="H1139">
            <v>13</v>
          </cell>
          <cell r="I1139">
            <v>4</v>
          </cell>
          <cell r="J1139">
            <v>3</v>
          </cell>
          <cell r="K1139" t="str">
            <v>該当</v>
          </cell>
          <cell r="L1139">
            <v>8</v>
          </cell>
          <cell r="M1139">
            <v>4</v>
          </cell>
          <cell r="N1139">
            <v>4</v>
          </cell>
          <cell r="O1139">
            <v>1080014</v>
          </cell>
          <cell r="P1139" t="str">
            <v>東京都港区芝４－１３－３　ＰＭＯ田町東１０Ｆ</v>
          </cell>
          <cell r="Q1139" t="str">
            <v>株式会社あしたばマインド</v>
          </cell>
          <cell r="R1139" t="str">
            <v>適</v>
          </cell>
          <cell r="S1139" t="str">
            <v/>
          </cell>
          <cell r="T1139" t="str">
            <v/>
          </cell>
          <cell r="U1139">
            <v>45175</v>
          </cell>
          <cell r="X1139" t="str">
            <v>なし</v>
          </cell>
          <cell r="Y1139" t="str">
            <v/>
          </cell>
          <cell r="Z1139" t="str">
            <v>該当</v>
          </cell>
          <cell r="AA1139" t="str">
            <v>Ｒ４</v>
          </cell>
          <cell r="AB1139" t="str">
            <v>〇</v>
          </cell>
          <cell r="AC1139" t="str">
            <v>Ｒ４</v>
          </cell>
        </row>
        <row r="1140">
          <cell r="A1140">
            <v>1410051026144</v>
          </cell>
          <cell r="B1140">
            <v>6</v>
          </cell>
          <cell r="C1140" t="str">
            <v>保育所</v>
          </cell>
          <cell r="D1140" t="str">
            <v>ヴィラ東戸塚こども園</v>
          </cell>
          <cell r="E1140">
            <v>90</v>
          </cell>
          <cell r="F1140" t="str">
            <v>戸塚区</v>
          </cell>
          <cell r="G1140" t="str">
            <v>非該当</v>
          </cell>
          <cell r="I1140" t="str">
            <v/>
          </cell>
          <cell r="J1140" t="str">
            <v/>
          </cell>
          <cell r="K1140" t="str">
            <v>非該当</v>
          </cell>
          <cell r="M1140" t="str">
            <v/>
          </cell>
          <cell r="N1140" t="str">
            <v>―</v>
          </cell>
          <cell r="O1140">
            <v>1850034</v>
          </cell>
          <cell r="P1140" t="str">
            <v>東京都国分寺市光町２丁目５－１</v>
          </cell>
          <cell r="Q1140" t="str">
            <v>株式会社こどもの森</v>
          </cell>
          <cell r="R1140" t="str">
            <v/>
          </cell>
          <cell r="S1140" t="str">
            <v/>
          </cell>
          <cell r="T1140" t="e">
            <v>#N/A</v>
          </cell>
          <cell r="U1140">
            <v>45175</v>
          </cell>
          <cell r="X1140" t="str">
            <v>―</v>
          </cell>
          <cell r="Y1140" t="str">
            <v/>
          </cell>
          <cell r="Z1140" t="str">
            <v>非該当</v>
          </cell>
          <cell r="AA1140" t="str">
            <v>履歴なし</v>
          </cell>
          <cell r="AB1140" t="str">
            <v>〇</v>
          </cell>
          <cell r="AC1140" t="str">
            <v/>
          </cell>
        </row>
        <row r="1141">
          <cell r="A1141">
            <v>1410051026060</v>
          </cell>
          <cell r="B1141">
            <v>6</v>
          </cell>
          <cell r="C1141" t="str">
            <v>保育所</v>
          </cell>
          <cell r="D1141" t="str">
            <v>ちゃいれっく戸塚保育園</v>
          </cell>
          <cell r="E1141">
            <v>90</v>
          </cell>
          <cell r="F1141" t="str">
            <v>戸塚区</v>
          </cell>
          <cell r="G1141" t="str">
            <v>該当</v>
          </cell>
          <cell r="H1141">
            <v>15</v>
          </cell>
          <cell r="I1141">
            <v>5</v>
          </cell>
          <cell r="J1141">
            <v>3</v>
          </cell>
          <cell r="K1141" t="str">
            <v>該当</v>
          </cell>
          <cell r="L1141">
            <v>6</v>
          </cell>
          <cell r="M1141">
            <v>5</v>
          </cell>
          <cell r="N1141">
            <v>1</v>
          </cell>
          <cell r="O1141">
            <v>1690075</v>
          </cell>
          <cell r="P1141" t="str">
            <v>東京都新宿区高田馬場１丁目３０－４　３０山京ビル３階</v>
          </cell>
          <cell r="Q1141" t="str">
            <v>株式会社プロケア</v>
          </cell>
          <cell r="R1141" t="str">
            <v>適</v>
          </cell>
          <cell r="S1141" t="str">
            <v/>
          </cell>
          <cell r="T1141" t="str">
            <v/>
          </cell>
          <cell r="U1141">
            <v>45175</v>
          </cell>
          <cell r="X1141" t="str">
            <v>なし</v>
          </cell>
          <cell r="Y1141" t="str">
            <v/>
          </cell>
          <cell r="Z1141" t="str">
            <v>該当</v>
          </cell>
          <cell r="AA1141" t="str">
            <v>Ｒ４</v>
          </cell>
          <cell r="AB1141" t="str">
            <v>〇</v>
          </cell>
          <cell r="AC1141" t="str">
            <v>Ｒ４</v>
          </cell>
        </row>
        <row r="1142">
          <cell r="A1142">
            <v>1410051025674</v>
          </cell>
          <cell r="B1142">
            <v>6</v>
          </cell>
          <cell r="C1142" t="str">
            <v>保育所</v>
          </cell>
          <cell r="D1142" t="str">
            <v>戸塚ほしの木保育園</v>
          </cell>
          <cell r="E1142">
            <v>90</v>
          </cell>
          <cell r="F1142" t="str">
            <v>戸塚区</v>
          </cell>
          <cell r="G1142" t="str">
            <v>該当</v>
          </cell>
          <cell r="H1142">
            <v>11</v>
          </cell>
          <cell r="I1142">
            <v>4</v>
          </cell>
          <cell r="J1142">
            <v>2</v>
          </cell>
          <cell r="K1142" t="str">
            <v>該当</v>
          </cell>
          <cell r="L1142">
            <v>8</v>
          </cell>
          <cell r="M1142">
            <v>4</v>
          </cell>
          <cell r="N1142">
            <v>4</v>
          </cell>
          <cell r="O1142">
            <v>2440003</v>
          </cell>
          <cell r="P1142" t="str">
            <v>横浜市戸塚区戸塚町４７９０－６</v>
          </cell>
          <cell r="Q1142" t="str">
            <v>戸塚ほしの木保育園</v>
          </cell>
          <cell r="R1142" t="str">
            <v/>
          </cell>
          <cell r="S1142" t="str">
            <v/>
          </cell>
          <cell r="T1142" t="e">
            <v>#N/A</v>
          </cell>
          <cell r="U1142">
            <v>45191</v>
          </cell>
          <cell r="X1142" t="str">
            <v>なし</v>
          </cell>
          <cell r="Y1142" t="str">
            <v/>
          </cell>
          <cell r="Z1142" t="str">
            <v>該当</v>
          </cell>
          <cell r="AA1142" t="str">
            <v>Ｒ４</v>
          </cell>
          <cell r="AB1142" t="str">
            <v>〇</v>
          </cell>
          <cell r="AC1142" t="str">
            <v>Ｒ４</v>
          </cell>
        </row>
        <row r="1143">
          <cell r="A1143">
            <v>1410051025666</v>
          </cell>
          <cell r="B1143">
            <v>6</v>
          </cell>
          <cell r="C1143" t="str">
            <v>保育所</v>
          </cell>
          <cell r="D1143" t="str">
            <v>ベネッセ東戸塚保育園</v>
          </cell>
          <cell r="E1143">
            <v>90</v>
          </cell>
          <cell r="F1143" t="str">
            <v>戸塚区</v>
          </cell>
          <cell r="G1143" t="str">
            <v>該当</v>
          </cell>
          <cell r="H1143">
            <v>12</v>
          </cell>
          <cell r="I1143">
            <v>4</v>
          </cell>
          <cell r="J1143">
            <v>2</v>
          </cell>
          <cell r="K1143" t="str">
            <v>該当</v>
          </cell>
          <cell r="L1143">
            <v>11</v>
          </cell>
          <cell r="M1143">
            <v>4</v>
          </cell>
          <cell r="N1143">
            <v>7</v>
          </cell>
          <cell r="O1143">
            <v>1630905</v>
          </cell>
          <cell r="P1143" t="str">
            <v>東京都新宿区西新宿２－３－１新宿モノリスビル５階</v>
          </cell>
          <cell r="Q1143" t="str">
            <v>株式会社ベネッセスタイルケア</v>
          </cell>
          <cell r="R1143" t="str">
            <v/>
          </cell>
          <cell r="S1143" t="str">
            <v/>
          </cell>
          <cell r="T1143" t="e">
            <v>#N/A</v>
          </cell>
          <cell r="U1143">
            <v>45182</v>
          </cell>
          <cell r="X1143" t="str">
            <v>なし</v>
          </cell>
          <cell r="Y1143" t="str">
            <v/>
          </cell>
          <cell r="Z1143" t="str">
            <v>該当</v>
          </cell>
          <cell r="AA1143" t="str">
            <v>Ｒ４</v>
          </cell>
          <cell r="AB1143" t="str">
            <v>〇</v>
          </cell>
          <cell r="AC1143" t="str">
            <v>Ｒ４</v>
          </cell>
        </row>
        <row r="1144">
          <cell r="A1144">
            <v>1410051025344</v>
          </cell>
          <cell r="B1144">
            <v>6</v>
          </cell>
          <cell r="C1144" t="str">
            <v>保育所</v>
          </cell>
          <cell r="D1144" t="str">
            <v>ララランド戸塚第２</v>
          </cell>
          <cell r="E1144">
            <v>90</v>
          </cell>
          <cell r="F1144" t="str">
            <v>戸塚区</v>
          </cell>
          <cell r="G1144" t="str">
            <v>該当</v>
          </cell>
          <cell r="H1144">
            <v>14</v>
          </cell>
          <cell r="I1144">
            <v>5</v>
          </cell>
          <cell r="J1144">
            <v>3</v>
          </cell>
          <cell r="K1144" t="str">
            <v>該当</v>
          </cell>
          <cell r="L1144">
            <v>9</v>
          </cell>
          <cell r="M1144">
            <v>5</v>
          </cell>
          <cell r="N1144">
            <v>4</v>
          </cell>
          <cell r="O1144">
            <v>2200004</v>
          </cell>
          <cell r="P1144" t="str">
            <v>横浜市西区北幸二丁目１２－２６　フェリーチェ横浜９階　Ｒ００９</v>
          </cell>
          <cell r="Q1144" t="str">
            <v>株式会社ＬａＬａＬａｎｄ</v>
          </cell>
          <cell r="R1144" t="str">
            <v/>
          </cell>
          <cell r="S1144" t="str">
            <v/>
          </cell>
          <cell r="T1144" t="e">
            <v>#N/A</v>
          </cell>
          <cell r="U1144">
            <v>45205</v>
          </cell>
          <cell r="X1144" t="str">
            <v>なし</v>
          </cell>
          <cell r="Y1144" t="str">
            <v/>
          </cell>
          <cell r="Z1144" t="str">
            <v>該当</v>
          </cell>
          <cell r="AA1144" t="str">
            <v>Ｒ４</v>
          </cell>
          <cell r="AB1144" t="str">
            <v>〇</v>
          </cell>
          <cell r="AC1144" t="str">
            <v>Ｒ４</v>
          </cell>
        </row>
        <row r="1145">
          <cell r="A1145">
            <v>1410051025161</v>
          </cell>
          <cell r="B1145">
            <v>6</v>
          </cell>
          <cell r="C1145" t="str">
            <v>保育所</v>
          </cell>
          <cell r="D1145" t="str">
            <v>ララランド戸塚</v>
          </cell>
          <cell r="E1145">
            <v>90</v>
          </cell>
          <cell r="F1145" t="str">
            <v>戸塚区</v>
          </cell>
          <cell r="G1145" t="str">
            <v>該当</v>
          </cell>
          <cell r="H1145">
            <v>11</v>
          </cell>
          <cell r="I1145">
            <v>4</v>
          </cell>
          <cell r="J1145">
            <v>2</v>
          </cell>
          <cell r="K1145" t="str">
            <v>該当</v>
          </cell>
          <cell r="L1145">
            <v>4</v>
          </cell>
          <cell r="M1145">
            <v>4</v>
          </cell>
          <cell r="N1145">
            <v>0</v>
          </cell>
          <cell r="O1145">
            <v>2200004</v>
          </cell>
          <cell r="P1145" t="str">
            <v>横浜市西区北幸二丁目１２－２６　フェリーチェ横浜９階　Ｒ００９</v>
          </cell>
          <cell r="Q1145" t="str">
            <v>株式会社ＬａＬａＬａｎｄ</v>
          </cell>
          <cell r="R1145" t="str">
            <v>適</v>
          </cell>
          <cell r="S1145" t="str">
            <v/>
          </cell>
          <cell r="T1145" t="str">
            <v/>
          </cell>
          <cell r="U1145">
            <v>45205</v>
          </cell>
          <cell r="X1145" t="str">
            <v>なし</v>
          </cell>
          <cell r="Y1145" t="str">
            <v/>
          </cell>
          <cell r="Z1145" t="str">
            <v>該当</v>
          </cell>
          <cell r="AA1145" t="str">
            <v>Ｒ４</v>
          </cell>
          <cell r="AB1145" t="str">
            <v>〇</v>
          </cell>
          <cell r="AC1145" t="str">
            <v>Ｒ４</v>
          </cell>
        </row>
        <row r="1146">
          <cell r="A1146">
            <v>1410051024784</v>
          </cell>
          <cell r="B1146">
            <v>6</v>
          </cell>
          <cell r="C1146" t="str">
            <v>保育所</v>
          </cell>
          <cell r="D1146" t="str">
            <v>キッズパートナー東戸塚</v>
          </cell>
          <cell r="E1146">
            <v>90</v>
          </cell>
          <cell r="F1146" t="str">
            <v>戸塚区</v>
          </cell>
          <cell r="G1146" t="str">
            <v>該当</v>
          </cell>
          <cell r="H1146">
            <v>11</v>
          </cell>
          <cell r="I1146">
            <v>4</v>
          </cell>
          <cell r="J1146">
            <v>2</v>
          </cell>
          <cell r="K1146" t="str">
            <v>該当</v>
          </cell>
          <cell r="L1146">
            <v>8</v>
          </cell>
          <cell r="M1146">
            <v>4</v>
          </cell>
          <cell r="N1146">
            <v>4</v>
          </cell>
          <cell r="O1146">
            <v>1400013</v>
          </cell>
          <cell r="P1146" t="str">
            <v>東京都品川区南大井６丁目２０－１４</v>
          </cell>
          <cell r="Q1146" t="str">
            <v>ケアパートナー株式会社</v>
          </cell>
          <cell r="R1146" t="str">
            <v>適</v>
          </cell>
          <cell r="S1146" t="str">
            <v/>
          </cell>
          <cell r="T1146" t="str">
            <v/>
          </cell>
          <cell r="U1146">
            <v>45163</v>
          </cell>
          <cell r="X1146" t="str">
            <v>なし</v>
          </cell>
          <cell r="Y1146" t="str">
            <v/>
          </cell>
          <cell r="Z1146" t="str">
            <v>該当</v>
          </cell>
          <cell r="AA1146" t="str">
            <v>Ｒ４</v>
          </cell>
          <cell r="AB1146" t="str">
            <v>〇</v>
          </cell>
          <cell r="AC1146" t="str">
            <v>Ｒ４</v>
          </cell>
        </row>
        <row r="1147">
          <cell r="A1147">
            <v>1410051024651</v>
          </cell>
          <cell r="B1147">
            <v>6</v>
          </cell>
          <cell r="C1147" t="str">
            <v>保育所</v>
          </cell>
          <cell r="D1147" t="str">
            <v>あけぼの保育園</v>
          </cell>
          <cell r="E1147">
            <v>90</v>
          </cell>
          <cell r="F1147" t="str">
            <v>戸塚区</v>
          </cell>
          <cell r="G1147" t="str">
            <v>該当</v>
          </cell>
          <cell r="H1147">
            <v>13</v>
          </cell>
          <cell r="I1147">
            <v>4</v>
          </cell>
          <cell r="J1147">
            <v>3</v>
          </cell>
          <cell r="K1147" t="str">
            <v>該当</v>
          </cell>
          <cell r="L1147">
            <v>6</v>
          </cell>
          <cell r="M1147">
            <v>4</v>
          </cell>
          <cell r="N1147">
            <v>2</v>
          </cell>
          <cell r="O1147">
            <v>2440815</v>
          </cell>
          <cell r="P1147" t="str">
            <v>横浜市戸塚区下倉田町５９６</v>
          </cell>
          <cell r="Q1147" t="str">
            <v>あけぼの保育園</v>
          </cell>
          <cell r="R1147" t="str">
            <v/>
          </cell>
          <cell r="S1147" t="str">
            <v/>
          </cell>
          <cell r="T1147" t="e">
            <v>#N/A</v>
          </cell>
          <cell r="U1147">
            <v>45182</v>
          </cell>
          <cell r="X1147" t="str">
            <v>なし</v>
          </cell>
          <cell r="Y1147" t="str">
            <v/>
          </cell>
          <cell r="Z1147" t="str">
            <v>該当</v>
          </cell>
          <cell r="AA1147" t="str">
            <v>Ｒ４</v>
          </cell>
          <cell r="AB1147" t="str">
            <v>〇</v>
          </cell>
          <cell r="AC1147" t="str">
            <v>Ｒ４</v>
          </cell>
        </row>
        <row r="1148">
          <cell r="A1148">
            <v>1410051024271</v>
          </cell>
          <cell r="B1148">
            <v>6</v>
          </cell>
          <cell r="C1148" t="str">
            <v>保育所</v>
          </cell>
          <cell r="D1148" t="str">
            <v>つくし保育園　戸塚</v>
          </cell>
          <cell r="E1148">
            <v>90</v>
          </cell>
          <cell r="F1148" t="str">
            <v>戸塚区</v>
          </cell>
          <cell r="G1148" t="str">
            <v>該当</v>
          </cell>
          <cell r="H1148">
            <v>16</v>
          </cell>
          <cell r="I1148">
            <v>5</v>
          </cell>
          <cell r="J1148">
            <v>3</v>
          </cell>
          <cell r="K1148" t="str">
            <v>該当</v>
          </cell>
          <cell r="L1148">
            <v>10</v>
          </cell>
          <cell r="M1148">
            <v>5</v>
          </cell>
          <cell r="N1148">
            <v>5</v>
          </cell>
          <cell r="O1148">
            <v>2440003</v>
          </cell>
          <cell r="P1148" t="str">
            <v>戸塚区戸塚町４０１４―１マリナビル３Ｆ</v>
          </cell>
          <cell r="Q1148" t="str">
            <v>つくし保育園　戸塚</v>
          </cell>
          <cell r="R1148" t="str">
            <v/>
          </cell>
          <cell r="S1148" t="str">
            <v/>
          </cell>
          <cell r="T1148" t="e">
            <v>#N/A</v>
          </cell>
          <cell r="U1148">
            <v>45175</v>
          </cell>
          <cell r="X1148" t="str">
            <v>なし</v>
          </cell>
          <cell r="Y1148" t="str">
            <v/>
          </cell>
          <cell r="Z1148" t="str">
            <v>該当</v>
          </cell>
          <cell r="AA1148" t="str">
            <v>Ｒ４</v>
          </cell>
          <cell r="AB1148" t="str">
            <v>〇</v>
          </cell>
          <cell r="AC1148" t="str">
            <v>Ｒ４</v>
          </cell>
        </row>
        <row r="1149">
          <cell r="A1149">
            <v>1410051024040</v>
          </cell>
          <cell r="B1149">
            <v>6</v>
          </cell>
          <cell r="C1149" t="str">
            <v>保育所</v>
          </cell>
          <cell r="D1149" t="str">
            <v>ニチイキッズ東戸塚園</v>
          </cell>
          <cell r="E1149">
            <v>90</v>
          </cell>
          <cell r="F1149" t="str">
            <v>戸塚区</v>
          </cell>
          <cell r="G1149" t="str">
            <v>該当</v>
          </cell>
          <cell r="H1149">
            <v>12</v>
          </cell>
          <cell r="I1149">
            <v>4</v>
          </cell>
          <cell r="J1149">
            <v>2</v>
          </cell>
          <cell r="K1149" t="str">
            <v>該当</v>
          </cell>
          <cell r="L1149">
            <v>3</v>
          </cell>
          <cell r="M1149">
            <v>4</v>
          </cell>
          <cell r="N1149">
            <v>0</v>
          </cell>
          <cell r="O1149">
            <v>2440801</v>
          </cell>
          <cell r="P1149" t="str">
            <v>横浜市戸塚区品濃町５２７－１</v>
          </cell>
          <cell r="Q1149" t="str">
            <v>ニチイキッズ東戸塚保育園</v>
          </cell>
          <cell r="R1149" t="str">
            <v/>
          </cell>
          <cell r="S1149" t="str">
            <v/>
          </cell>
          <cell r="T1149" t="e">
            <v>#N/A</v>
          </cell>
          <cell r="U1149">
            <v>45205</v>
          </cell>
          <cell r="X1149" t="str">
            <v>なし</v>
          </cell>
          <cell r="Y1149" t="str">
            <v/>
          </cell>
          <cell r="Z1149" t="str">
            <v>該当</v>
          </cell>
          <cell r="AA1149" t="str">
            <v>Ｒ４</v>
          </cell>
          <cell r="AB1149" t="str">
            <v>〇</v>
          </cell>
          <cell r="AC1149" t="str">
            <v>Ｒ４</v>
          </cell>
        </row>
        <row r="1150">
          <cell r="A1150">
            <v>1410051023778</v>
          </cell>
          <cell r="B1150">
            <v>6</v>
          </cell>
          <cell r="C1150" t="str">
            <v>保育所</v>
          </cell>
          <cell r="D1150" t="str">
            <v>丘の上保育園</v>
          </cell>
          <cell r="E1150">
            <v>90</v>
          </cell>
          <cell r="F1150" t="str">
            <v>戸塚区</v>
          </cell>
          <cell r="G1150" t="str">
            <v>該当</v>
          </cell>
          <cell r="H1150">
            <v>10</v>
          </cell>
          <cell r="I1150">
            <v>3</v>
          </cell>
          <cell r="J1150">
            <v>2</v>
          </cell>
          <cell r="K1150" t="str">
            <v>該当</v>
          </cell>
          <cell r="L1150">
            <v>4</v>
          </cell>
          <cell r="M1150">
            <v>3</v>
          </cell>
          <cell r="N1150">
            <v>1</v>
          </cell>
          <cell r="O1150">
            <v>2440003</v>
          </cell>
          <cell r="P1150" t="str">
            <v>横浜市戸塚区戸塚町２８１０－１２</v>
          </cell>
          <cell r="Q1150" t="str">
            <v>社会福祉法人　ももの会</v>
          </cell>
          <cell r="R1150" t="str">
            <v>適</v>
          </cell>
          <cell r="S1150" t="str">
            <v/>
          </cell>
          <cell r="T1150" t="str">
            <v/>
          </cell>
          <cell r="U1150">
            <v>45163</v>
          </cell>
          <cell r="X1150" t="str">
            <v>なし</v>
          </cell>
          <cell r="Y1150" t="str">
            <v/>
          </cell>
          <cell r="Z1150" t="str">
            <v>該当</v>
          </cell>
          <cell r="AA1150" t="str">
            <v>Ｒ４</v>
          </cell>
          <cell r="AB1150" t="str">
            <v>〇</v>
          </cell>
          <cell r="AC1150" t="str">
            <v>Ｒ４</v>
          </cell>
        </row>
        <row r="1151">
          <cell r="A1151">
            <v>1410051023687</v>
          </cell>
          <cell r="B1151">
            <v>6</v>
          </cell>
          <cell r="C1151" t="str">
            <v>保育所</v>
          </cell>
          <cell r="D1151" t="str">
            <v>メモリー保育園</v>
          </cell>
          <cell r="E1151">
            <v>90</v>
          </cell>
          <cell r="F1151" t="str">
            <v>戸塚区</v>
          </cell>
          <cell r="G1151" t="str">
            <v>該当</v>
          </cell>
          <cell r="H1151">
            <v>14</v>
          </cell>
          <cell r="I1151">
            <v>5</v>
          </cell>
          <cell r="J1151">
            <v>3</v>
          </cell>
          <cell r="K1151" t="str">
            <v>該当</v>
          </cell>
          <cell r="L1151">
            <v>11</v>
          </cell>
          <cell r="M1151">
            <v>5</v>
          </cell>
          <cell r="N1151">
            <v>6</v>
          </cell>
          <cell r="O1151">
            <v>2440813</v>
          </cell>
          <cell r="P1151" t="str">
            <v>横浜市戸塚区舞岡町６４７－４</v>
          </cell>
          <cell r="Q1151" t="str">
            <v>メモリー保育園</v>
          </cell>
          <cell r="R1151" t="str">
            <v>適</v>
          </cell>
          <cell r="S1151" t="str">
            <v/>
          </cell>
          <cell r="T1151" t="str">
            <v/>
          </cell>
          <cell r="U1151">
            <v>45163</v>
          </cell>
          <cell r="X1151" t="str">
            <v>なし</v>
          </cell>
          <cell r="Y1151" t="str">
            <v/>
          </cell>
          <cell r="Z1151" t="str">
            <v>該当</v>
          </cell>
          <cell r="AA1151" t="str">
            <v>Ｒ４</v>
          </cell>
          <cell r="AB1151" t="str">
            <v>〇</v>
          </cell>
          <cell r="AC1151" t="str">
            <v>Ｒ４</v>
          </cell>
        </row>
        <row r="1152">
          <cell r="A1152">
            <v>1410051023679</v>
          </cell>
          <cell r="B1152">
            <v>6</v>
          </cell>
          <cell r="C1152" t="str">
            <v>保育所</v>
          </cell>
          <cell r="D1152" t="str">
            <v>戸塚せせらぎ保育園</v>
          </cell>
          <cell r="E1152">
            <v>90</v>
          </cell>
          <cell r="F1152" t="str">
            <v>戸塚区</v>
          </cell>
          <cell r="G1152" t="str">
            <v>該当</v>
          </cell>
          <cell r="H1152">
            <v>13</v>
          </cell>
          <cell r="I1152">
            <v>4</v>
          </cell>
          <cell r="J1152">
            <v>3</v>
          </cell>
          <cell r="K1152" t="str">
            <v>該当</v>
          </cell>
          <cell r="L1152">
            <v>2</v>
          </cell>
          <cell r="M1152">
            <v>4</v>
          </cell>
          <cell r="N1152">
            <v>0</v>
          </cell>
          <cell r="O1152">
            <v>2440002</v>
          </cell>
          <cell r="P1152" t="str">
            <v>横浜市戸塚区矢部町３００１－２　第７山洋ビル１階</v>
          </cell>
          <cell r="Q1152" t="str">
            <v>戸塚せせらぎ保育園</v>
          </cell>
          <cell r="R1152" t="str">
            <v>適</v>
          </cell>
          <cell r="S1152" t="str">
            <v/>
          </cell>
          <cell r="T1152" t="str">
            <v/>
          </cell>
          <cell r="U1152">
            <v>45191</v>
          </cell>
          <cell r="X1152" t="str">
            <v>なし</v>
          </cell>
          <cell r="Y1152" t="str">
            <v/>
          </cell>
          <cell r="Z1152" t="str">
            <v>該当</v>
          </cell>
          <cell r="AA1152" t="str">
            <v>Ｒ４</v>
          </cell>
          <cell r="AB1152" t="str">
            <v>〇</v>
          </cell>
          <cell r="AC1152" t="str">
            <v>Ｒ４</v>
          </cell>
        </row>
        <row r="1153">
          <cell r="A1153">
            <v>1410051023570</v>
          </cell>
          <cell r="B1153">
            <v>6</v>
          </cell>
          <cell r="C1153" t="str">
            <v>保育所</v>
          </cell>
          <cell r="D1153" t="str">
            <v>にじいろ保育園戸塚駅前</v>
          </cell>
          <cell r="E1153">
            <v>90</v>
          </cell>
          <cell r="F1153" t="str">
            <v>戸塚区</v>
          </cell>
          <cell r="G1153" t="str">
            <v>該当</v>
          </cell>
          <cell r="H1153">
            <v>12</v>
          </cell>
          <cell r="I1153">
            <v>4</v>
          </cell>
          <cell r="J1153">
            <v>2</v>
          </cell>
          <cell r="K1153" t="str">
            <v>該当</v>
          </cell>
          <cell r="L1153">
            <v>7</v>
          </cell>
          <cell r="M1153">
            <v>4</v>
          </cell>
          <cell r="N1153">
            <v>3</v>
          </cell>
          <cell r="O1153">
            <v>1500043</v>
          </cell>
          <cell r="P1153" t="str">
            <v>東京都渋谷区道玄坂１丁目１２－１　渋谷マークシティ　ウェスト１７階</v>
          </cell>
          <cell r="Q1153" t="str">
            <v>ライクキッズ株式会社</v>
          </cell>
          <cell r="R1153" t="str">
            <v/>
          </cell>
          <cell r="S1153" t="str">
            <v/>
          </cell>
          <cell r="T1153" t="e">
            <v>#N/A</v>
          </cell>
          <cell r="U1153">
            <v>45175</v>
          </cell>
          <cell r="X1153" t="str">
            <v>なし</v>
          </cell>
          <cell r="Y1153" t="str">
            <v/>
          </cell>
          <cell r="Z1153" t="str">
            <v>該当</v>
          </cell>
          <cell r="AA1153" t="str">
            <v>Ｒ４</v>
          </cell>
          <cell r="AB1153" t="str">
            <v>〇</v>
          </cell>
          <cell r="AC1153" t="str">
            <v>Ｒ４</v>
          </cell>
        </row>
        <row r="1154">
          <cell r="A1154">
            <v>1410051019859</v>
          </cell>
          <cell r="B1154">
            <v>6</v>
          </cell>
          <cell r="C1154" t="str">
            <v>保育所</v>
          </cell>
          <cell r="D1154" t="str">
            <v>とつかルーテル保育園</v>
          </cell>
          <cell r="E1154">
            <v>90</v>
          </cell>
          <cell r="F1154" t="str">
            <v>戸塚区</v>
          </cell>
          <cell r="G1154" t="str">
            <v>該当</v>
          </cell>
          <cell r="H1154">
            <v>31</v>
          </cell>
          <cell r="I1154">
            <v>10</v>
          </cell>
          <cell r="J1154">
            <v>6</v>
          </cell>
          <cell r="K1154" t="str">
            <v>該当</v>
          </cell>
          <cell r="L1154">
            <v>30</v>
          </cell>
          <cell r="M1154">
            <v>10</v>
          </cell>
          <cell r="N1154">
            <v>20</v>
          </cell>
          <cell r="O1154">
            <v>2440817</v>
          </cell>
          <cell r="P1154" t="str">
            <v>横浜市戸塚区吉田町１００－４</v>
          </cell>
          <cell r="Q1154" t="str">
            <v>とつかルーテル保育園</v>
          </cell>
          <cell r="R1154" t="str">
            <v/>
          </cell>
          <cell r="S1154" t="str">
            <v/>
          </cell>
          <cell r="T1154" t="e">
            <v>#N/A</v>
          </cell>
          <cell r="U1154">
            <v>45182</v>
          </cell>
          <cell r="X1154" t="str">
            <v>なし</v>
          </cell>
          <cell r="Y1154" t="str">
            <v/>
          </cell>
          <cell r="Z1154" t="str">
            <v>該当</v>
          </cell>
          <cell r="AA1154" t="str">
            <v>Ｒ４</v>
          </cell>
          <cell r="AB1154" t="str">
            <v>〇</v>
          </cell>
          <cell r="AC1154" t="str">
            <v>Ｒ４</v>
          </cell>
        </row>
        <row r="1155">
          <cell r="A1155">
            <v>1410051019396</v>
          </cell>
          <cell r="B1155">
            <v>6</v>
          </cell>
          <cell r="C1155" t="str">
            <v>保育所</v>
          </cell>
          <cell r="D1155" t="str">
            <v>くすのき第二保育園</v>
          </cell>
          <cell r="E1155">
            <v>90</v>
          </cell>
          <cell r="F1155" t="str">
            <v>戸塚区</v>
          </cell>
          <cell r="G1155" t="str">
            <v>該当</v>
          </cell>
          <cell r="H1155">
            <v>17</v>
          </cell>
          <cell r="I1155">
            <v>6</v>
          </cell>
          <cell r="J1155">
            <v>3</v>
          </cell>
          <cell r="K1155" t="str">
            <v>該当</v>
          </cell>
          <cell r="L1155">
            <v>21</v>
          </cell>
          <cell r="M1155">
            <v>6</v>
          </cell>
          <cell r="N1155">
            <v>15</v>
          </cell>
          <cell r="O1155">
            <v>2450053</v>
          </cell>
          <cell r="P1155" t="str">
            <v>横浜市戸塚区上矢部町１６９０－１</v>
          </cell>
          <cell r="Q1155" t="str">
            <v>横浜道友会　くすのき第二保育園</v>
          </cell>
          <cell r="R1155" t="str">
            <v/>
          </cell>
          <cell r="S1155" t="str">
            <v/>
          </cell>
          <cell r="T1155" t="e">
            <v>#N/A</v>
          </cell>
          <cell r="U1155">
            <v>45182</v>
          </cell>
          <cell r="X1155" t="str">
            <v>なし</v>
          </cell>
          <cell r="Y1155" t="str">
            <v/>
          </cell>
          <cell r="Z1155" t="str">
            <v>該当</v>
          </cell>
          <cell r="AA1155" t="str">
            <v>Ｒ４</v>
          </cell>
          <cell r="AB1155" t="str">
            <v>〇</v>
          </cell>
          <cell r="AC1155" t="str">
            <v>Ｒ４</v>
          </cell>
        </row>
        <row r="1156">
          <cell r="A1156">
            <v>1410051018752</v>
          </cell>
          <cell r="B1156">
            <v>6</v>
          </cell>
          <cell r="C1156" t="str">
            <v>保育所</v>
          </cell>
          <cell r="D1156" t="str">
            <v>東戸塚こども園</v>
          </cell>
          <cell r="E1156">
            <v>90</v>
          </cell>
          <cell r="F1156" t="str">
            <v>戸塚区</v>
          </cell>
          <cell r="G1156" t="str">
            <v>非該当</v>
          </cell>
          <cell r="I1156" t="str">
            <v/>
          </cell>
          <cell r="J1156" t="str">
            <v/>
          </cell>
          <cell r="K1156" t="str">
            <v>非該当</v>
          </cell>
          <cell r="M1156" t="str">
            <v/>
          </cell>
          <cell r="N1156" t="str">
            <v>―</v>
          </cell>
          <cell r="O1156">
            <v>1850034</v>
          </cell>
          <cell r="P1156" t="str">
            <v>東京都国分寺市光町２丁目５－１</v>
          </cell>
          <cell r="Q1156" t="str">
            <v>株式会社　こどもの森</v>
          </cell>
          <cell r="R1156" t="str">
            <v/>
          </cell>
          <cell r="S1156" t="str">
            <v/>
          </cell>
          <cell r="T1156" t="e">
            <v>#N/A</v>
          </cell>
          <cell r="U1156">
            <v>45175</v>
          </cell>
          <cell r="X1156" t="str">
            <v>―</v>
          </cell>
          <cell r="Y1156" t="str">
            <v/>
          </cell>
          <cell r="Z1156" t="str">
            <v>非該当</v>
          </cell>
          <cell r="AA1156" t="str">
            <v>履歴なし</v>
          </cell>
          <cell r="AB1156" t="str">
            <v>〇</v>
          </cell>
          <cell r="AC1156" t="str">
            <v/>
          </cell>
        </row>
        <row r="1157">
          <cell r="A1157">
            <v>1410051018745</v>
          </cell>
          <cell r="B1157">
            <v>6</v>
          </cell>
          <cell r="C1157" t="str">
            <v>保育所</v>
          </cell>
          <cell r="D1157" t="str">
            <v>ちゃいれっく前田町保育園</v>
          </cell>
          <cell r="E1157">
            <v>90</v>
          </cell>
          <cell r="F1157" t="str">
            <v>戸塚区</v>
          </cell>
          <cell r="G1157" t="str">
            <v>該当</v>
          </cell>
          <cell r="H1157">
            <v>9</v>
          </cell>
          <cell r="I1157">
            <v>3</v>
          </cell>
          <cell r="J1157">
            <v>2</v>
          </cell>
          <cell r="K1157" t="str">
            <v>該当</v>
          </cell>
          <cell r="L1157">
            <v>6</v>
          </cell>
          <cell r="M1157">
            <v>3</v>
          </cell>
          <cell r="N1157">
            <v>3</v>
          </cell>
          <cell r="O1157">
            <v>1690075</v>
          </cell>
          <cell r="P1157" t="str">
            <v>東京都新宿区高田馬場１丁目３０－４　３０山京ビル３階</v>
          </cell>
          <cell r="Q1157" t="str">
            <v>株式会社　プロケア</v>
          </cell>
          <cell r="R1157" t="str">
            <v>適</v>
          </cell>
          <cell r="S1157" t="str">
            <v/>
          </cell>
          <cell r="T1157" t="str">
            <v/>
          </cell>
          <cell r="U1157">
            <v>45175</v>
          </cell>
          <cell r="X1157" t="str">
            <v>なし</v>
          </cell>
          <cell r="Y1157" t="str">
            <v/>
          </cell>
          <cell r="Z1157" t="str">
            <v>該当</v>
          </cell>
          <cell r="AA1157" t="str">
            <v>Ｒ４</v>
          </cell>
          <cell r="AB1157" t="str">
            <v>〇</v>
          </cell>
          <cell r="AC1157" t="str">
            <v>Ｒ４</v>
          </cell>
        </row>
        <row r="1158">
          <cell r="A1158">
            <v>1410051018737</v>
          </cell>
          <cell r="B1158">
            <v>6</v>
          </cell>
          <cell r="C1158" t="str">
            <v>保育所</v>
          </cell>
          <cell r="D1158" t="str">
            <v>ちゃいれっく東戸塚駅前保育園</v>
          </cell>
          <cell r="E1158">
            <v>90</v>
          </cell>
          <cell r="F1158" t="str">
            <v>戸塚区</v>
          </cell>
          <cell r="G1158" t="str">
            <v>該当</v>
          </cell>
          <cell r="H1158">
            <v>13</v>
          </cell>
          <cell r="I1158">
            <v>4</v>
          </cell>
          <cell r="J1158">
            <v>3</v>
          </cell>
          <cell r="K1158" t="str">
            <v>該当</v>
          </cell>
          <cell r="L1158">
            <v>3</v>
          </cell>
          <cell r="M1158">
            <v>4</v>
          </cell>
          <cell r="N1158">
            <v>0</v>
          </cell>
          <cell r="O1158">
            <v>1690075</v>
          </cell>
          <cell r="P1158" t="str">
            <v>東京都新宿区高田馬場１丁目３０－４　３０山京ビル３階</v>
          </cell>
          <cell r="Q1158" t="str">
            <v>株式会社　プロケア</v>
          </cell>
          <cell r="R1158" t="str">
            <v/>
          </cell>
          <cell r="S1158" t="str">
            <v/>
          </cell>
          <cell r="T1158" t="e">
            <v>#N/A</v>
          </cell>
          <cell r="U1158">
            <v>45182</v>
          </cell>
          <cell r="X1158" t="str">
            <v>なし</v>
          </cell>
          <cell r="Y1158" t="str">
            <v/>
          </cell>
          <cell r="Z1158" t="str">
            <v>該当</v>
          </cell>
          <cell r="AA1158" t="str">
            <v>Ｒ４</v>
          </cell>
          <cell r="AB1158" t="str">
            <v>〇</v>
          </cell>
          <cell r="AC1158" t="str">
            <v>Ｒ４</v>
          </cell>
        </row>
        <row r="1159">
          <cell r="A1159">
            <v>1410051018463</v>
          </cell>
          <cell r="B1159">
            <v>6</v>
          </cell>
          <cell r="C1159" t="str">
            <v>保育所</v>
          </cell>
          <cell r="D1159" t="str">
            <v>うみのくに保育園とつか</v>
          </cell>
          <cell r="E1159">
            <v>90</v>
          </cell>
          <cell r="F1159" t="str">
            <v>戸塚区</v>
          </cell>
          <cell r="G1159" t="str">
            <v>該当</v>
          </cell>
          <cell r="H1159">
            <v>12</v>
          </cell>
          <cell r="I1159">
            <v>4</v>
          </cell>
          <cell r="J1159">
            <v>2</v>
          </cell>
          <cell r="K1159" t="str">
            <v>該当</v>
          </cell>
          <cell r="L1159">
            <v>11</v>
          </cell>
          <cell r="M1159">
            <v>4</v>
          </cell>
          <cell r="N1159">
            <v>7</v>
          </cell>
          <cell r="O1159">
            <v>1010054</v>
          </cell>
          <cell r="P1159" t="str">
            <v>東京都千代田区神田錦町２丁目５－１６　名古路ビル新館８階</v>
          </cell>
          <cell r="Q1159" t="str">
            <v>株式会社空のはね</v>
          </cell>
          <cell r="R1159" t="str">
            <v>適</v>
          </cell>
          <cell r="S1159" t="str">
            <v/>
          </cell>
          <cell r="T1159" t="str">
            <v/>
          </cell>
          <cell r="U1159">
            <v>45182</v>
          </cell>
          <cell r="X1159" t="str">
            <v>なし</v>
          </cell>
          <cell r="Y1159" t="str">
            <v/>
          </cell>
          <cell r="Z1159" t="str">
            <v>該当</v>
          </cell>
          <cell r="AA1159" t="str">
            <v>Ｒ４</v>
          </cell>
          <cell r="AB1159" t="str">
            <v>〇</v>
          </cell>
          <cell r="AC1159" t="str">
            <v>Ｒ４</v>
          </cell>
        </row>
        <row r="1160">
          <cell r="A1160">
            <v>1410051018448</v>
          </cell>
          <cell r="B1160">
            <v>6</v>
          </cell>
          <cell r="C1160" t="str">
            <v>保育所</v>
          </cell>
          <cell r="D1160" t="str">
            <v>戸塚みどり保育園</v>
          </cell>
          <cell r="E1160">
            <v>90</v>
          </cell>
          <cell r="F1160" t="str">
            <v>戸塚区</v>
          </cell>
          <cell r="G1160" t="str">
            <v>該当</v>
          </cell>
          <cell r="H1160">
            <v>12</v>
          </cell>
          <cell r="I1160">
            <v>4</v>
          </cell>
          <cell r="J1160">
            <v>2</v>
          </cell>
          <cell r="K1160" t="str">
            <v>該当</v>
          </cell>
          <cell r="L1160">
            <v>11</v>
          </cell>
          <cell r="M1160">
            <v>4</v>
          </cell>
          <cell r="N1160">
            <v>7</v>
          </cell>
          <cell r="O1160">
            <v>2440003</v>
          </cell>
          <cell r="P1160" t="str">
            <v>横浜市戸塚区戸塚町３９２３－３</v>
          </cell>
          <cell r="Q1160" t="str">
            <v>戸塚みどり保育園</v>
          </cell>
          <cell r="R1160" t="str">
            <v/>
          </cell>
          <cell r="S1160" t="str">
            <v/>
          </cell>
          <cell r="T1160" t="e">
            <v>#N/A</v>
          </cell>
          <cell r="U1160">
            <v>45182</v>
          </cell>
          <cell r="X1160" t="str">
            <v>なし</v>
          </cell>
          <cell r="Y1160" t="str">
            <v/>
          </cell>
          <cell r="Z1160" t="str">
            <v>該当</v>
          </cell>
          <cell r="AA1160" t="str">
            <v>Ｒ４</v>
          </cell>
          <cell r="AB1160" t="str">
            <v>〇</v>
          </cell>
          <cell r="AC1160" t="str">
            <v>Ｒ４</v>
          </cell>
        </row>
        <row r="1161">
          <cell r="A1161">
            <v>1410051018430</v>
          </cell>
          <cell r="B1161">
            <v>6</v>
          </cell>
          <cell r="C1161" t="str">
            <v>保育所</v>
          </cell>
          <cell r="D1161" t="str">
            <v>銀杏保育園</v>
          </cell>
          <cell r="E1161">
            <v>90</v>
          </cell>
          <cell r="F1161" t="str">
            <v>戸塚区</v>
          </cell>
          <cell r="G1161" t="str">
            <v>該当</v>
          </cell>
          <cell r="H1161">
            <v>22</v>
          </cell>
          <cell r="I1161">
            <v>7</v>
          </cell>
          <cell r="J1161">
            <v>4</v>
          </cell>
          <cell r="K1161" t="str">
            <v>該当</v>
          </cell>
          <cell r="L1161">
            <v>12</v>
          </cell>
          <cell r="M1161">
            <v>7</v>
          </cell>
          <cell r="N1161">
            <v>5</v>
          </cell>
          <cell r="O1161">
            <v>2450052</v>
          </cell>
          <cell r="P1161" t="str">
            <v>横浜市戸塚区秋葉町１４７番地１</v>
          </cell>
          <cell r="Q1161" t="str">
            <v>社会福祉法人　くすの樹会　銀杏保育園</v>
          </cell>
          <cell r="R1161" t="str">
            <v>適</v>
          </cell>
          <cell r="S1161" t="str">
            <v/>
          </cell>
          <cell r="T1161" t="str">
            <v/>
          </cell>
          <cell r="U1161">
            <v>45182</v>
          </cell>
          <cell r="X1161" t="str">
            <v>なし</v>
          </cell>
          <cell r="Y1161" t="str">
            <v/>
          </cell>
          <cell r="Z1161" t="str">
            <v>該当</v>
          </cell>
          <cell r="AA1161" t="str">
            <v>Ｒ４</v>
          </cell>
          <cell r="AB1161" t="str">
            <v>〇</v>
          </cell>
          <cell r="AC1161" t="str">
            <v>Ｒ４</v>
          </cell>
        </row>
        <row r="1162">
          <cell r="A1162">
            <v>1410051018414</v>
          </cell>
          <cell r="B1162">
            <v>6</v>
          </cell>
          <cell r="C1162" t="str">
            <v>保育所</v>
          </cell>
          <cell r="D1162" t="str">
            <v>ＹＭＣＡとつか乳児保育園</v>
          </cell>
          <cell r="E1162">
            <v>90</v>
          </cell>
          <cell r="F1162" t="str">
            <v>戸塚区</v>
          </cell>
          <cell r="G1162" t="str">
            <v>該当</v>
          </cell>
          <cell r="H1162">
            <v>13</v>
          </cell>
          <cell r="I1162">
            <v>4</v>
          </cell>
          <cell r="J1162">
            <v>3</v>
          </cell>
          <cell r="K1162" t="str">
            <v>該当</v>
          </cell>
          <cell r="L1162">
            <v>6</v>
          </cell>
          <cell r="M1162">
            <v>4</v>
          </cell>
          <cell r="N1162">
            <v>2</v>
          </cell>
          <cell r="O1162">
            <v>2440816</v>
          </cell>
          <cell r="P1162" t="str">
            <v>横浜市戸塚区上倉田町７６９－２４</v>
          </cell>
          <cell r="Q1162" t="str">
            <v>ＹＭＣＡとつか乳児保育園</v>
          </cell>
          <cell r="R1162" t="str">
            <v>適</v>
          </cell>
          <cell r="S1162" t="str">
            <v/>
          </cell>
          <cell r="T1162" t="str">
            <v/>
          </cell>
          <cell r="U1162">
            <v>45163</v>
          </cell>
          <cell r="X1162" t="str">
            <v>なし</v>
          </cell>
          <cell r="Y1162" t="str">
            <v/>
          </cell>
          <cell r="Z1162" t="str">
            <v>該当</v>
          </cell>
          <cell r="AA1162" t="str">
            <v>Ｒ４</v>
          </cell>
          <cell r="AB1162" t="str">
            <v>〇</v>
          </cell>
          <cell r="AC1162" t="str">
            <v>Ｒ４</v>
          </cell>
        </row>
        <row r="1163">
          <cell r="A1163">
            <v>1410051017713</v>
          </cell>
          <cell r="B1163">
            <v>6</v>
          </cell>
          <cell r="C1163" t="str">
            <v>保育所</v>
          </cell>
          <cell r="D1163" t="str">
            <v>わかば保育園</v>
          </cell>
          <cell r="E1163">
            <v>90</v>
          </cell>
          <cell r="F1163" t="str">
            <v>戸塚区</v>
          </cell>
          <cell r="G1163" t="str">
            <v>該当</v>
          </cell>
          <cell r="H1163">
            <v>20</v>
          </cell>
          <cell r="I1163">
            <v>7</v>
          </cell>
          <cell r="J1163">
            <v>4</v>
          </cell>
          <cell r="K1163" t="str">
            <v>該当</v>
          </cell>
          <cell r="L1163">
            <v>20</v>
          </cell>
          <cell r="M1163">
            <v>7</v>
          </cell>
          <cell r="N1163">
            <v>13</v>
          </cell>
          <cell r="O1163">
            <v>2440813</v>
          </cell>
          <cell r="P1163" t="str">
            <v>横浜市戸塚区舞岡町９９２</v>
          </cell>
          <cell r="Q1163" t="str">
            <v>社会福祉法人あらぐさ会わかば保育園</v>
          </cell>
          <cell r="R1163" t="str">
            <v>適</v>
          </cell>
          <cell r="S1163" t="str">
            <v/>
          </cell>
          <cell r="T1163" t="str">
            <v/>
          </cell>
          <cell r="U1163">
            <v>45175</v>
          </cell>
          <cell r="X1163" t="str">
            <v>なし</v>
          </cell>
          <cell r="Y1163" t="str">
            <v/>
          </cell>
          <cell r="Z1163" t="str">
            <v>該当</v>
          </cell>
          <cell r="AA1163" t="str">
            <v>Ｒ４</v>
          </cell>
          <cell r="AB1163" t="str">
            <v>〇</v>
          </cell>
          <cell r="AC1163" t="str">
            <v>Ｒ４</v>
          </cell>
        </row>
        <row r="1164">
          <cell r="A1164">
            <v>1410051017705</v>
          </cell>
          <cell r="B1164">
            <v>6</v>
          </cell>
          <cell r="C1164" t="str">
            <v>保育所</v>
          </cell>
          <cell r="D1164" t="str">
            <v>レインボー保育園</v>
          </cell>
          <cell r="E1164">
            <v>90</v>
          </cell>
          <cell r="F1164" t="str">
            <v>戸塚区</v>
          </cell>
          <cell r="G1164" t="str">
            <v>該当</v>
          </cell>
          <cell r="H1164">
            <v>14</v>
          </cell>
          <cell r="I1164">
            <v>5</v>
          </cell>
          <cell r="J1164">
            <v>3</v>
          </cell>
          <cell r="K1164" t="str">
            <v>該当</v>
          </cell>
          <cell r="L1164">
            <v>13</v>
          </cell>
          <cell r="M1164">
            <v>5</v>
          </cell>
          <cell r="N1164">
            <v>8</v>
          </cell>
          <cell r="O1164">
            <v>2450053</v>
          </cell>
          <cell r="P1164" t="str">
            <v>横浜市戸塚区上矢部町２０３０－４</v>
          </cell>
          <cell r="Q1164" t="str">
            <v>社会福祉法人　レインボー保育園</v>
          </cell>
          <cell r="R1164" t="str">
            <v>適</v>
          </cell>
          <cell r="S1164" t="str">
            <v/>
          </cell>
          <cell r="T1164" t="str">
            <v/>
          </cell>
          <cell r="U1164">
            <v>45175</v>
          </cell>
          <cell r="X1164" t="str">
            <v>なし</v>
          </cell>
          <cell r="Y1164" t="str">
            <v/>
          </cell>
          <cell r="Z1164" t="str">
            <v>該当</v>
          </cell>
          <cell r="AA1164" t="str">
            <v>Ｒ４</v>
          </cell>
          <cell r="AB1164" t="str">
            <v>〇</v>
          </cell>
          <cell r="AC1164" t="str">
            <v>Ｒ４</v>
          </cell>
        </row>
        <row r="1165">
          <cell r="A1165">
            <v>1410051017697</v>
          </cell>
          <cell r="B1165">
            <v>6</v>
          </cell>
          <cell r="C1165" t="str">
            <v>保育所</v>
          </cell>
          <cell r="D1165" t="str">
            <v>松みどり保育所</v>
          </cell>
          <cell r="E1165">
            <v>90</v>
          </cell>
          <cell r="F1165" t="str">
            <v>戸塚区</v>
          </cell>
          <cell r="G1165" t="str">
            <v>該当</v>
          </cell>
          <cell r="H1165">
            <v>19</v>
          </cell>
          <cell r="I1165">
            <v>6</v>
          </cell>
          <cell r="J1165">
            <v>4</v>
          </cell>
          <cell r="K1165" t="str">
            <v>該当</v>
          </cell>
          <cell r="L1165">
            <v>5</v>
          </cell>
          <cell r="M1165">
            <v>6</v>
          </cell>
          <cell r="N1165">
            <v>0</v>
          </cell>
          <cell r="O1165">
            <v>2450063</v>
          </cell>
          <cell r="P1165" t="str">
            <v>横浜市戸塚区原宿二丁目５６－３</v>
          </cell>
          <cell r="Q1165" t="str">
            <v>社会福祉法人松緑会　松みどりホーム</v>
          </cell>
          <cell r="R1165" t="str">
            <v>適</v>
          </cell>
          <cell r="S1165" t="str">
            <v/>
          </cell>
          <cell r="T1165" t="str">
            <v/>
          </cell>
          <cell r="U1165">
            <v>45191</v>
          </cell>
          <cell r="X1165" t="str">
            <v>なし</v>
          </cell>
          <cell r="Y1165" t="str">
            <v/>
          </cell>
          <cell r="Z1165" t="str">
            <v>該当</v>
          </cell>
          <cell r="AA1165" t="str">
            <v>Ｒ４</v>
          </cell>
          <cell r="AB1165" t="str">
            <v>〇</v>
          </cell>
          <cell r="AC1165" t="str">
            <v>Ｒ４</v>
          </cell>
        </row>
        <row r="1166">
          <cell r="A1166">
            <v>1410051017689</v>
          </cell>
          <cell r="B1166">
            <v>6</v>
          </cell>
          <cell r="C1166" t="str">
            <v>保育所</v>
          </cell>
          <cell r="D1166" t="str">
            <v>名瀬いちい保育園</v>
          </cell>
          <cell r="E1166">
            <v>90</v>
          </cell>
          <cell r="F1166" t="str">
            <v>戸塚区</v>
          </cell>
          <cell r="G1166" t="str">
            <v>該当</v>
          </cell>
          <cell r="H1166">
            <v>16</v>
          </cell>
          <cell r="I1166">
            <v>5</v>
          </cell>
          <cell r="J1166">
            <v>3</v>
          </cell>
          <cell r="K1166" t="str">
            <v>該当</v>
          </cell>
          <cell r="L1166">
            <v>11</v>
          </cell>
          <cell r="M1166">
            <v>5</v>
          </cell>
          <cell r="N1166">
            <v>6</v>
          </cell>
          <cell r="O1166">
            <v>600063</v>
          </cell>
          <cell r="P1166" t="str">
            <v>北海道札幌市中央区南３条西１丁目１－１　南３西１ビル５階</v>
          </cell>
          <cell r="Q1166" t="str">
            <v>社会福祉法人水の会</v>
          </cell>
          <cell r="R1166" t="str">
            <v>適</v>
          </cell>
          <cell r="S1166" t="str">
            <v/>
          </cell>
          <cell r="T1166" t="str">
            <v/>
          </cell>
          <cell r="U1166">
            <v>45175</v>
          </cell>
          <cell r="X1166" t="str">
            <v>なし</v>
          </cell>
          <cell r="Y1166" t="str">
            <v/>
          </cell>
          <cell r="Z1166" t="str">
            <v>該当</v>
          </cell>
          <cell r="AA1166" t="str">
            <v>Ｒ４</v>
          </cell>
          <cell r="AB1166" t="str">
            <v>〇</v>
          </cell>
          <cell r="AC1166" t="str">
            <v>Ｒ４</v>
          </cell>
        </row>
        <row r="1167">
          <cell r="A1167">
            <v>1410051017671</v>
          </cell>
          <cell r="B1167">
            <v>6</v>
          </cell>
          <cell r="C1167" t="str">
            <v>保育所</v>
          </cell>
          <cell r="D1167" t="str">
            <v>戸塚愛児園</v>
          </cell>
          <cell r="E1167">
            <v>90</v>
          </cell>
          <cell r="F1167" t="str">
            <v>戸塚区</v>
          </cell>
          <cell r="G1167" t="str">
            <v>該当</v>
          </cell>
          <cell r="H1167">
            <v>30</v>
          </cell>
          <cell r="I1167">
            <v>10</v>
          </cell>
          <cell r="J1167">
            <v>6</v>
          </cell>
          <cell r="K1167" t="str">
            <v>該当</v>
          </cell>
          <cell r="L1167">
            <v>24</v>
          </cell>
          <cell r="M1167">
            <v>10</v>
          </cell>
          <cell r="N1167">
            <v>14</v>
          </cell>
          <cell r="O1167">
            <v>2440003</v>
          </cell>
          <cell r="P1167" t="str">
            <v>横浜市戸塚区戸塚町１６７</v>
          </cell>
          <cell r="Q1167" t="str">
            <v>戸塚愛児園</v>
          </cell>
          <cell r="R1167" t="str">
            <v/>
          </cell>
          <cell r="S1167" t="str">
            <v/>
          </cell>
          <cell r="T1167" t="e">
            <v>#N/A</v>
          </cell>
          <cell r="U1167">
            <v>45182</v>
          </cell>
          <cell r="X1167" t="str">
            <v>なし</v>
          </cell>
          <cell r="Y1167" t="str">
            <v/>
          </cell>
          <cell r="Z1167" t="str">
            <v>該当</v>
          </cell>
          <cell r="AA1167" t="str">
            <v>Ｒ４</v>
          </cell>
          <cell r="AB1167" t="str">
            <v>〇</v>
          </cell>
          <cell r="AC1167" t="str">
            <v>Ｒ４</v>
          </cell>
        </row>
        <row r="1168">
          <cell r="A1168">
            <v>1410051017663</v>
          </cell>
          <cell r="B1168">
            <v>6</v>
          </cell>
          <cell r="C1168" t="str">
            <v>保育所</v>
          </cell>
          <cell r="D1168" t="str">
            <v>ことは保育園</v>
          </cell>
          <cell r="E1168">
            <v>90</v>
          </cell>
          <cell r="F1168" t="str">
            <v>戸塚区</v>
          </cell>
          <cell r="G1168" t="str">
            <v>非該当</v>
          </cell>
          <cell r="I1168" t="str">
            <v/>
          </cell>
          <cell r="J1168" t="str">
            <v/>
          </cell>
          <cell r="K1168" t="str">
            <v>非該当</v>
          </cell>
          <cell r="M1168" t="str">
            <v/>
          </cell>
          <cell r="N1168" t="str">
            <v>―</v>
          </cell>
          <cell r="O1168">
            <v>2440812</v>
          </cell>
          <cell r="P1168" t="str">
            <v>横浜市戸塚区柏尾町７４２</v>
          </cell>
          <cell r="Q1168" t="str">
            <v>社会福祉法人七葉会　ことは保育園</v>
          </cell>
          <cell r="R1168" t="str">
            <v>適</v>
          </cell>
          <cell r="S1168" t="str">
            <v/>
          </cell>
          <cell r="T1168" t="str">
            <v/>
          </cell>
          <cell r="U1168">
            <v>45163</v>
          </cell>
          <cell r="X1168" t="str">
            <v>―</v>
          </cell>
          <cell r="Y1168" t="str">
            <v/>
          </cell>
          <cell r="Z1168" t="str">
            <v>該当</v>
          </cell>
          <cell r="AA1168" t="str">
            <v>Ｒ４</v>
          </cell>
          <cell r="AB1168" t="str">
            <v>〇</v>
          </cell>
          <cell r="AC1168" t="str">
            <v/>
          </cell>
        </row>
        <row r="1169">
          <cell r="A1169">
            <v>1410051017655</v>
          </cell>
          <cell r="B1169">
            <v>6</v>
          </cell>
          <cell r="C1169" t="str">
            <v>保育所</v>
          </cell>
          <cell r="D1169" t="str">
            <v>小雀みどり保育園</v>
          </cell>
          <cell r="E1169">
            <v>90</v>
          </cell>
          <cell r="F1169" t="str">
            <v>戸塚区</v>
          </cell>
          <cell r="G1169" t="str">
            <v>該当</v>
          </cell>
          <cell r="H1169">
            <v>12</v>
          </cell>
          <cell r="I1169">
            <v>4</v>
          </cell>
          <cell r="J1169">
            <v>2</v>
          </cell>
          <cell r="K1169" t="str">
            <v>該当</v>
          </cell>
          <cell r="L1169">
            <v>10</v>
          </cell>
          <cell r="M1169">
            <v>4</v>
          </cell>
          <cell r="N1169">
            <v>6</v>
          </cell>
          <cell r="O1169">
            <v>2440004</v>
          </cell>
          <cell r="P1169" t="str">
            <v>横浜市戸塚区小雀町８７６－４</v>
          </cell>
          <cell r="Q1169" t="str">
            <v>小雀みどり保育園　</v>
          </cell>
          <cell r="R1169" t="str">
            <v>適</v>
          </cell>
          <cell r="S1169" t="str">
            <v/>
          </cell>
          <cell r="T1169" t="str">
            <v/>
          </cell>
          <cell r="U1169">
            <v>45175</v>
          </cell>
          <cell r="X1169" t="str">
            <v>なし</v>
          </cell>
          <cell r="Y1169" t="str">
            <v/>
          </cell>
          <cell r="Z1169" t="str">
            <v>該当</v>
          </cell>
          <cell r="AA1169" t="str">
            <v>Ｒ４</v>
          </cell>
          <cell r="AB1169" t="str">
            <v>〇</v>
          </cell>
          <cell r="AC1169" t="str">
            <v>Ｒ４</v>
          </cell>
        </row>
        <row r="1170">
          <cell r="A1170">
            <v>1410051017648</v>
          </cell>
          <cell r="B1170">
            <v>6</v>
          </cell>
          <cell r="C1170" t="str">
            <v>保育所</v>
          </cell>
          <cell r="D1170" t="str">
            <v>くすのき保育園</v>
          </cell>
          <cell r="E1170">
            <v>90</v>
          </cell>
          <cell r="F1170" t="str">
            <v>戸塚区</v>
          </cell>
          <cell r="G1170" t="str">
            <v>該当</v>
          </cell>
          <cell r="H1170">
            <v>18</v>
          </cell>
          <cell r="I1170">
            <v>6</v>
          </cell>
          <cell r="J1170">
            <v>4</v>
          </cell>
          <cell r="K1170" t="str">
            <v>該当</v>
          </cell>
          <cell r="L1170">
            <v>18</v>
          </cell>
          <cell r="M1170">
            <v>6</v>
          </cell>
          <cell r="N1170">
            <v>12</v>
          </cell>
          <cell r="O1170">
            <v>2450053</v>
          </cell>
          <cell r="P1170" t="str">
            <v>横浜市戸塚区上矢部町６１９－１０</v>
          </cell>
          <cell r="Q1170" t="str">
            <v>社会福祉法人　横浜道友会　くすのき保育園</v>
          </cell>
          <cell r="R1170" t="str">
            <v>適</v>
          </cell>
          <cell r="S1170" t="str">
            <v/>
          </cell>
          <cell r="T1170" t="str">
            <v/>
          </cell>
          <cell r="U1170">
            <v>45175</v>
          </cell>
          <cell r="X1170" t="str">
            <v>なし</v>
          </cell>
          <cell r="Y1170" t="str">
            <v/>
          </cell>
          <cell r="Z1170" t="str">
            <v>該当</v>
          </cell>
          <cell r="AA1170" t="str">
            <v>Ｒ４</v>
          </cell>
          <cell r="AB1170" t="str">
            <v>〇</v>
          </cell>
          <cell r="AC1170" t="str">
            <v>Ｒ４</v>
          </cell>
        </row>
        <row r="1171">
          <cell r="A1171">
            <v>1410051017630</v>
          </cell>
          <cell r="B1171">
            <v>6</v>
          </cell>
          <cell r="C1171" t="str">
            <v>保育所</v>
          </cell>
          <cell r="D1171" t="str">
            <v>エミールの森ひばり保育園</v>
          </cell>
          <cell r="E1171">
            <v>90</v>
          </cell>
          <cell r="F1171" t="str">
            <v>戸塚区</v>
          </cell>
          <cell r="G1171" t="str">
            <v>該当</v>
          </cell>
          <cell r="H1171">
            <v>6</v>
          </cell>
          <cell r="I1171">
            <v>2</v>
          </cell>
          <cell r="J1171">
            <v>1</v>
          </cell>
          <cell r="K1171" t="str">
            <v>該当</v>
          </cell>
          <cell r="L1171">
            <v>5</v>
          </cell>
          <cell r="M1171">
            <v>2</v>
          </cell>
          <cell r="N1171">
            <v>3</v>
          </cell>
          <cell r="O1171">
            <v>2470002</v>
          </cell>
          <cell r="P1171" t="str">
            <v>横浜市栄区小山台一丁目３３－１０</v>
          </cell>
          <cell r="Q1171" t="str">
            <v>社会福祉法人ひよこの会</v>
          </cell>
          <cell r="R1171" t="str">
            <v/>
          </cell>
          <cell r="S1171" t="str">
            <v/>
          </cell>
          <cell r="T1171" t="e">
            <v>#N/A</v>
          </cell>
          <cell r="U1171">
            <v>45163</v>
          </cell>
          <cell r="X1171" t="str">
            <v>なし</v>
          </cell>
          <cell r="Y1171" t="str">
            <v/>
          </cell>
          <cell r="Z1171" t="str">
            <v>該当</v>
          </cell>
          <cell r="AA1171" t="str">
            <v>Ｒ４</v>
          </cell>
          <cell r="AB1171" t="str">
            <v>〇</v>
          </cell>
          <cell r="AC1171" t="str">
            <v>Ｒ４</v>
          </cell>
        </row>
        <row r="1172">
          <cell r="A1172">
            <v>1410051017622</v>
          </cell>
          <cell r="B1172">
            <v>6</v>
          </cell>
          <cell r="C1172" t="str">
            <v>保育所</v>
          </cell>
          <cell r="D1172" t="str">
            <v>岩崎学園東戸塚保育園</v>
          </cell>
          <cell r="E1172">
            <v>90</v>
          </cell>
          <cell r="F1172" t="str">
            <v>戸塚区</v>
          </cell>
          <cell r="G1172" t="str">
            <v>該当</v>
          </cell>
          <cell r="H1172">
            <v>26</v>
          </cell>
          <cell r="I1172">
            <v>9</v>
          </cell>
          <cell r="J1172">
            <v>5</v>
          </cell>
          <cell r="K1172" t="str">
            <v>該当</v>
          </cell>
          <cell r="L1172">
            <v>17</v>
          </cell>
          <cell r="M1172">
            <v>9</v>
          </cell>
          <cell r="N1172">
            <v>8</v>
          </cell>
          <cell r="O1172">
            <v>2440801</v>
          </cell>
          <cell r="P1172" t="str">
            <v>横浜市戸塚区品濃町５５０－９</v>
          </cell>
          <cell r="Q1172" t="str">
            <v>学校法人　岩崎学園　東戸塚保育園</v>
          </cell>
          <cell r="R1172" t="str">
            <v>適</v>
          </cell>
          <cell r="S1172" t="str">
            <v/>
          </cell>
          <cell r="T1172" t="str">
            <v/>
          </cell>
          <cell r="U1172">
            <v>45163</v>
          </cell>
          <cell r="X1172" t="str">
            <v>なし</v>
          </cell>
          <cell r="Y1172" t="str">
            <v/>
          </cell>
          <cell r="Z1172" t="str">
            <v>該当</v>
          </cell>
          <cell r="AA1172" t="str">
            <v>Ｒ４</v>
          </cell>
          <cell r="AB1172" t="str">
            <v>〇</v>
          </cell>
          <cell r="AC1172" t="str">
            <v>Ｒ４</v>
          </cell>
        </row>
        <row r="1173">
          <cell r="A1173">
            <v>1410051017614</v>
          </cell>
          <cell r="B1173">
            <v>6</v>
          </cell>
          <cell r="C1173" t="str">
            <v>保育所</v>
          </cell>
          <cell r="D1173" t="str">
            <v>アスク戸塚保育園</v>
          </cell>
          <cell r="E1173">
            <v>90</v>
          </cell>
          <cell r="F1173" t="str">
            <v>戸塚区</v>
          </cell>
          <cell r="G1173" t="str">
            <v>該当</v>
          </cell>
          <cell r="H1173">
            <v>14</v>
          </cell>
          <cell r="I1173">
            <v>5</v>
          </cell>
          <cell r="J1173">
            <v>3</v>
          </cell>
          <cell r="K1173" t="str">
            <v>該当</v>
          </cell>
          <cell r="L1173">
            <v>9</v>
          </cell>
          <cell r="M1173">
            <v>5</v>
          </cell>
          <cell r="N1173">
            <v>4</v>
          </cell>
          <cell r="O1173">
            <v>1080075</v>
          </cell>
          <cell r="P1173" t="str">
            <v>東京都港区港南１－２－７０　品川シーズンテラス５Ｆ</v>
          </cell>
          <cell r="Q1173" t="str">
            <v>株式会社　日本保育総合研究所</v>
          </cell>
          <cell r="R1173" t="str">
            <v/>
          </cell>
          <cell r="S1173" t="str">
            <v/>
          </cell>
          <cell r="T1173" t="e">
            <v>#N/A</v>
          </cell>
          <cell r="U1173">
            <v>45175</v>
          </cell>
          <cell r="X1173" t="str">
            <v>なし</v>
          </cell>
          <cell r="Y1173" t="str">
            <v/>
          </cell>
          <cell r="Z1173" t="str">
            <v>該当</v>
          </cell>
          <cell r="AA1173" t="str">
            <v>Ｒ４</v>
          </cell>
          <cell r="AB1173" t="str">
            <v>〇</v>
          </cell>
          <cell r="AC1173" t="str">
            <v>Ｒ４</v>
          </cell>
        </row>
        <row r="1174">
          <cell r="A1174">
            <v>1410051016053</v>
          </cell>
          <cell r="B1174">
            <v>6</v>
          </cell>
          <cell r="C1174" t="str">
            <v>保育所</v>
          </cell>
          <cell r="D1174" t="str">
            <v>グローバルキッズ戸塚吉田町保育園</v>
          </cell>
          <cell r="E1174">
            <v>90</v>
          </cell>
          <cell r="F1174" t="str">
            <v>戸塚区</v>
          </cell>
          <cell r="G1174" t="str">
            <v>該当</v>
          </cell>
          <cell r="H1174">
            <v>19</v>
          </cell>
          <cell r="I1174">
            <v>6</v>
          </cell>
          <cell r="J1174">
            <v>4</v>
          </cell>
          <cell r="K1174" t="str">
            <v>該当</v>
          </cell>
          <cell r="L1174">
            <v>11</v>
          </cell>
          <cell r="M1174">
            <v>6</v>
          </cell>
          <cell r="N1174">
            <v>5</v>
          </cell>
          <cell r="O1174">
            <v>1020071</v>
          </cell>
          <cell r="P1174" t="str">
            <v>東京都千代田区富士見二丁目１４番地３６号</v>
          </cell>
          <cell r="Q1174" t="str">
            <v>株式会社グローバルキッズ</v>
          </cell>
          <cell r="R1174" t="str">
            <v>適</v>
          </cell>
          <cell r="S1174" t="str">
            <v/>
          </cell>
          <cell r="T1174" t="str">
            <v/>
          </cell>
          <cell r="U1174">
            <v>45163</v>
          </cell>
          <cell r="X1174" t="str">
            <v>なし</v>
          </cell>
          <cell r="Y1174" t="str">
            <v/>
          </cell>
          <cell r="Z1174" t="str">
            <v>該当</v>
          </cell>
          <cell r="AA1174" t="str">
            <v>Ｒ４</v>
          </cell>
          <cell r="AB1174" t="str">
            <v>〇</v>
          </cell>
          <cell r="AC1174" t="str">
            <v>Ｒ４</v>
          </cell>
        </row>
        <row r="1175">
          <cell r="A1175">
            <v>1410051016046</v>
          </cell>
          <cell r="B1175">
            <v>6</v>
          </cell>
          <cell r="C1175" t="str">
            <v>保育所</v>
          </cell>
          <cell r="D1175" t="str">
            <v>南戸塚保育園</v>
          </cell>
          <cell r="E1175">
            <v>90</v>
          </cell>
          <cell r="F1175" t="str">
            <v>戸塚区</v>
          </cell>
          <cell r="G1175" t="str">
            <v>該当</v>
          </cell>
          <cell r="H1175">
            <v>15</v>
          </cell>
          <cell r="I1175">
            <v>5</v>
          </cell>
          <cell r="J1175">
            <v>3</v>
          </cell>
          <cell r="K1175" t="str">
            <v>該当</v>
          </cell>
          <cell r="L1175">
            <v>10</v>
          </cell>
          <cell r="M1175">
            <v>5</v>
          </cell>
          <cell r="N1175">
            <v>5</v>
          </cell>
          <cell r="O1175">
            <v>2440003</v>
          </cell>
          <cell r="P1175" t="str">
            <v>横浜市戸塚区戸塚町２８１０－１２</v>
          </cell>
          <cell r="Q1175" t="str">
            <v>社会福祉法人ももの会　</v>
          </cell>
          <cell r="R1175" t="str">
            <v>適</v>
          </cell>
          <cell r="S1175" t="str">
            <v/>
          </cell>
          <cell r="T1175" t="str">
            <v/>
          </cell>
          <cell r="U1175">
            <v>45163</v>
          </cell>
          <cell r="X1175" t="str">
            <v>なし</v>
          </cell>
          <cell r="Y1175" t="str">
            <v/>
          </cell>
          <cell r="Z1175" t="str">
            <v>該当</v>
          </cell>
          <cell r="AA1175" t="str">
            <v>Ｒ４</v>
          </cell>
          <cell r="AB1175" t="str">
            <v>〇</v>
          </cell>
          <cell r="AC1175" t="str">
            <v>Ｒ４</v>
          </cell>
        </row>
        <row r="1176">
          <cell r="A1176">
            <v>1410051016038</v>
          </cell>
          <cell r="B1176">
            <v>6</v>
          </cell>
          <cell r="C1176" t="str">
            <v>保育所</v>
          </cell>
          <cell r="D1176" t="str">
            <v>芙蓉保育園</v>
          </cell>
          <cell r="E1176">
            <v>90</v>
          </cell>
          <cell r="F1176" t="str">
            <v>戸塚区</v>
          </cell>
          <cell r="G1176" t="str">
            <v>該当</v>
          </cell>
          <cell r="H1176">
            <v>15</v>
          </cell>
          <cell r="I1176">
            <v>5</v>
          </cell>
          <cell r="J1176">
            <v>3</v>
          </cell>
          <cell r="K1176" t="str">
            <v>該当</v>
          </cell>
          <cell r="L1176">
            <v>11</v>
          </cell>
          <cell r="M1176">
            <v>5</v>
          </cell>
          <cell r="N1176">
            <v>6</v>
          </cell>
          <cell r="O1176">
            <v>2440003</v>
          </cell>
          <cell r="P1176" t="str">
            <v>横浜市戸塚区戸塚町２８１０－１２</v>
          </cell>
          <cell r="Q1176" t="str">
            <v>社会福祉法人ももの会</v>
          </cell>
          <cell r="R1176" t="str">
            <v>適</v>
          </cell>
          <cell r="S1176" t="str">
            <v/>
          </cell>
          <cell r="T1176" t="str">
            <v/>
          </cell>
          <cell r="U1176">
            <v>45163</v>
          </cell>
          <cell r="X1176" t="str">
            <v>なし</v>
          </cell>
          <cell r="Y1176" t="str">
            <v/>
          </cell>
          <cell r="Z1176" t="str">
            <v>該当</v>
          </cell>
          <cell r="AA1176" t="str">
            <v>Ｒ４</v>
          </cell>
          <cell r="AB1176" t="str">
            <v>〇</v>
          </cell>
          <cell r="AC1176" t="str">
            <v>Ｒ４</v>
          </cell>
        </row>
        <row r="1177">
          <cell r="A1177">
            <v>1410051016012</v>
          </cell>
          <cell r="B1177">
            <v>6</v>
          </cell>
          <cell r="C1177" t="str">
            <v>保育所</v>
          </cell>
          <cell r="D1177" t="str">
            <v>にじいろ保育園戸塚</v>
          </cell>
          <cell r="E1177">
            <v>90</v>
          </cell>
          <cell r="F1177" t="str">
            <v>戸塚区</v>
          </cell>
          <cell r="G1177" t="str">
            <v>該当</v>
          </cell>
          <cell r="H1177">
            <v>19</v>
          </cell>
          <cell r="I1177">
            <v>6</v>
          </cell>
          <cell r="J1177">
            <v>4</v>
          </cell>
          <cell r="K1177" t="str">
            <v>該当</v>
          </cell>
          <cell r="L1177">
            <v>6</v>
          </cell>
          <cell r="M1177">
            <v>6</v>
          </cell>
          <cell r="N1177">
            <v>0</v>
          </cell>
          <cell r="O1177">
            <v>1500043</v>
          </cell>
          <cell r="P1177" t="str">
            <v>東京都渋谷区道玄坂１丁目１２－１　渋谷マークシティ　ウェスト１７階</v>
          </cell>
          <cell r="Q1177" t="str">
            <v>ライクキッズ株式会社</v>
          </cell>
          <cell r="R1177" t="str">
            <v/>
          </cell>
          <cell r="S1177" t="str">
            <v/>
          </cell>
          <cell r="T1177" t="e">
            <v>#N/A</v>
          </cell>
          <cell r="U1177">
            <v>45175</v>
          </cell>
          <cell r="X1177" t="str">
            <v>なし</v>
          </cell>
          <cell r="Y1177" t="str">
            <v/>
          </cell>
          <cell r="Z1177" t="str">
            <v>該当</v>
          </cell>
          <cell r="AA1177" t="str">
            <v>Ｒ４</v>
          </cell>
          <cell r="AB1177" t="str">
            <v>〇</v>
          </cell>
          <cell r="AC1177" t="str">
            <v>Ｒ４</v>
          </cell>
        </row>
        <row r="1178">
          <cell r="A1178">
            <v>1410051016004</v>
          </cell>
          <cell r="B1178">
            <v>6</v>
          </cell>
          <cell r="C1178" t="str">
            <v>保育所</v>
          </cell>
          <cell r="D1178" t="str">
            <v>にじいろ保育園品濃町</v>
          </cell>
          <cell r="E1178">
            <v>90</v>
          </cell>
          <cell r="F1178" t="str">
            <v>戸塚区</v>
          </cell>
          <cell r="G1178" t="str">
            <v>該当</v>
          </cell>
          <cell r="H1178">
            <v>14</v>
          </cell>
          <cell r="I1178">
            <v>5</v>
          </cell>
          <cell r="J1178">
            <v>3</v>
          </cell>
          <cell r="K1178" t="str">
            <v>該当</v>
          </cell>
          <cell r="L1178">
            <v>7</v>
          </cell>
          <cell r="M1178">
            <v>5</v>
          </cell>
          <cell r="N1178">
            <v>2</v>
          </cell>
          <cell r="O1178">
            <v>1500043</v>
          </cell>
          <cell r="P1178" t="str">
            <v>東京都渋谷区道玄坂１丁目１２－１　渋谷マークシティ　ウェスト１７階</v>
          </cell>
          <cell r="Q1178" t="str">
            <v>ライクキッズ株式会社</v>
          </cell>
          <cell r="R1178" t="str">
            <v/>
          </cell>
          <cell r="S1178" t="str">
            <v/>
          </cell>
          <cell r="T1178" t="e">
            <v>#N/A</v>
          </cell>
          <cell r="U1178">
            <v>45182</v>
          </cell>
          <cell r="W1178">
            <v>45272</v>
          </cell>
          <cell r="X1178" t="str">
            <v>なし</v>
          </cell>
          <cell r="Y1178" t="str">
            <v/>
          </cell>
          <cell r="Z1178" t="str">
            <v>該当</v>
          </cell>
          <cell r="AA1178" t="str">
            <v>Ｒ４</v>
          </cell>
          <cell r="AB1178" t="str">
            <v>〇</v>
          </cell>
          <cell r="AC1178" t="str">
            <v>Ｒ４</v>
          </cell>
        </row>
        <row r="1179">
          <cell r="A1179">
            <v>1410051015998</v>
          </cell>
          <cell r="B1179">
            <v>6</v>
          </cell>
          <cell r="C1179" t="str">
            <v>保育所</v>
          </cell>
          <cell r="D1179" t="str">
            <v>にじいろ保育園東戸塚</v>
          </cell>
          <cell r="E1179">
            <v>90</v>
          </cell>
          <cell r="F1179" t="str">
            <v>戸塚区</v>
          </cell>
          <cell r="G1179" t="str">
            <v>該当</v>
          </cell>
          <cell r="H1179">
            <v>11</v>
          </cell>
          <cell r="I1179">
            <v>4</v>
          </cell>
          <cell r="J1179">
            <v>2</v>
          </cell>
          <cell r="K1179" t="str">
            <v>該当</v>
          </cell>
          <cell r="L1179">
            <v>7</v>
          </cell>
          <cell r="M1179">
            <v>4</v>
          </cell>
          <cell r="N1179">
            <v>3</v>
          </cell>
          <cell r="O1179">
            <v>1500043</v>
          </cell>
          <cell r="P1179" t="str">
            <v>東京都渋谷区道玄坂１丁目１２－１　渋谷マークシティ　ウェスト１７階</v>
          </cell>
          <cell r="Q1179" t="str">
            <v>ライクキッズ株式会社</v>
          </cell>
          <cell r="R1179" t="str">
            <v/>
          </cell>
          <cell r="S1179" t="str">
            <v/>
          </cell>
          <cell r="T1179" t="e">
            <v>#N/A</v>
          </cell>
          <cell r="U1179">
            <v>45175</v>
          </cell>
          <cell r="X1179" t="str">
            <v>なし</v>
          </cell>
          <cell r="Y1179" t="str">
            <v/>
          </cell>
          <cell r="Z1179" t="str">
            <v>該当</v>
          </cell>
          <cell r="AA1179" t="str">
            <v>Ｒ４</v>
          </cell>
          <cell r="AB1179" t="str">
            <v>〇</v>
          </cell>
          <cell r="AC1179" t="str">
            <v>Ｒ４</v>
          </cell>
        </row>
        <row r="1180">
          <cell r="A1180">
            <v>1410051015980</v>
          </cell>
          <cell r="B1180">
            <v>6</v>
          </cell>
          <cell r="C1180" t="str">
            <v>保育所</v>
          </cell>
          <cell r="D1180" t="str">
            <v>にじいろ保育園川上町</v>
          </cell>
          <cell r="E1180">
            <v>90</v>
          </cell>
          <cell r="F1180" t="str">
            <v>戸塚区</v>
          </cell>
          <cell r="G1180" t="str">
            <v>該当</v>
          </cell>
          <cell r="H1180">
            <v>14</v>
          </cell>
          <cell r="I1180">
            <v>5</v>
          </cell>
          <cell r="J1180">
            <v>3</v>
          </cell>
          <cell r="K1180" t="str">
            <v>該当</v>
          </cell>
          <cell r="L1180">
            <v>9</v>
          </cell>
          <cell r="M1180">
            <v>5</v>
          </cell>
          <cell r="N1180">
            <v>4</v>
          </cell>
          <cell r="O1180">
            <v>1500043</v>
          </cell>
          <cell r="P1180" t="str">
            <v>東京都渋谷区道玄坂１丁目１２－１　渋谷マークシティ　ウェスト１７階</v>
          </cell>
          <cell r="Q1180" t="str">
            <v>ライクキッズ株式会社</v>
          </cell>
          <cell r="R1180" t="str">
            <v/>
          </cell>
          <cell r="S1180" t="str">
            <v/>
          </cell>
          <cell r="T1180" t="e">
            <v>#N/A</v>
          </cell>
          <cell r="U1180">
            <v>45175</v>
          </cell>
          <cell r="X1180" t="str">
            <v>なし</v>
          </cell>
          <cell r="Y1180" t="str">
            <v/>
          </cell>
          <cell r="Z1180" t="str">
            <v>該当</v>
          </cell>
          <cell r="AA1180" t="str">
            <v>Ｒ４</v>
          </cell>
          <cell r="AB1180" t="str">
            <v>〇</v>
          </cell>
          <cell r="AC1180" t="str">
            <v>Ｒ４</v>
          </cell>
        </row>
        <row r="1181">
          <cell r="A1181">
            <v>1410051015972</v>
          </cell>
          <cell r="B1181">
            <v>6</v>
          </cell>
          <cell r="C1181" t="str">
            <v>保育所</v>
          </cell>
          <cell r="D1181" t="str">
            <v>ののはな保育園</v>
          </cell>
          <cell r="E1181">
            <v>90</v>
          </cell>
          <cell r="F1181" t="str">
            <v>戸塚区</v>
          </cell>
          <cell r="G1181" t="str">
            <v>該当</v>
          </cell>
          <cell r="H1181">
            <v>13</v>
          </cell>
          <cell r="I1181">
            <v>4</v>
          </cell>
          <cell r="J1181">
            <v>3</v>
          </cell>
          <cell r="K1181" t="str">
            <v>該当</v>
          </cell>
          <cell r="L1181">
            <v>7</v>
          </cell>
          <cell r="M1181">
            <v>4</v>
          </cell>
          <cell r="N1181">
            <v>3</v>
          </cell>
          <cell r="O1181">
            <v>2440003</v>
          </cell>
          <cell r="P1181" t="str">
            <v>横浜市戸塚区戸塚町２８１０－１２</v>
          </cell>
          <cell r="Q1181" t="str">
            <v>社会福祉法人　ももの会</v>
          </cell>
          <cell r="R1181" t="str">
            <v>適</v>
          </cell>
          <cell r="S1181" t="str">
            <v/>
          </cell>
          <cell r="T1181" t="str">
            <v/>
          </cell>
          <cell r="U1181">
            <v>45163</v>
          </cell>
          <cell r="X1181" t="str">
            <v>なし</v>
          </cell>
          <cell r="Y1181" t="str">
            <v/>
          </cell>
          <cell r="Z1181" t="str">
            <v>該当</v>
          </cell>
          <cell r="AA1181" t="str">
            <v>Ｒ４</v>
          </cell>
          <cell r="AB1181" t="str">
            <v>〇</v>
          </cell>
          <cell r="AC1181" t="str">
            <v>Ｒ４</v>
          </cell>
        </row>
        <row r="1182">
          <cell r="A1182">
            <v>1410051015964</v>
          </cell>
          <cell r="B1182">
            <v>6</v>
          </cell>
          <cell r="C1182" t="str">
            <v>保育所</v>
          </cell>
          <cell r="D1182" t="str">
            <v>聖母の園保育園</v>
          </cell>
          <cell r="E1182">
            <v>90</v>
          </cell>
          <cell r="F1182" t="str">
            <v>戸塚区</v>
          </cell>
          <cell r="G1182" t="str">
            <v>該当</v>
          </cell>
          <cell r="H1182">
            <v>16</v>
          </cell>
          <cell r="I1182">
            <v>5</v>
          </cell>
          <cell r="J1182">
            <v>3</v>
          </cell>
          <cell r="K1182" t="str">
            <v>該当</v>
          </cell>
          <cell r="L1182">
            <v>14</v>
          </cell>
          <cell r="M1182">
            <v>5</v>
          </cell>
          <cell r="N1182">
            <v>9</v>
          </cell>
          <cell r="O1182">
            <v>2450063</v>
          </cell>
          <cell r="P1182" t="str">
            <v>横浜市戸塚区原宿４－３５－４</v>
          </cell>
          <cell r="Q1182" t="str">
            <v>社会福祉法人　聖母会　聖母の園保育園</v>
          </cell>
          <cell r="R1182" t="str">
            <v>適</v>
          </cell>
          <cell r="S1182" t="str">
            <v/>
          </cell>
          <cell r="T1182" t="str">
            <v/>
          </cell>
          <cell r="U1182">
            <v>45182</v>
          </cell>
          <cell r="X1182" t="str">
            <v>なし</v>
          </cell>
          <cell r="Y1182" t="str">
            <v/>
          </cell>
          <cell r="Z1182" t="str">
            <v>該当</v>
          </cell>
          <cell r="AA1182" t="str">
            <v>Ｒ４</v>
          </cell>
          <cell r="AB1182" t="str">
            <v>〇</v>
          </cell>
          <cell r="AC1182" t="str">
            <v>Ｒ４</v>
          </cell>
        </row>
        <row r="1183">
          <cell r="A1183">
            <v>1410051015956</v>
          </cell>
          <cell r="B1183">
            <v>6</v>
          </cell>
          <cell r="C1183" t="str">
            <v>保育所</v>
          </cell>
          <cell r="D1183" t="str">
            <v>グローバルキッズ戸塚第二保育園</v>
          </cell>
          <cell r="E1183">
            <v>90</v>
          </cell>
          <cell r="F1183" t="str">
            <v>戸塚区</v>
          </cell>
          <cell r="G1183" t="str">
            <v>該当</v>
          </cell>
          <cell r="H1183">
            <v>16</v>
          </cell>
          <cell r="I1183">
            <v>5</v>
          </cell>
          <cell r="J1183">
            <v>3</v>
          </cell>
          <cell r="K1183" t="str">
            <v>該当</v>
          </cell>
          <cell r="L1183">
            <v>7</v>
          </cell>
          <cell r="M1183">
            <v>5</v>
          </cell>
          <cell r="N1183">
            <v>2</v>
          </cell>
          <cell r="O1183">
            <v>1020071</v>
          </cell>
          <cell r="P1183" t="str">
            <v>東京都千代田区富士見二丁目１４番地３６号</v>
          </cell>
          <cell r="Q1183" t="str">
            <v>株式会社グローバルキッズ</v>
          </cell>
          <cell r="R1183" t="str">
            <v>適</v>
          </cell>
          <cell r="S1183" t="str">
            <v/>
          </cell>
          <cell r="T1183" t="str">
            <v/>
          </cell>
          <cell r="U1183">
            <v>45163</v>
          </cell>
          <cell r="X1183" t="str">
            <v>なし</v>
          </cell>
          <cell r="Y1183" t="str">
            <v/>
          </cell>
          <cell r="Z1183" t="str">
            <v>該当</v>
          </cell>
          <cell r="AA1183" t="str">
            <v>Ｒ４</v>
          </cell>
          <cell r="AB1183" t="str">
            <v>〇</v>
          </cell>
          <cell r="AC1183" t="str">
            <v>Ｒ４</v>
          </cell>
        </row>
        <row r="1184">
          <cell r="A1184">
            <v>1410051015949</v>
          </cell>
          <cell r="B1184">
            <v>6</v>
          </cell>
          <cell r="C1184" t="str">
            <v>保育所</v>
          </cell>
          <cell r="D1184" t="str">
            <v>グローバルキッズ戸塚園</v>
          </cell>
          <cell r="E1184">
            <v>90</v>
          </cell>
          <cell r="F1184" t="str">
            <v>戸塚区</v>
          </cell>
          <cell r="G1184" t="str">
            <v>該当</v>
          </cell>
          <cell r="H1184">
            <v>13</v>
          </cell>
          <cell r="I1184">
            <v>4</v>
          </cell>
          <cell r="J1184">
            <v>3</v>
          </cell>
          <cell r="K1184" t="str">
            <v>該当</v>
          </cell>
          <cell r="L1184">
            <v>9</v>
          </cell>
          <cell r="M1184">
            <v>4</v>
          </cell>
          <cell r="N1184">
            <v>5</v>
          </cell>
          <cell r="O1184">
            <v>1020071</v>
          </cell>
          <cell r="P1184" t="str">
            <v>東京都千代田区富士見二丁目１４番地３６号</v>
          </cell>
          <cell r="Q1184" t="str">
            <v>株式会社　グローバルキッズ</v>
          </cell>
          <cell r="R1184" t="str">
            <v>適</v>
          </cell>
          <cell r="S1184" t="str">
            <v/>
          </cell>
          <cell r="T1184" t="str">
            <v/>
          </cell>
          <cell r="U1184">
            <v>45163</v>
          </cell>
          <cell r="X1184" t="str">
            <v>なし</v>
          </cell>
          <cell r="Y1184" t="str">
            <v/>
          </cell>
          <cell r="Z1184" t="str">
            <v>該当</v>
          </cell>
          <cell r="AA1184" t="str">
            <v>Ｒ４</v>
          </cell>
          <cell r="AB1184" t="str">
            <v>〇</v>
          </cell>
          <cell r="AC1184" t="str">
            <v>Ｒ４</v>
          </cell>
        </row>
        <row r="1185">
          <cell r="A1185">
            <v>1410051015931</v>
          </cell>
          <cell r="B1185">
            <v>6</v>
          </cell>
          <cell r="C1185" t="str">
            <v>保育所</v>
          </cell>
          <cell r="D1185" t="str">
            <v>アートチャイルドケア東戸塚</v>
          </cell>
          <cell r="E1185">
            <v>90</v>
          </cell>
          <cell r="F1185" t="str">
            <v>戸塚区</v>
          </cell>
          <cell r="G1185" t="str">
            <v>該当</v>
          </cell>
          <cell r="H1185">
            <v>13</v>
          </cell>
          <cell r="I1185">
            <v>4</v>
          </cell>
          <cell r="J1185">
            <v>3</v>
          </cell>
          <cell r="K1185" t="str">
            <v>該当</v>
          </cell>
          <cell r="L1185">
            <v>5</v>
          </cell>
          <cell r="M1185">
            <v>4</v>
          </cell>
          <cell r="N1185">
            <v>1</v>
          </cell>
          <cell r="O1185">
            <v>1400002</v>
          </cell>
          <cell r="P1185" t="str">
            <v>東京都品川区東品川１－３－１０アートコーポレーション東京オフィス３Ｆ</v>
          </cell>
          <cell r="Q1185" t="str">
            <v>アートチャイルドケア株式会社</v>
          </cell>
          <cell r="R1185" t="str">
            <v>適</v>
          </cell>
          <cell r="S1185" t="str">
            <v/>
          </cell>
          <cell r="T1185" t="str">
            <v>NG</v>
          </cell>
          <cell r="U1185">
            <v>45175</v>
          </cell>
          <cell r="X1185" t="str">
            <v>なし</v>
          </cell>
          <cell r="Y1185" t="str">
            <v/>
          </cell>
          <cell r="Z1185" t="str">
            <v>該当</v>
          </cell>
          <cell r="AA1185" t="str">
            <v>Ｒ４</v>
          </cell>
          <cell r="AB1185" t="str">
            <v>〇</v>
          </cell>
          <cell r="AC1185" t="str">
            <v>Ｒ４</v>
          </cell>
        </row>
        <row r="1186">
          <cell r="A1186">
            <v>1410051015287</v>
          </cell>
          <cell r="B1186">
            <v>6</v>
          </cell>
          <cell r="C1186" t="str">
            <v>保育所</v>
          </cell>
          <cell r="D1186" t="str">
            <v>おおぞらひまわり保育園</v>
          </cell>
          <cell r="E1186">
            <v>90</v>
          </cell>
          <cell r="F1186" t="str">
            <v>戸塚区</v>
          </cell>
          <cell r="G1186" t="str">
            <v>該当</v>
          </cell>
          <cell r="H1186">
            <v>14</v>
          </cell>
          <cell r="I1186">
            <v>5</v>
          </cell>
          <cell r="J1186">
            <v>3</v>
          </cell>
          <cell r="K1186" t="str">
            <v>該当</v>
          </cell>
          <cell r="L1186">
            <v>9</v>
          </cell>
          <cell r="M1186">
            <v>5</v>
          </cell>
          <cell r="N1186">
            <v>4</v>
          </cell>
          <cell r="O1186">
            <v>2450062</v>
          </cell>
          <cell r="P1186" t="str">
            <v>横浜市戸塚区汲沢町１１８</v>
          </cell>
          <cell r="Q1186" t="str">
            <v>おおぞらひまわり保育園</v>
          </cell>
          <cell r="R1186" t="str">
            <v>適</v>
          </cell>
          <cell r="S1186" t="str">
            <v/>
          </cell>
          <cell r="T1186" t="str">
            <v/>
          </cell>
          <cell r="U1186">
            <v>45163</v>
          </cell>
          <cell r="X1186" t="str">
            <v>なし</v>
          </cell>
          <cell r="Y1186" t="str">
            <v/>
          </cell>
          <cell r="Z1186" t="str">
            <v>該当</v>
          </cell>
          <cell r="AA1186" t="str">
            <v>Ｒ４</v>
          </cell>
          <cell r="AB1186" t="str">
            <v>〇</v>
          </cell>
          <cell r="AC1186" t="str">
            <v>Ｒ４</v>
          </cell>
        </row>
        <row r="1187">
          <cell r="A1187">
            <v>1410051014546</v>
          </cell>
          <cell r="B1187">
            <v>6</v>
          </cell>
          <cell r="C1187" t="str">
            <v>保育所</v>
          </cell>
          <cell r="D1187" t="str">
            <v>ハートの森保育園</v>
          </cell>
          <cell r="E1187">
            <v>90</v>
          </cell>
          <cell r="F1187" t="str">
            <v>戸塚区</v>
          </cell>
          <cell r="G1187" t="str">
            <v>該当</v>
          </cell>
          <cell r="H1187">
            <v>16</v>
          </cell>
          <cell r="I1187">
            <v>5</v>
          </cell>
          <cell r="J1187">
            <v>3</v>
          </cell>
          <cell r="K1187" t="str">
            <v>該当</v>
          </cell>
          <cell r="L1187">
            <v>11</v>
          </cell>
          <cell r="M1187">
            <v>5</v>
          </cell>
          <cell r="N1187">
            <v>6</v>
          </cell>
          <cell r="O1187">
            <v>2440801</v>
          </cell>
          <cell r="P1187" t="str">
            <v>横浜市戸塚区品濃町１０２４</v>
          </cell>
          <cell r="Q1187" t="str">
            <v>社会福祉法人龍美　ハートの森保育園</v>
          </cell>
          <cell r="R1187" t="str">
            <v>適</v>
          </cell>
          <cell r="S1187" t="str">
            <v/>
          </cell>
          <cell r="T1187" t="str">
            <v/>
          </cell>
          <cell r="U1187">
            <v>45191</v>
          </cell>
          <cell r="X1187" t="str">
            <v>なし</v>
          </cell>
          <cell r="Y1187" t="str">
            <v/>
          </cell>
          <cell r="Z1187" t="str">
            <v>該当</v>
          </cell>
          <cell r="AA1187" t="str">
            <v>Ｒ４</v>
          </cell>
          <cell r="AB1187" t="str">
            <v>〇</v>
          </cell>
          <cell r="AC1187" t="str">
            <v>Ｒ４</v>
          </cell>
        </row>
        <row r="1188">
          <cell r="A1188">
            <v>1410051014538</v>
          </cell>
          <cell r="B1188">
            <v>6</v>
          </cell>
          <cell r="C1188" t="str">
            <v>保育所</v>
          </cell>
          <cell r="D1188" t="str">
            <v>つくし保育園　東戸塚</v>
          </cell>
          <cell r="E1188">
            <v>90</v>
          </cell>
          <cell r="F1188" t="str">
            <v>戸塚区</v>
          </cell>
          <cell r="G1188" t="str">
            <v>該当</v>
          </cell>
          <cell r="H1188">
            <v>11</v>
          </cell>
          <cell r="I1188">
            <v>4</v>
          </cell>
          <cell r="J1188">
            <v>2</v>
          </cell>
          <cell r="K1188" t="str">
            <v>該当</v>
          </cell>
          <cell r="L1188">
            <v>6</v>
          </cell>
          <cell r="M1188">
            <v>4</v>
          </cell>
          <cell r="N1188">
            <v>2</v>
          </cell>
          <cell r="O1188">
            <v>2440801</v>
          </cell>
          <cell r="P1188" t="str">
            <v>横浜市戸塚区品濃町５４５－３０　クライテリア東戸塚１階</v>
          </cell>
          <cell r="Q1188" t="str">
            <v>社会福祉法人　秀峰会　つくし保育園東戸塚</v>
          </cell>
          <cell r="R1188" t="str">
            <v>適</v>
          </cell>
          <cell r="S1188" t="str">
            <v/>
          </cell>
          <cell r="T1188" t="str">
            <v/>
          </cell>
          <cell r="U1188">
            <v>45163</v>
          </cell>
          <cell r="X1188" t="str">
            <v>なし</v>
          </cell>
          <cell r="Y1188" t="str">
            <v/>
          </cell>
          <cell r="Z1188" t="str">
            <v>該当</v>
          </cell>
          <cell r="AA1188" t="str">
            <v>Ｒ４</v>
          </cell>
          <cell r="AB1188" t="str">
            <v>〇</v>
          </cell>
          <cell r="AC1188" t="str">
            <v>Ｒ４</v>
          </cell>
        </row>
        <row r="1189">
          <cell r="A1189">
            <v>1410051014520</v>
          </cell>
          <cell r="B1189">
            <v>6</v>
          </cell>
          <cell r="C1189" t="str">
            <v>保育所</v>
          </cell>
          <cell r="D1189" t="str">
            <v>こんにちは・ありがとうえん</v>
          </cell>
          <cell r="E1189">
            <v>90</v>
          </cell>
          <cell r="F1189" t="str">
            <v>戸塚区</v>
          </cell>
          <cell r="G1189" t="str">
            <v>該当</v>
          </cell>
          <cell r="H1189">
            <v>12</v>
          </cell>
          <cell r="I1189">
            <v>4</v>
          </cell>
          <cell r="J1189">
            <v>2</v>
          </cell>
          <cell r="K1189" t="str">
            <v>該当</v>
          </cell>
          <cell r="L1189">
            <v>9</v>
          </cell>
          <cell r="M1189">
            <v>4</v>
          </cell>
          <cell r="N1189">
            <v>5</v>
          </cell>
          <cell r="O1189">
            <v>2440801</v>
          </cell>
          <cell r="P1189" t="str">
            <v>横浜市戸塚区品濃町１４５０</v>
          </cell>
          <cell r="Q1189" t="str">
            <v>株式会社アイ・ハート福祉サービス</v>
          </cell>
          <cell r="R1189" t="str">
            <v>適</v>
          </cell>
          <cell r="S1189" t="str">
            <v/>
          </cell>
          <cell r="T1189" t="str">
            <v/>
          </cell>
          <cell r="U1189">
            <v>45163</v>
          </cell>
          <cell r="X1189" t="str">
            <v>なし</v>
          </cell>
          <cell r="Y1189" t="str">
            <v/>
          </cell>
          <cell r="Z1189" t="str">
            <v>該当</v>
          </cell>
          <cell r="AA1189" t="str">
            <v>Ｒ４</v>
          </cell>
          <cell r="AB1189" t="str">
            <v>〇</v>
          </cell>
          <cell r="AC1189" t="str">
            <v>Ｒ４</v>
          </cell>
        </row>
        <row r="1190">
          <cell r="A1190">
            <v>1410051014512</v>
          </cell>
          <cell r="B1190">
            <v>6</v>
          </cell>
          <cell r="C1190" t="str">
            <v>保育所</v>
          </cell>
          <cell r="D1190" t="str">
            <v>柏尾スマイル保育園</v>
          </cell>
          <cell r="E1190">
            <v>90</v>
          </cell>
          <cell r="F1190" t="str">
            <v>戸塚区</v>
          </cell>
          <cell r="G1190" t="str">
            <v>該当</v>
          </cell>
          <cell r="H1190">
            <v>11</v>
          </cell>
          <cell r="I1190">
            <v>4</v>
          </cell>
          <cell r="J1190">
            <v>2</v>
          </cell>
          <cell r="K1190" t="str">
            <v>該当</v>
          </cell>
          <cell r="L1190">
            <v>5</v>
          </cell>
          <cell r="M1190">
            <v>4</v>
          </cell>
          <cell r="N1190">
            <v>1</v>
          </cell>
          <cell r="O1190">
            <v>2440812</v>
          </cell>
          <cell r="P1190" t="str">
            <v>横浜市戸塚区柏尾町９０９－１</v>
          </cell>
          <cell r="Q1190" t="str">
            <v>柏尾スマイル保育園</v>
          </cell>
          <cell r="R1190" t="str">
            <v>適</v>
          </cell>
          <cell r="S1190" t="str">
            <v/>
          </cell>
          <cell r="T1190" t="str">
            <v/>
          </cell>
          <cell r="U1190">
            <v>45182</v>
          </cell>
          <cell r="X1190" t="str">
            <v>なし</v>
          </cell>
          <cell r="Y1190" t="str">
            <v/>
          </cell>
          <cell r="Z1190" t="str">
            <v>該当</v>
          </cell>
          <cell r="AA1190" t="str">
            <v>Ｒ４</v>
          </cell>
          <cell r="AB1190" t="str">
            <v>〇</v>
          </cell>
          <cell r="AC1190" t="str">
            <v>Ｒ４</v>
          </cell>
        </row>
        <row r="1191">
          <cell r="A1191">
            <v>1410052005667</v>
          </cell>
          <cell r="B1191">
            <v>7</v>
          </cell>
          <cell r="C1191" t="str">
            <v>家庭的保育事業</v>
          </cell>
          <cell r="D1191" t="str">
            <v>風の子保育室</v>
          </cell>
          <cell r="E1191">
            <v>90</v>
          </cell>
          <cell r="F1191" t="str">
            <v>戸塚区</v>
          </cell>
          <cell r="G1191" t="str">
            <v>該当</v>
          </cell>
          <cell r="H1191" t="str">
            <v>-</v>
          </cell>
          <cell r="I1191">
            <v>0</v>
          </cell>
          <cell r="J1191">
            <v>1</v>
          </cell>
          <cell r="K1191" t="str">
            <v>非該当</v>
          </cell>
          <cell r="M1191" t="str">
            <v/>
          </cell>
          <cell r="N1191" t="str">
            <v>―</v>
          </cell>
          <cell r="O1191">
            <v>2450053</v>
          </cell>
          <cell r="P1191" t="str">
            <v>横浜市戸塚区上矢部町１５２２－３</v>
          </cell>
          <cell r="Q1191" t="str">
            <v>風の子保育室</v>
          </cell>
          <cell r="R1191" t="str">
            <v>適</v>
          </cell>
          <cell r="S1191" t="str">
            <v/>
          </cell>
          <cell r="T1191" t="str">
            <v/>
          </cell>
          <cell r="U1191">
            <v>45182</v>
          </cell>
          <cell r="X1191" t="str">
            <v>なし</v>
          </cell>
          <cell r="Y1191" t="str">
            <v/>
          </cell>
          <cell r="Z1191" t="str">
            <v>該当</v>
          </cell>
          <cell r="AA1191" t="str">
            <v>Ｒ４</v>
          </cell>
          <cell r="AB1191" t="str">
            <v>〇</v>
          </cell>
          <cell r="AC1191" t="str">
            <v>Ｒ４</v>
          </cell>
        </row>
        <row r="1192">
          <cell r="A1192">
            <v>1410052005956</v>
          </cell>
          <cell r="B1192">
            <v>8</v>
          </cell>
          <cell r="C1192" t="str">
            <v>小規模保育事業（A型）</v>
          </cell>
          <cell r="D1192" t="str">
            <v>しんざわあゆみ保育室</v>
          </cell>
          <cell r="E1192">
            <v>90</v>
          </cell>
          <cell r="F1192" t="str">
            <v>戸塚区</v>
          </cell>
          <cell r="G1192" t="str">
            <v>該当</v>
          </cell>
          <cell r="H1192">
            <v>6</v>
          </cell>
          <cell r="I1192">
            <v>2</v>
          </cell>
          <cell r="J1192">
            <v>1</v>
          </cell>
          <cell r="K1192" t="str">
            <v>該当</v>
          </cell>
          <cell r="L1192">
            <v>4</v>
          </cell>
          <cell r="M1192">
            <v>2</v>
          </cell>
          <cell r="N1192">
            <v>2</v>
          </cell>
          <cell r="O1192">
            <v>2440003</v>
          </cell>
          <cell r="P1192" t="str">
            <v>横浜市戸塚区戸塚町３６８０－２　ライオンズマンション戸塚第６－１０８</v>
          </cell>
          <cell r="Q1192" t="str">
            <v>しんざわあゆみ保育室</v>
          </cell>
          <cell r="R1192" t="str">
            <v>適</v>
          </cell>
          <cell r="S1192" t="str">
            <v/>
          </cell>
          <cell r="T1192" t="str">
            <v/>
          </cell>
          <cell r="U1192">
            <v>45163</v>
          </cell>
          <cell r="X1192" t="str">
            <v>あり</v>
          </cell>
          <cell r="Y1192" t="str">
            <v>○</v>
          </cell>
          <cell r="Z1192" t="str">
            <v>Ｒ５新規園</v>
          </cell>
          <cell r="AA1192" t="e">
            <v>#N/A</v>
          </cell>
          <cell r="AB1192" t="str">
            <v>Ｒ５新規園</v>
          </cell>
          <cell r="AC1192" t="str">
            <v>Ｒ４</v>
          </cell>
        </row>
        <row r="1193">
          <cell r="A1193">
            <v>1410052005766</v>
          </cell>
          <cell r="B1193">
            <v>8</v>
          </cell>
          <cell r="C1193" t="str">
            <v>小規模保育事業（A型）</v>
          </cell>
          <cell r="D1193" t="str">
            <v>コアの木保育園</v>
          </cell>
          <cell r="E1193">
            <v>90</v>
          </cell>
          <cell r="F1193" t="str">
            <v>戸塚区</v>
          </cell>
          <cell r="G1193" t="str">
            <v>該当</v>
          </cell>
          <cell r="H1193">
            <v>6</v>
          </cell>
          <cell r="I1193">
            <v>2</v>
          </cell>
          <cell r="J1193">
            <v>1</v>
          </cell>
          <cell r="K1193" t="str">
            <v>該当</v>
          </cell>
          <cell r="L1193">
            <v>5</v>
          </cell>
          <cell r="M1193">
            <v>2</v>
          </cell>
          <cell r="N1193">
            <v>3</v>
          </cell>
          <cell r="O1193">
            <v>2440003</v>
          </cell>
          <cell r="P1193" t="str">
            <v>横浜市戸塚区戸塚町１０番地ラピス１　２Ｆ</v>
          </cell>
          <cell r="Q1193" t="str">
            <v>コアの木保育園</v>
          </cell>
          <cell r="R1193" t="str">
            <v>適</v>
          </cell>
          <cell r="S1193" t="str">
            <v/>
          </cell>
          <cell r="T1193" t="str">
            <v/>
          </cell>
          <cell r="U1193">
            <v>45175</v>
          </cell>
          <cell r="X1193" t="str">
            <v>なし</v>
          </cell>
          <cell r="Y1193" t="str">
            <v/>
          </cell>
          <cell r="Z1193" t="str">
            <v>該当</v>
          </cell>
          <cell r="AA1193" t="str">
            <v>Ｒ４</v>
          </cell>
          <cell r="AB1193" t="str">
            <v>〇</v>
          </cell>
          <cell r="AC1193" t="str">
            <v>Ｒ４</v>
          </cell>
        </row>
        <row r="1194">
          <cell r="A1194">
            <v>1410052005758</v>
          </cell>
          <cell r="B1194">
            <v>8</v>
          </cell>
          <cell r="C1194" t="str">
            <v>小規模保育事業（A型）</v>
          </cell>
          <cell r="D1194" t="str">
            <v>みんなのほいくえんatとつか</v>
          </cell>
          <cell r="E1194">
            <v>90</v>
          </cell>
          <cell r="F1194" t="str">
            <v>戸塚区</v>
          </cell>
          <cell r="G1194" t="str">
            <v>非該当</v>
          </cell>
          <cell r="I1194" t="str">
            <v/>
          </cell>
          <cell r="J1194" t="str">
            <v/>
          </cell>
          <cell r="K1194" t="str">
            <v>非該当</v>
          </cell>
          <cell r="M1194" t="str">
            <v/>
          </cell>
          <cell r="N1194" t="str">
            <v>―</v>
          </cell>
          <cell r="O1194">
            <v>2440003</v>
          </cell>
          <cell r="P1194" t="str">
            <v>横浜市戸塚区戸塚町４２４７－２１</v>
          </cell>
          <cell r="Q1194" t="str">
            <v>みんなのほいくえんａｔとつか</v>
          </cell>
          <cell r="R1194" t="str">
            <v/>
          </cell>
          <cell r="S1194" t="str">
            <v/>
          </cell>
          <cell r="T1194" t="e">
            <v>#N/A</v>
          </cell>
          <cell r="U1194">
            <v>45205</v>
          </cell>
          <cell r="X1194" t="str">
            <v>―</v>
          </cell>
          <cell r="Y1194" t="str">
            <v/>
          </cell>
          <cell r="Z1194" t="str">
            <v>非該当</v>
          </cell>
          <cell r="AA1194" t="str">
            <v>履歴なし</v>
          </cell>
          <cell r="AB1194" t="str">
            <v>〇</v>
          </cell>
          <cell r="AC1194" t="str">
            <v/>
          </cell>
        </row>
        <row r="1195">
          <cell r="A1195">
            <v>1410052005600</v>
          </cell>
          <cell r="B1195">
            <v>8</v>
          </cell>
          <cell r="C1195" t="str">
            <v>小規模保育事業（A型）</v>
          </cell>
          <cell r="D1195" t="str">
            <v>東戸塚わかば保育園</v>
          </cell>
          <cell r="E1195">
            <v>90</v>
          </cell>
          <cell r="F1195" t="str">
            <v>戸塚区</v>
          </cell>
          <cell r="G1195" t="str">
            <v>該当</v>
          </cell>
          <cell r="H1195">
            <v>6</v>
          </cell>
          <cell r="I1195">
            <v>2</v>
          </cell>
          <cell r="J1195">
            <v>1</v>
          </cell>
          <cell r="K1195" t="str">
            <v>該当</v>
          </cell>
          <cell r="L1195">
            <v>3</v>
          </cell>
          <cell r="M1195">
            <v>2</v>
          </cell>
          <cell r="N1195">
            <v>1</v>
          </cell>
          <cell r="O1195">
            <v>2470012</v>
          </cell>
          <cell r="P1195" t="str">
            <v>横浜市栄区若竹町５－１４</v>
          </cell>
          <cell r="Q1195" t="str">
            <v>一般社団法人　Ｈ＆Ｐ</v>
          </cell>
          <cell r="R1195" t="str">
            <v>適</v>
          </cell>
          <cell r="S1195" t="str">
            <v/>
          </cell>
          <cell r="T1195" t="str">
            <v/>
          </cell>
          <cell r="U1195">
            <v>45175</v>
          </cell>
          <cell r="X1195" t="str">
            <v>なし</v>
          </cell>
          <cell r="Y1195" t="str">
            <v/>
          </cell>
          <cell r="Z1195" t="str">
            <v>該当</v>
          </cell>
          <cell r="AA1195" t="str">
            <v>Ｒ４</v>
          </cell>
          <cell r="AB1195" t="str">
            <v>〇</v>
          </cell>
          <cell r="AC1195" t="str">
            <v>Ｒ４</v>
          </cell>
        </row>
        <row r="1196">
          <cell r="A1196">
            <v>1410052005592</v>
          </cell>
          <cell r="B1196">
            <v>8</v>
          </cell>
          <cell r="C1196" t="str">
            <v>小規模保育事業（A型）</v>
          </cell>
          <cell r="D1196" t="str">
            <v>東戸塚みもざ保育園</v>
          </cell>
          <cell r="E1196">
            <v>90</v>
          </cell>
          <cell r="F1196" t="str">
            <v>戸塚区</v>
          </cell>
          <cell r="G1196" t="str">
            <v>該当</v>
          </cell>
          <cell r="H1196">
            <v>6</v>
          </cell>
          <cell r="I1196">
            <v>2</v>
          </cell>
          <cell r="J1196">
            <v>1</v>
          </cell>
          <cell r="K1196" t="str">
            <v>該当</v>
          </cell>
          <cell r="L1196">
            <v>3</v>
          </cell>
          <cell r="M1196">
            <v>2</v>
          </cell>
          <cell r="N1196">
            <v>1</v>
          </cell>
          <cell r="O1196">
            <v>2440801</v>
          </cell>
          <cell r="P1196" t="str">
            <v>横浜市戸塚区品濃町５５０－３　木村ビル２階</v>
          </cell>
          <cell r="Q1196" t="str">
            <v>東戸塚みもざ保育園</v>
          </cell>
          <cell r="R1196" t="str">
            <v>適</v>
          </cell>
          <cell r="S1196" t="str">
            <v/>
          </cell>
          <cell r="T1196" t="str">
            <v/>
          </cell>
          <cell r="U1196">
            <v>45175</v>
          </cell>
          <cell r="X1196" t="str">
            <v>なし</v>
          </cell>
          <cell r="Y1196" t="str">
            <v/>
          </cell>
          <cell r="Z1196" t="str">
            <v>該当</v>
          </cell>
          <cell r="AA1196" t="str">
            <v>Ｒ４</v>
          </cell>
          <cell r="AB1196" t="str">
            <v>〇</v>
          </cell>
          <cell r="AC1196" t="str">
            <v>Ｒ４</v>
          </cell>
        </row>
        <row r="1197">
          <cell r="A1197">
            <v>1410052005584</v>
          </cell>
          <cell r="B1197">
            <v>8</v>
          </cell>
          <cell r="C1197" t="str">
            <v>小規模保育事業（A型）</v>
          </cell>
          <cell r="D1197" t="str">
            <v>ぱぷりか保育園　戸塚</v>
          </cell>
          <cell r="E1197">
            <v>90</v>
          </cell>
          <cell r="F1197" t="str">
            <v>戸塚区</v>
          </cell>
          <cell r="G1197" t="str">
            <v>該当</v>
          </cell>
          <cell r="H1197">
            <v>6</v>
          </cell>
          <cell r="I1197">
            <v>2</v>
          </cell>
          <cell r="J1197">
            <v>1</v>
          </cell>
          <cell r="K1197" t="str">
            <v>該当</v>
          </cell>
          <cell r="L1197">
            <v>1</v>
          </cell>
          <cell r="M1197">
            <v>2</v>
          </cell>
          <cell r="N1197">
            <v>0</v>
          </cell>
          <cell r="O1197">
            <v>2220033</v>
          </cell>
          <cell r="P1197" t="str">
            <v>横浜市港北区新横浜二丁目６－１３　新横浜ステーションビル７階</v>
          </cell>
          <cell r="Q1197" t="str">
            <v>アンダンテ株式会社</v>
          </cell>
          <cell r="R1197" t="str">
            <v>適</v>
          </cell>
          <cell r="S1197" t="str">
            <v/>
          </cell>
          <cell r="T1197" t="str">
            <v/>
          </cell>
          <cell r="U1197">
            <v>45191</v>
          </cell>
          <cell r="X1197" t="str">
            <v>なし</v>
          </cell>
          <cell r="Y1197" t="str">
            <v/>
          </cell>
          <cell r="Z1197" t="str">
            <v>該当</v>
          </cell>
          <cell r="AA1197" t="str">
            <v>Ｒ４</v>
          </cell>
          <cell r="AB1197" t="str">
            <v>〇</v>
          </cell>
          <cell r="AC1197" t="str">
            <v>Ｒ４</v>
          </cell>
        </row>
        <row r="1198">
          <cell r="A1198">
            <v>1410052005550</v>
          </cell>
          <cell r="B1198">
            <v>8</v>
          </cell>
          <cell r="C1198" t="str">
            <v>小規模保育事業（A型）</v>
          </cell>
          <cell r="D1198" t="str">
            <v>東戸塚かもめ第４保育園</v>
          </cell>
          <cell r="E1198">
            <v>90</v>
          </cell>
          <cell r="F1198" t="str">
            <v>戸塚区</v>
          </cell>
          <cell r="G1198" t="str">
            <v>該当</v>
          </cell>
          <cell r="H1198">
            <v>6</v>
          </cell>
          <cell r="I1198">
            <v>2</v>
          </cell>
          <cell r="J1198">
            <v>1</v>
          </cell>
          <cell r="K1198" t="str">
            <v>該当</v>
          </cell>
          <cell r="L1198">
            <v>8</v>
          </cell>
          <cell r="M1198">
            <v>2</v>
          </cell>
          <cell r="N1198">
            <v>6</v>
          </cell>
          <cell r="O1198">
            <v>2440801</v>
          </cell>
          <cell r="P1198" t="str">
            <v>横浜市戸塚区品濃町５１５－１　ニューシティ東戸塚　南の街２－１０４</v>
          </cell>
          <cell r="Q1198" t="str">
            <v>特定非営利活動法人かもめ</v>
          </cell>
          <cell r="R1198" t="str">
            <v/>
          </cell>
          <cell r="S1198" t="str">
            <v/>
          </cell>
          <cell r="T1198" t="e">
            <v>#N/A</v>
          </cell>
          <cell r="U1198">
            <v>45191</v>
          </cell>
          <cell r="X1198" t="str">
            <v>なし</v>
          </cell>
          <cell r="Y1198" t="str">
            <v/>
          </cell>
          <cell r="Z1198" t="str">
            <v>該当</v>
          </cell>
          <cell r="AA1198" t="str">
            <v>Ｒ４</v>
          </cell>
          <cell r="AB1198" t="str">
            <v>〇</v>
          </cell>
          <cell r="AC1198" t="str">
            <v>Ｒ４</v>
          </cell>
        </row>
        <row r="1199">
          <cell r="A1199">
            <v>1410052005444</v>
          </cell>
          <cell r="B1199">
            <v>8</v>
          </cell>
          <cell r="C1199" t="str">
            <v>小規模保育事業（A型）</v>
          </cell>
          <cell r="D1199" t="str">
            <v>東戸塚かもめ第３保育園</v>
          </cell>
          <cell r="E1199">
            <v>90</v>
          </cell>
          <cell r="F1199" t="str">
            <v>戸塚区</v>
          </cell>
          <cell r="G1199" t="str">
            <v>該当</v>
          </cell>
          <cell r="H1199">
            <v>6</v>
          </cell>
          <cell r="I1199">
            <v>2</v>
          </cell>
          <cell r="J1199">
            <v>1</v>
          </cell>
          <cell r="K1199" t="str">
            <v>該当</v>
          </cell>
          <cell r="L1199">
            <v>8</v>
          </cell>
          <cell r="M1199">
            <v>2</v>
          </cell>
          <cell r="N1199">
            <v>6</v>
          </cell>
          <cell r="O1199">
            <v>2440801</v>
          </cell>
          <cell r="P1199" t="str">
            <v>横浜市戸塚区品濃町５１５－１　２－１０４</v>
          </cell>
          <cell r="Q1199" t="str">
            <v>特定非営利活動法人　かもめ　東戸塚かもめ</v>
          </cell>
          <cell r="R1199" t="str">
            <v/>
          </cell>
          <cell r="S1199" t="str">
            <v/>
          </cell>
          <cell r="T1199" t="e">
            <v>#N/A</v>
          </cell>
          <cell r="U1199">
            <v>45191</v>
          </cell>
          <cell r="X1199" t="str">
            <v>なし</v>
          </cell>
          <cell r="Y1199" t="str">
            <v/>
          </cell>
          <cell r="Z1199" t="str">
            <v>該当</v>
          </cell>
          <cell r="AA1199" t="str">
            <v>Ｒ４</v>
          </cell>
          <cell r="AB1199" t="str">
            <v>〇</v>
          </cell>
          <cell r="AC1199" t="str">
            <v>Ｒ４</v>
          </cell>
        </row>
        <row r="1200">
          <cell r="A1200">
            <v>1410052005329</v>
          </cell>
          <cell r="B1200">
            <v>8</v>
          </cell>
          <cell r="C1200" t="str">
            <v>小規模保育事業（A型）</v>
          </cell>
          <cell r="D1200" t="str">
            <v>東戸塚らびっと保育園</v>
          </cell>
          <cell r="E1200">
            <v>90</v>
          </cell>
          <cell r="F1200" t="str">
            <v>戸塚区</v>
          </cell>
          <cell r="G1200" t="str">
            <v>該当</v>
          </cell>
          <cell r="H1200">
            <v>7</v>
          </cell>
          <cell r="I1200">
            <v>2</v>
          </cell>
          <cell r="J1200">
            <v>1</v>
          </cell>
          <cell r="K1200" t="str">
            <v>該当</v>
          </cell>
          <cell r="L1200">
            <v>3</v>
          </cell>
          <cell r="M1200">
            <v>2</v>
          </cell>
          <cell r="N1200">
            <v>1</v>
          </cell>
          <cell r="O1200">
            <v>2440801</v>
          </cell>
          <cell r="P1200" t="str">
            <v>横浜市戸塚区品濃町５２１番地２ルミエール１階</v>
          </cell>
          <cell r="Q1200" t="str">
            <v>東戸塚らびっと保育園</v>
          </cell>
          <cell r="R1200" t="str">
            <v>適</v>
          </cell>
          <cell r="S1200" t="str">
            <v/>
          </cell>
          <cell r="T1200" t="str">
            <v/>
          </cell>
          <cell r="U1200">
            <v>45175</v>
          </cell>
          <cell r="X1200" t="str">
            <v>なし</v>
          </cell>
          <cell r="Y1200" t="str">
            <v/>
          </cell>
          <cell r="Z1200" t="str">
            <v>該当</v>
          </cell>
          <cell r="AA1200" t="str">
            <v>Ｒ４</v>
          </cell>
          <cell r="AB1200" t="str">
            <v>〇</v>
          </cell>
          <cell r="AC1200" t="str">
            <v>Ｒ４</v>
          </cell>
        </row>
        <row r="1201">
          <cell r="A1201">
            <v>1410052005311</v>
          </cell>
          <cell r="B1201">
            <v>8</v>
          </cell>
          <cell r="C1201" t="str">
            <v>小規模保育事業（A型）</v>
          </cell>
          <cell r="D1201" t="str">
            <v>おんぷ保育園</v>
          </cell>
          <cell r="E1201">
            <v>90</v>
          </cell>
          <cell r="F1201" t="str">
            <v>戸塚区</v>
          </cell>
          <cell r="G1201" t="str">
            <v>該当</v>
          </cell>
          <cell r="H1201">
            <v>6</v>
          </cell>
          <cell r="I1201">
            <v>2</v>
          </cell>
          <cell r="J1201">
            <v>1</v>
          </cell>
          <cell r="K1201" t="str">
            <v>該当</v>
          </cell>
          <cell r="L1201">
            <v>2</v>
          </cell>
          <cell r="M1201">
            <v>2</v>
          </cell>
          <cell r="N1201">
            <v>0</v>
          </cell>
          <cell r="O1201">
            <v>2230062</v>
          </cell>
          <cell r="P1201" t="str">
            <v>横浜市港北区日吉本町三丁目３３－１６－１０１</v>
          </cell>
          <cell r="Q1201" t="str">
            <v>株式会社ＳｍｉｌｅＷｅａｔｈｅｒ</v>
          </cell>
          <cell r="R1201" t="str">
            <v/>
          </cell>
          <cell r="S1201" t="str">
            <v/>
          </cell>
          <cell r="T1201" t="e">
            <v>#N/A</v>
          </cell>
          <cell r="U1201">
            <v>45163</v>
          </cell>
          <cell r="X1201" t="str">
            <v>なし</v>
          </cell>
          <cell r="Y1201" t="str">
            <v/>
          </cell>
          <cell r="Z1201" t="str">
            <v>該当</v>
          </cell>
          <cell r="AA1201" t="str">
            <v>Ｒ４</v>
          </cell>
          <cell r="AB1201" t="str">
            <v>〇</v>
          </cell>
          <cell r="AC1201" t="str">
            <v>Ｒ４</v>
          </cell>
        </row>
        <row r="1202">
          <cell r="A1202">
            <v>1410052005303</v>
          </cell>
          <cell r="B1202">
            <v>8</v>
          </cell>
          <cell r="C1202" t="str">
            <v>小規模保育事業（A型）</v>
          </cell>
          <cell r="D1202" t="str">
            <v>東戸塚かもめ第２保育園</v>
          </cell>
          <cell r="E1202">
            <v>90</v>
          </cell>
          <cell r="F1202" t="str">
            <v>戸塚区</v>
          </cell>
          <cell r="G1202" t="str">
            <v>該当</v>
          </cell>
          <cell r="H1202">
            <v>5</v>
          </cell>
          <cell r="I1202">
            <v>2</v>
          </cell>
          <cell r="J1202">
            <v>1</v>
          </cell>
          <cell r="K1202" t="str">
            <v>該当</v>
          </cell>
          <cell r="L1202">
            <v>9</v>
          </cell>
          <cell r="M1202">
            <v>2</v>
          </cell>
          <cell r="N1202">
            <v>7</v>
          </cell>
          <cell r="O1202">
            <v>2440801</v>
          </cell>
          <cell r="P1202" t="str">
            <v>横浜市戸塚区品濃町５１５－１　２－１０４</v>
          </cell>
          <cell r="Q1202" t="str">
            <v>特定非営利活動法人　かもめ　東戸塚かもめ</v>
          </cell>
          <cell r="R1202" t="str">
            <v/>
          </cell>
          <cell r="S1202" t="str">
            <v/>
          </cell>
          <cell r="T1202" t="e">
            <v>#N/A</v>
          </cell>
          <cell r="U1202">
            <v>45182</v>
          </cell>
          <cell r="X1202" t="str">
            <v>なし</v>
          </cell>
          <cell r="Y1202" t="str">
            <v/>
          </cell>
          <cell r="Z1202" t="str">
            <v>該当</v>
          </cell>
          <cell r="AA1202" t="str">
            <v>Ｒ４</v>
          </cell>
          <cell r="AB1202" t="str">
            <v>〇</v>
          </cell>
          <cell r="AC1202" t="str">
            <v>Ｒ４</v>
          </cell>
        </row>
        <row r="1203">
          <cell r="A1203">
            <v>1410052005295</v>
          </cell>
          <cell r="B1203">
            <v>8</v>
          </cell>
          <cell r="C1203" t="str">
            <v>小規模保育事業（A型）</v>
          </cell>
          <cell r="D1203" t="str">
            <v>あーす保育園戸塚Annex</v>
          </cell>
          <cell r="E1203">
            <v>90</v>
          </cell>
          <cell r="F1203" t="str">
            <v>戸塚区</v>
          </cell>
          <cell r="G1203" t="str">
            <v>該当</v>
          </cell>
          <cell r="H1203">
            <v>7</v>
          </cell>
          <cell r="I1203">
            <v>2</v>
          </cell>
          <cell r="J1203">
            <v>1</v>
          </cell>
          <cell r="K1203" t="str">
            <v>非該当</v>
          </cell>
          <cell r="M1203" t="str">
            <v/>
          </cell>
          <cell r="N1203" t="str">
            <v>―</v>
          </cell>
          <cell r="O1203">
            <v>2440002</v>
          </cell>
          <cell r="P1203" t="str">
            <v>横浜市戸塚区矢部町１４－２</v>
          </cell>
          <cell r="Q1203" t="str">
            <v>あーす保育園戸塚Ａｎｎｅｘ</v>
          </cell>
          <cell r="R1203" t="str">
            <v>適</v>
          </cell>
          <cell r="S1203" t="str">
            <v/>
          </cell>
          <cell r="T1203" t="str">
            <v/>
          </cell>
          <cell r="U1203">
            <v>45182</v>
          </cell>
          <cell r="X1203" t="str">
            <v>なし</v>
          </cell>
          <cell r="Y1203" t="str">
            <v/>
          </cell>
          <cell r="Z1203" t="str">
            <v>該当</v>
          </cell>
          <cell r="AA1203" t="str">
            <v>Ｒ４</v>
          </cell>
          <cell r="AB1203" t="str">
            <v>〇</v>
          </cell>
          <cell r="AC1203" t="str">
            <v>Ｒ４</v>
          </cell>
        </row>
        <row r="1204">
          <cell r="A1204">
            <v>1410052004934</v>
          </cell>
          <cell r="B1204">
            <v>8</v>
          </cell>
          <cell r="C1204" t="str">
            <v>小規模保育事業（A型）</v>
          </cell>
          <cell r="D1204" t="str">
            <v>正光寺保育園吉田町園</v>
          </cell>
          <cell r="E1204">
            <v>90</v>
          </cell>
          <cell r="F1204" t="str">
            <v>戸塚区</v>
          </cell>
          <cell r="G1204" t="str">
            <v>該当</v>
          </cell>
          <cell r="H1204">
            <v>6</v>
          </cell>
          <cell r="I1204">
            <v>2</v>
          </cell>
          <cell r="J1204">
            <v>1</v>
          </cell>
          <cell r="K1204" t="str">
            <v>該当</v>
          </cell>
          <cell r="L1204">
            <v>3</v>
          </cell>
          <cell r="M1204">
            <v>2</v>
          </cell>
          <cell r="N1204">
            <v>1</v>
          </cell>
          <cell r="O1204">
            <v>1150041</v>
          </cell>
          <cell r="P1204" t="str">
            <v>東京都北区岩淵町３２－１１</v>
          </cell>
          <cell r="Q1204" t="str">
            <v>宗教法人正光寺</v>
          </cell>
          <cell r="R1204" t="str">
            <v>適</v>
          </cell>
          <cell r="S1204" t="str">
            <v/>
          </cell>
          <cell r="T1204" t="str">
            <v/>
          </cell>
          <cell r="U1204">
            <v>45163</v>
          </cell>
          <cell r="X1204" t="str">
            <v>なし</v>
          </cell>
          <cell r="Y1204" t="str">
            <v/>
          </cell>
          <cell r="Z1204" t="str">
            <v>該当</v>
          </cell>
          <cell r="AA1204" t="str">
            <v>Ｒ４</v>
          </cell>
          <cell r="AB1204" t="str">
            <v>〇</v>
          </cell>
          <cell r="AC1204" t="str">
            <v>Ｒ４</v>
          </cell>
        </row>
        <row r="1205">
          <cell r="A1205">
            <v>1410052004835</v>
          </cell>
          <cell r="B1205">
            <v>8</v>
          </cell>
          <cell r="C1205" t="str">
            <v>小規模保育事業（A型）</v>
          </cell>
          <cell r="D1205" t="str">
            <v>シェ・ママン保育室</v>
          </cell>
          <cell r="E1205">
            <v>90</v>
          </cell>
          <cell r="F1205" t="str">
            <v>戸塚区</v>
          </cell>
          <cell r="G1205" t="str">
            <v>該当</v>
          </cell>
          <cell r="H1205">
            <v>5</v>
          </cell>
          <cell r="I1205">
            <v>2</v>
          </cell>
          <cell r="J1205">
            <v>1</v>
          </cell>
          <cell r="K1205" t="str">
            <v>該当</v>
          </cell>
          <cell r="L1205">
            <v>4</v>
          </cell>
          <cell r="M1205">
            <v>2</v>
          </cell>
          <cell r="N1205">
            <v>2</v>
          </cell>
          <cell r="O1205">
            <v>2440801</v>
          </cell>
          <cell r="P1205" t="str">
            <v>横浜市戸塚区品濃町５４８－１２東戸塚ＮＳビル・２</v>
          </cell>
          <cell r="Q1205" t="str">
            <v>シェ・ママン保育室</v>
          </cell>
          <cell r="R1205" t="str">
            <v>適</v>
          </cell>
          <cell r="S1205" t="str">
            <v/>
          </cell>
          <cell r="T1205" t="str">
            <v/>
          </cell>
          <cell r="U1205">
            <v>45163</v>
          </cell>
          <cell r="X1205" t="str">
            <v>なし</v>
          </cell>
          <cell r="Y1205" t="str">
            <v/>
          </cell>
          <cell r="Z1205" t="str">
            <v>該当</v>
          </cell>
          <cell r="AA1205" t="str">
            <v>Ｒ４</v>
          </cell>
          <cell r="AB1205" t="str">
            <v>〇</v>
          </cell>
          <cell r="AC1205" t="str">
            <v>Ｒ４</v>
          </cell>
        </row>
        <row r="1206">
          <cell r="A1206">
            <v>1410052004694</v>
          </cell>
          <cell r="B1206">
            <v>8</v>
          </cell>
          <cell r="C1206" t="str">
            <v>小規模保育事業（A型）</v>
          </cell>
          <cell r="D1206" t="str">
            <v>あきば第２保育園</v>
          </cell>
          <cell r="E1206">
            <v>90</v>
          </cell>
          <cell r="F1206" t="str">
            <v>戸塚区</v>
          </cell>
          <cell r="G1206" t="str">
            <v>該当</v>
          </cell>
          <cell r="H1206">
            <v>6</v>
          </cell>
          <cell r="I1206">
            <v>2</v>
          </cell>
          <cell r="J1206">
            <v>1</v>
          </cell>
          <cell r="K1206" t="str">
            <v>該当</v>
          </cell>
          <cell r="L1206">
            <v>5</v>
          </cell>
          <cell r="M1206">
            <v>2</v>
          </cell>
          <cell r="N1206">
            <v>3</v>
          </cell>
          <cell r="O1206">
            <v>2450052</v>
          </cell>
          <cell r="P1206" t="str">
            <v>横浜市戸塚区秋葉町４８７－２９</v>
          </cell>
          <cell r="Q1206" t="str">
            <v>社会福祉法人　守破離　あきば第２保育園</v>
          </cell>
          <cell r="R1206" t="str">
            <v/>
          </cell>
          <cell r="S1206" t="str">
            <v/>
          </cell>
          <cell r="T1206" t="e">
            <v>#N/A</v>
          </cell>
          <cell r="U1206">
            <v>45182</v>
          </cell>
          <cell r="X1206" t="str">
            <v>なし</v>
          </cell>
          <cell r="Y1206" t="str">
            <v/>
          </cell>
          <cell r="Z1206" t="str">
            <v>該当</v>
          </cell>
          <cell r="AA1206" t="str">
            <v>Ｒ４</v>
          </cell>
          <cell r="AB1206" t="str">
            <v>〇</v>
          </cell>
          <cell r="AC1206" t="str">
            <v>Ｒ４</v>
          </cell>
        </row>
        <row r="1207">
          <cell r="A1207">
            <v>1410052004603</v>
          </cell>
          <cell r="B1207">
            <v>8</v>
          </cell>
          <cell r="C1207" t="str">
            <v>小規模保育事業（A型）</v>
          </cell>
          <cell r="D1207" t="str">
            <v>戸塚チューリップ保育園</v>
          </cell>
          <cell r="E1207">
            <v>90</v>
          </cell>
          <cell r="F1207" t="str">
            <v>戸塚区</v>
          </cell>
          <cell r="G1207" t="str">
            <v>該当</v>
          </cell>
          <cell r="H1207">
            <v>5</v>
          </cell>
          <cell r="I1207">
            <v>2</v>
          </cell>
          <cell r="J1207">
            <v>1</v>
          </cell>
          <cell r="K1207" t="str">
            <v>該当</v>
          </cell>
          <cell r="L1207">
            <v>3</v>
          </cell>
          <cell r="M1207">
            <v>2</v>
          </cell>
          <cell r="N1207">
            <v>1</v>
          </cell>
          <cell r="O1207">
            <v>2160006</v>
          </cell>
          <cell r="P1207" t="str">
            <v>神奈川県川崎市宮前区宮前平２丁目９－２３　ヒカリコーポＡＢ</v>
          </cell>
          <cell r="Q1207" t="str">
            <v>ＧＦＢ合同会社</v>
          </cell>
          <cell r="R1207" t="str">
            <v>適</v>
          </cell>
          <cell r="S1207" t="str">
            <v/>
          </cell>
          <cell r="T1207" t="str">
            <v/>
          </cell>
          <cell r="U1207">
            <v>45163</v>
          </cell>
          <cell r="X1207" t="str">
            <v>なし</v>
          </cell>
          <cell r="Y1207" t="str">
            <v/>
          </cell>
          <cell r="Z1207" t="str">
            <v>該当</v>
          </cell>
          <cell r="AA1207" t="str">
            <v>Ｒ４</v>
          </cell>
          <cell r="AB1207" t="str">
            <v>〇</v>
          </cell>
          <cell r="AC1207" t="str">
            <v>Ｒ４</v>
          </cell>
        </row>
        <row r="1208">
          <cell r="A1208">
            <v>1410052004454</v>
          </cell>
          <cell r="B1208">
            <v>8</v>
          </cell>
          <cell r="C1208" t="str">
            <v>小規模保育事業（A型）</v>
          </cell>
          <cell r="D1208" t="str">
            <v>東戸塚かもめ保育園</v>
          </cell>
          <cell r="E1208">
            <v>90</v>
          </cell>
          <cell r="F1208" t="str">
            <v>戸塚区</v>
          </cell>
          <cell r="G1208" t="str">
            <v>該当</v>
          </cell>
          <cell r="H1208">
            <v>6</v>
          </cell>
          <cell r="I1208">
            <v>2</v>
          </cell>
          <cell r="J1208">
            <v>1</v>
          </cell>
          <cell r="K1208" t="str">
            <v>該当</v>
          </cell>
          <cell r="L1208">
            <v>9</v>
          </cell>
          <cell r="M1208">
            <v>2</v>
          </cell>
          <cell r="N1208">
            <v>7</v>
          </cell>
          <cell r="O1208">
            <v>2440801</v>
          </cell>
          <cell r="P1208" t="str">
            <v>横浜市戸塚区品濃町５１５－１　ニューシティ東戸塚南の街２－１０４</v>
          </cell>
          <cell r="Q1208" t="str">
            <v>東戸塚かもめ保育園</v>
          </cell>
          <cell r="R1208" t="str">
            <v/>
          </cell>
          <cell r="S1208" t="str">
            <v/>
          </cell>
          <cell r="T1208" t="e">
            <v>#N/A</v>
          </cell>
          <cell r="U1208">
            <v>45175</v>
          </cell>
          <cell r="X1208" t="str">
            <v>なし</v>
          </cell>
          <cell r="Y1208" t="str">
            <v/>
          </cell>
          <cell r="Z1208" t="str">
            <v>該当</v>
          </cell>
          <cell r="AA1208" t="str">
            <v>Ｒ４</v>
          </cell>
          <cell r="AB1208" t="str">
            <v>〇</v>
          </cell>
          <cell r="AC1208" t="str">
            <v>Ｒ４</v>
          </cell>
        </row>
        <row r="1209">
          <cell r="A1209">
            <v>1410052004116</v>
          </cell>
          <cell r="B1209">
            <v>8</v>
          </cell>
          <cell r="C1209" t="str">
            <v>小規模保育事業（A型）</v>
          </cell>
          <cell r="D1209" t="str">
            <v>ベイキッズひまわり保育園</v>
          </cell>
          <cell r="E1209">
            <v>90</v>
          </cell>
          <cell r="F1209" t="str">
            <v>戸塚区</v>
          </cell>
          <cell r="G1209" t="str">
            <v>該当</v>
          </cell>
          <cell r="H1209">
            <v>5</v>
          </cell>
          <cell r="I1209">
            <v>2</v>
          </cell>
          <cell r="J1209">
            <v>1</v>
          </cell>
          <cell r="K1209" t="str">
            <v>該当</v>
          </cell>
          <cell r="L1209">
            <v>4</v>
          </cell>
          <cell r="M1209">
            <v>2</v>
          </cell>
          <cell r="N1209">
            <v>2</v>
          </cell>
          <cell r="O1209">
            <v>2310012</v>
          </cell>
          <cell r="P1209" t="str">
            <v>横浜市中区相生町１－１７－１　パークビュー横浜８０１号</v>
          </cell>
          <cell r="Q1209" t="str">
            <v>特定非営利活動法人　ベイキッズ</v>
          </cell>
          <cell r="R1209" t="str">
            <v>適</v>
          </cell>
          <cell r="S1209" t="str">
            <v/>
          </cell>
          <cell r="T1209" t="str">
            <v/>
          </cell>
          <cell r="U1209">
            <v>45182</v>
          </cell>
          <cell r="X1209" t="str">
            <v>なし</v>
          </cell>
          <cell r="Y1209" t="str">
            <v/>
          </cell>
          <cell r="Z1209" t="str">
            <v>該当</v>
          </cell>
          <cell r="AA1209" t="str">
            <v>Ｒ４</v>
          </cell>
          <cell r="AB1209" t="str">
            <v>〇</v>
          </cell>
          <cell r="AC1209" t="str">
            <v>Ｒ４</v>
          </cell>
        </row>
        <row r="1210">
          <cell r="A1210">
            <v>1410052003217</v>
          </cell>
          <cell r="B1210">
            <v>8</v>
          </cell>
          <cell r="C1210" t="str">
            <v>小規模保育事業（A型）</v>
          </cell>
          <cell r="D1210" t="str">
            <v>ちゃいれっく平戸町保育室</v>
          </cell>
          <cell r="E1210">
            <v>90</v>
          </cell>
          <cell r="F1210" t="str">
            <v>戸塚区</v>
          </cell>
          <cell r="G1210" t="str">
            <v>該当</v>
          </cell>
          <cell r="H1210">
            <v>6</v>
          </cell>
          <cell r="I1210">
            <v>2</v>
          </cell>
          <cell r="J1210">
            <v>1</v>
          </cell>
          <cell r="K1210" t="str">
            <v>該当</v>
          </cell>
          <cell r="L1210">
            <v>3</v>
          </cell>
          <cell r="M1210">
            <v>2</v>
          </cell>
          <cell r="N1210">
            <v>1</v>
          </cell>
          <cell r="O1210">
            <v>1690075</v>
          </cell>
          <cell r="P1210" t="str">
            <v>東京都新宿区高田馬場１丁目３０－４　３０山京ビル３階</v>
          </cell>
          <cell r="Q1210" t="str">
            <v>株式会社　プロケア</v>
          </cell>
          <cell r="R1210" t="str">
            <v>適</v>
          </cell>
          <cell r="S1210" t="str">
            <v/>
          </cell>
          <cell r="T1210" t="str">
            <v/>
          </cell>
          <cell r="U1210">
            <v>45182</v>
          </cell>
          <cell r="X1210" t="str">
            <v>なし</v>
          </cell>
          <cell r="Y1210" t="str">
            <v/>
          </cell>
          <cell r="Z1210" t="str">
            <v>該当</v>
          </cell>
          <cell r="AA1210" t="str">
            <v>Ｒ４</v>
          </cell>
          <cell r="AB1210" t="str">
            <v>〇</v>
          </cell>
          <cell r="AC1210" t="str">
            <v>Ｒ４</v>
          </cell>
        </row>
        <row r="1211">
          <cell r="A1211">
            <v>1410052003126</v>
          </cell>
          <cell r="B1211">
            <v>8</v>
          </cell>
          <cell r="C1211" t="str">
            <v>小規模保育事業（A型）</v>
          </cell>
          <cell r="D1211" t="str">
            <v>あーす保育園戸塚</v>
          </cell>
          <cell r="E1211">
            <v>90</v>
          </cell>
          <cell r="F1211" t="str">
            <v>戸塚区</v>
          </cell>
          <cell r="G1211" t="str">
            <v>該当</v>
          </cell>
          <cell r="H1211">
            <v>7</v>
          </cell>
          <cell r="I1211">
            <v>2</v>
          </cell>
          <cell r="J1211">
            <v>1</v>
          </cell>
          <cell r="K1211" t="str">
            <v>非該当</v>
          </cell>
          <cell r="M1211" t="str">
            <v/>
          </cell>
          <cell r="N1211" t="str">
            <v>―</v>
          </cell>
          <cell r="O1211">
            <v>2440002</v>
          </cell>
          <cell r="P1211" t="str">
            <v>横浜市戸塚区矢部町３００７－４　アンベルジュ１Ｆ</v>
          </cell>
          <cell r="Q1211" t="str">
            <v>あーす保育園戸塚</v>
          </cell>
          <cell r="R1211" t="str">
            <v/>
          </cell>
          <cell r="S1211" t="str">
            <v/>
          </cell>
          <cell r="T1211" t="e">
            <v>#N/A</v>
          </cell>
          <cell r="U1211">
            <v>45175</v>
          </cell>
          <cell r="X1211" t="str">
            <v>なし</v>
          </cell>
          <cell r="Y1211" t="str">
            <v/>
          </cell>
          <cell r="Z1211" t="str">
            <v>該当</v>
          </cell>
          <cell r="AA1211" t="str">
            <v>Ｒ４</v>
          </cell>
          <cell r="AB1211" t="str">
            <v>〇</v>
          </cell>
          <cell r="AC1211" t="str">
            <v>Ｒ４</v>
          </cell>
        </row>
        <row r="1212">
          <cell r="A1212">
            <v>1410052003100</v>
          </cell>
          <cell r="B1212">
            <v>8</v>
          </cell>
          <cell r="C1212" t="str">
            <v>小規模保育事業（A型）</v>
          </cell>
          <cell r="D1212" t="str">
            <v>あおぞらみらい保育園</v>
          </cell>
          <cell r="E1212">
            <v>90</v>
          </cell>
          <cell r="F1212" t="str">
            <v>戸塚区</v>
          </cell>
          <cell r="G1212" t="str">
            <v>該当</v>
          </cell>
          <cell r="H1212">
            <v>7</v>
          </cell>
          <cell r="I1212">
            <v>2</v>
          </cell>
          <cell r="J1212">
            <v>1</v>
          </cell>
          <cell r="K1212" t="str">
            <v>該当</v>
          </cell>
          <cell r="L1212">
            <v>6</v>
          </cell>
          <cell r="M1212">
            <v>2</v>
          </cell>
          <cell r="N1212">
            <v>4</v>
          </cell>
          <cell r="O1212">
            <v>2360027</v>
          </cell>
          <cell r="P1212" t="str">
            <v>横浜市金沢区瀬戸１９番６号</v>
          </cell>
          <cell r="Q1212" t="str">
            <v>株式会社あおぞら</v>
          </cell>
          <cell r="R1212" t="str">
            <v>適</v>
          </cell>
          <cell r="S1212" t="str">
            <v/>
          </cell>
          <cell r="T1212" t="str">
            <v/>
          </cell>
          <cell r="U1212">
            <v>45191</v>
          </cell>
          <cell r="X1212" t="str">
            <v>なし</v>
          </cell>
          <cell r="Y1212" t="str">
            <v/>
          </cell>
          <cell r="Z1212" t="str">
            <v>該当</v>
          </cell>
          <cell r="AA1212" t="str">
            <v>Ｒ４</v>
          </cell>
          <cell r="AB1212" t="str">
            <v>〇</v>
          </cell>
          <cell r="AC1212" t="str">
            <v>Ｒ４</v>
          </cell>
        </row>
        <row r="1213">
          <cell r="A1213">
            <v>1410052003019</v>
          </cell>
          <cell r="B1213">
            <v>8</v>
          </cell>
          <cell r="C1213" t="str">
            <v>小規模保育事業（A型）</v>
          </cell>
          <cell r="D1213" t="str">
            <v>小規模保育施設はまっこ</v>
          </cell>
          <cell r="E1213">
            <v>90</v>
          </cell>
          <cell r="F1213" t="str">
            <v>戸塚区</v>
          </cell>
          <cell r="G1213" t="str">
            <v>該当</v>
          </cell>
          <cell r="H1213">
            <v>7</v>
          </cell>
          <cell r="I1213">
            <v>2</v>
          </cell>
          <cell r="J1213">
            <v>1</v>
          </cell>
          <cell r="K1213" t="str">
            <v>該当</v>
          </cell>
          <cell r="L1213">
            <v>2</v>
          </cell>
          <cell r="M1213">
            <v>2</v>
          </cell>
          <cell r="N1213">
            <v>0</v>
          </cell>
          <cell r="O1213">
            <v>2440002</v>
          </cell>
          <cell r="P1213" t="str">
            <v>横浜市戸塚区矢部町２０７１</v>
          </cell>
          <cell r="Q1213" t="str">
            <v>特定非営利活動法人　子育て支援はまっこ</v>
          </cell>
          <cell r="R1213" t="str">
            <v>適</v>
          </cell>
          <cell r="S1213" t="str">
            <v/>
          </cell>
          <cell r="T1213" t="str">
            <v/>
          </cell>
          <cell r="U1213">
            <v>45175</v>
          </cell>
          <cell r="X1213" t="str">
            <v>なし</v>
          </cell>
          <cell r="Y1213" t="str">
            <v/>
          </cell>
          <cell r="Z1213" t="str">
            <v>該当</v>
          </cell>
          <cell r="AA1213" t="str">
            <v>Ｒ４</v>
          </cell>
          <cell r="AB1213" t="str">
            <v>〇</v>
          </cell>
          <cell r="AC1213" t="str">
            <v>Ｒ４</v>
          </cell>
        </row>
        <row r="1214">
          <cell r="A1214">
            <v>1410052002995</v>
          </cell>
          <cell r="B1214">
            <v>8</v>
          </cell>
          <cell r="C1214" t="str">
            <v>小規模保育事業（A型）</v>
          </cell>
          <cell r="D1214" t="str">
            <v>東戸塚赤ちゃん保育園</v>
          </cell>
          <cell r="E1214">
            <v>90</v>
          </cell>
          <cell r="F1214" t="str">
            <v>戸塚区</v>
          </cell>
          <cell r="G1214" t="str">
            <v>該当</v>
          </cell>
          <cell r="H1214">
            <v>6</v>
          </cell>
          <cell r="I1214">
            <v>2</v>
          </cell>
          <cell r="J1214">
            <v>1</v>
          </cell>
          <cell r="K1214" t="str">
            <v>該当</v>
          </cell>
          <cell r="L1214">
            <v>3</v>
          </cell>
          <cell r="M1214">
            <v>2</v>
          </cell>
          <cell r="N1214">
            <v>1</v>
          </cell>
          <cell r="O1214">
            <v>2440003</v>
          </cell>
          <cell r="P1214" t="str">
            <v>横浜市戸塚区戸塚町２８１０－１２</v>
          </cell>
          <cell r="Q1214" t="str">
            <v>社会福祉法人ももの会</v>
          </cell>
          <cell r="R1214" t="str">
            <v>適</v>
          </cell>
          <cell r="S1214" t="str">
            <v/>
          </cell>
          <cell r="T1214" t="str">
            <v/>
          </cell>
          <cell r="U1214">
            <v>45163</v>
          </cell>
          <cell r="X1214" t="str">
            <v>なし</v>
          </cell>
          <cell r="Y1214" t="str">
            <v/>
          </cell>
          <cell r="Z1214" t="str">
            <v>該当</v>
          </cell>
          <cell r="AA1214" t="str">
            <v>Ｒ４</v>
          </cell>
          <cell r="AB1214" t="str">
            <v>〇</v>
          </cell>
          <cell r="AC1214" t="str">
            <v>Ｒ４</v>
          </cell>
        </row>
        <row r="1215">
          <cell r="A1215">
            <v>1410052002839</v>
          </cell>
          <cell r="B1215">
            <v>8</v>
          </cell>
          <cell r="C1215" t="str">
            <v>小規模保育事業（A型）</v>
          </cell>
          <cell r="D1215" t="str">
            <v>おおぞらどんぐり保育室</v>
          </cell>
          <cell r="E1215">
            <v>90</v>
          </cell>
          <cell r="F1215" t="str">
            <v>戸塚区</v>
          </cell>
          <cell r="G1215" t="str">
            <v>該当</v>
          </cell>
          <cell r="H1215">
            <v>4</v>
          </cell>
          <cell r="I1215">
            <v>1</v>
          </cell>
          <cell r="J1215">
            <v>1</v>
          </cell>
          <cell r="K1215" t="str">
            <v>該当</v>
          </cell>
          <cell r="L1215">
            <v>3</v>
          </cell>
          <cell r="M1215">
            <v>1</v>
          </cell>
          <cell r="N1215">
            <v>2</v>
          </cell>
          <cell r="O1215">
            <v>2440003</v>
          </cell>
          <cell r="P1215" t="str">
            <v>横浜市戸塚区戸塚町２２３０－３ヒルズ南戸塚４号棟１０７号室</v>
          </cell>
          <cell r="Q1215" t="str">
            <v>おおぞらどんぐり保育室</v>
          </cell>
          <cell r="R1215" t="str">
            <v>適</v>
          </cell>
          <cell r="S1215" t="str">
            <v/>
          </cell>
          <cell r="T1215" t="str">
            <v/>
          </cell>
          <cell r="U1215">
            <v>45163</v>
          </cell>
          <cell r="X1215" t="str">
            <v>なし</v>
          </cell>
          <cell r="Y1215" t="str">
            <v/>
          </cell>
          <cell r="Z1215" t="str">
            <v>該当</v>
          </cell>
          <cell r="AA1215" t="str">
            <v>Ｒ４</v>
          </cell>
          <cell r="AB1215" t="str">
            <v>〇</v>
          </cell>
          <cell r="AC1215" t="str">
            <v>Ｒ４</v>
          </cell>
        </row>
        <row r="1216">
          <cell r="A1216">
            <v>1410052002730</v>
          </cell>
          <cell r="B1216">
            <v>8</v>
          </cell>
          <cell r="C1216" t="str">
            <v>小規模保育事業（A型）</v>
          </cell>
          <cell r="D1216" t="str">
            <v>はまっこ乳児ルーム</v>
          </cell>
          <cell r="E1216">
            <v>90</v>
          </cell>
          <cell r="F1216" t="str">
            <v>戸塚区</v>
          </cell>
          <cell r="G1216" t="str">
            <v>該当</v>
          </cell>
          <cell r="H1216">
            <v>5</v>
          </cell>
          <cell r="I1216">
            <v>2</v>
          </cell>
          <cell r="J1216">
            <v>1</v>
          </cell>
          <cell r="K1216" t="str">
            <v>該当</v>
          </cell>
          <cell r="L1216">
            <v>1</v>
          </cell>
          <cell r="M1216">
            <v>2</v>
          </cell>
          <cell r="N1216">
            <v>0</v>
          </cell>
          <cell r="O1216">
            <v>2440002</v>
          </cell>
          <cell r="P1216" t="str">
            <v>横浜市戸塚区矢部町２０７１</v>
          </cell>
          <cell r="Q1216" t="str">
            <v>特定非営利活動法人　子育て支援はまっこ</v>
          </cell>
          <cell r="R1216" t="str">
            <v>適</v>
          </cell>
          <cell r="S1216" t="str">
            <v/>
          </cell>
          <cell r="T1216" t="str">
            <v/>
          </cell>
          <cell r="U1216">
            <v>45182</v>
          </cell>
          <cell r="X1216" t="str">
            <v>なし</v>
          </cell>
          <cell r="Y1216" t="str">
            <v/>
          </cell>
          <cell r="Z1216" t="str">
            <v>該当</v>
          </cell>
          <cell r="AA1216" t="str">
            <v>Ｒ４</v>
          </cell>
          <cell r="AB1216" t="str">
            <v>〇</v>
          </cell>
          <cell r="AC1216" t="str">
            <v>Ｒ４</v>
          </cell>
        </row>
        <row r="1217">
          <cell r="A1217">
            <v>1410052003498</v>
          </cell>
          <cell r="B1217">
            <v>12</v>
          </cell>
          <cell r="C1217" t="str">
            <v>小規模保育事業（C型）</v>
          </cell>
          <cell r="D1217" t="str">
            <v>アネラ保育室</v>
          </cell>
          <cell r="E1217">
            <v>90</v>
          </cell>
          <cell r="F1217" t="str">
            <v>戸塚区</v>
          </cell>
          <cell r="G1217" t="str">
            <v>該当</v>
          </cell>
          <cell r="H1217">
            <v>4</v>
          </cell>
          <cell r="I1217">
            <v>1</v>
          </cell>
          <cell r="J1217">
            <v>1</v>
          </cell>
          <cell r="K1217" t="str">
            <v>該当</v>
          </cell>
          <cell r="L1217">
            <v>2</v>
          </cell>
          <cell r="M1217">
            <v>1</v>
          </cell>
          <cell r="N1217">
            <v>1</v>
          </cell>
          <cell r="O1217">
            <v>2450053</v>
          </cell>
          <cell r="P1217" t="str">
            <v>横浜市戸塚区上矢部町２８１－８</v>
          </cell>
          <cell r="Q1217" t="str">
            <v>アネラ保育室</v>
          </cell>
          <cell r="R1217" t="str">
            <v/>
          </cell>
          <cell r="S1217" t="str">
            <v/>
          </cell>
          <cell r="T1217" t="e">
            <v>#N/A</v>
          </cell>
          <cell r="U1217">
            <v>45182</v>
          </cell>
          <cell r="X1217" t="str">
            <v>なし</v>
          </cell>
          <cell r="Y1217" t="str">
            <v/>
          </cell>
          <cell r="Z1217" t="str">
            <v>該当</v>
          </cell>
          <cell r="AA1217" t="str">
            <v>Ｒ４</v>
          </cell>
          <cell r="AB1217" t="str">
            <v>〇</v>
          </cell>
          <cell r="AC1217" t="str">
            <v>Ｒ４</v>
          </cell>
        </row>
        <row r="1218">
          <cell r="A1218">
            <v>1410051026250</v>
          </cell>
          <cell r="B1218">
            <v>1</v>
          </cell>
          <cell r="C1218" t="str">
            <v>認定こども園（幼保連携型）</v>
          </cell>
          <cell r="D1218" t="str">
            <v>幼保連携型認定こども園二ツ橋あいりん幼稚園</v>
          </cell>
          <cell r="E1218">
            <v>91</v>
          </cell>
          <cell r="F1218" t="str">
            <v>瀬谷区</v>
          </cell>
          <cell r="G1218" t="str">
            <v>該当</v>
          </cell>
          <cell r="H1218">
            <v>18</v>
          </cell>
          <cell r="I1218">
            <v>6</v>
          </cell>
          <cell r="J1218">
            <v>4</v>
          </cell>
          <cell r="K1218" t="str">
            <v>該当</v>
          </cell>
          <cell r="L1218">
            <v>4</v>
          </cell>
          <cell r="M1218">
            <v>6</v>
          </cell>
          <cell r="N1218">
            <v>0</v>
          </cell>
          <cell r="O1218">
            <v>2460021</v>
          </cell>
          <cell r="P1218" t="str">
            <v>横浜市瀬谷区二ツ橋町１４４</v>
          </cell>
          <cell r="Q1218" t="str">
            <v>認定こども園二ツ橋あいりん幼稚園</v>
          </cell>
          <cell r="R1218" t="str">
            <v/>
          </cell>
          <cell r="S1218" t="str">
            <v/>
          </cell>
          <cell r="T1218" t="e">
            <v>#N/A</v>
          </cell>
          <cell r="U1218">
            <v>45191</v>
          </cell>
          <cell r="X1218" t="str">
            <v>なし</v>
          </cell>
          <cell r="Y1218" t="str">
            <v/>
          </cell>
          <cell r="Z1218" t="str">
            <v>該当</v>
          </cell>
          <cell r="AA1218" t="str">
            <v>Ｒ４</v>
          </cell>
          <cell r="AB1218" t="str">
            <v>〇</v>
          </cell>
          <cell r="AC1218" t="str">
            <v>Ｒ４</v>
          </cell>
        </row>
        <row r="1219">
          <cell r="A1219">
            <v>1410051024123</v>
          </cell>
          <cell r="B1219">
            <v>1</v>
          </cell>
          <cell r="C1219" t="str">
            <v>認定こども園（幼保連携型）</v>
          </cell>
          <cell r="D1219" t="str">
            <v>幼保連携型認定こども園　みなみ幼稚園</v>
          </cell>
          <cell r="E1219">
            <v>91</v>
          </cell>
          <cell r="F1219" t="str">
            <v>瀬谷区</v>
          </cell>
          <cell r="G1219" t="str">
            <v>該当</v>
          </cell>
          <cell r="H1219">
            <v>39</v>
          </cell>
          <cell r="I1219">
            <v>13</v>
          </cell>
          <cell r="J1219">
            <v>8</v>
          </cell>
          <cell r="K1219" t="str">
            <v>該当</v>
          </cell>
          <cell r="L1219">
            <v>17</v>
          </cell>
          <cell r="M1219">
            <v>13</v>
          </cell>
          <cell r="N1219">
            <v>4</v>
          </cell>
          <cell r="O1219">
            <v>2460026</v>
          </cell>
          <cell r="P1219" t="str">
            <v>横浜市瀬谷区阿久和南４－１６－１</v>
          </cell>
          <cell r="Q1219" t="str">
            <v>幼保連携型認定こども園　みなみ幼稚園</v>
          </cell>
          <cell r="R1219" t="str">
            <v/>
          </cell>
          <cell r="S1219" t="str">
            <v/>
          </cell>
          <cell r="T1219" t="e">
            <v>#N/A</v>
          </cell>
          <cell r="U1219">
            <v>45191</v>
          </cell>
          <cell r="X1219" t="str">
            <v>なし</v>
          </cell>
          <cell r="Y1219" t="str">
            <v/>
          </cell>
          <cell r="Z1219" t="str">
            <v>該当</v>
          </cell>
          <cell r="AA1219" t="str">
            <v>Ｒ４</v>
          </cell>
          <cell r="AB1219" t="str">
            <v>〇</v>
          </cell>
          <cell r="AC1219" t="str">
            <v>Ｒ４</v>
          </cell>
        </row>
        <row r="1220">
          <cell r="A1220">
            <v>1410051020568</v>
          </cell>
          <cell r="B1220">
            <v>1</v>
          </cell>
          <cell r="C1220" t="str">
            <v>認定こども園（幼保連携型）</v>
          </cell>
          <cell r="D1220" t="str">
            <v>認定こども園はらのこ　原幼稚園</v>
          </cell>
          <cell r="E1220">
            <v>91</v>
          </cell>
          <cell r="F1220" t="str">
            <v>瀬谷区</v>
          </cell>
          <cell r="G1220" t="str">
            <v>該当</v>
          </cell>
          <cell r="H1220">
            <v>38</v>
          </cell>
          <cell r="I1220">
            <v>13</v>
          </cell>
          <cell r="J1220">
            <v>8</v>
          </cell>
          <cell r="K1220" t="str">
            <v>該当</v>
          </cell>
          <cell r="L1220">
            <v>25</v>
          </cell>
          <cell r="M1220">
            <v>13</v>
          </cell>
          <cell r="N1220">
            <v>12</v>
          </cell>
          <cell r="O1220">
            <v>2460025</v>
          </cell>
          <cell r="P1220" t="str">
            <v>横浜市瀬谷区阿久和西三丁目３６－６</v>
          </cell>
          <cell r="Q1220" t="str">
            <v>認定こども園はらのこ原幼稚園</v>
          </cell>
          <cell r="R1220" t="str">
            <v/>
          </cell>
          <cell r="S1220" t="str">
            <v/>
          </cell>
          <cell r="T1220" t="e">
            <v>#N/A</v>
          </cell>
          <cell r="U1220">
            <v>45175</v>
          </cell>
          <cell r="X1220" t="str">
            <v>なし</v>
          </cell>
          <cell r="Y1220" t="str">
            <v/>
          </cell>
          <cell r="Z1220" t="str">
            <v>該当</v>
          </cell>
          <cell r="AA1220" t="str">
            <v>Ｒ４</v>
          </cell>
          <cell r="AB1220" t="str">
            <v>〇</v>
          </cell>
          <cell r="AC1220" t="str">
            <v>Ｒ４</v>
          </cell>
        </row>
        <row r="1221">
          <cell r="A1221">
            <v>1410051020550</v>
          </cell>
          <cell r="B1221">
            <v>1</v>
          </cell>
          <cell r="C1221" t="str">
            <v>認定こども園（幼保連携型）</v>
          </cell>
          <cell r="D1221" t="str">
            <v>認定こども園　あづまの幼稚園・あづま（略</v>
          </cell>
          <cell r="E1221">
            <v>91</v>
          </cell>
          <cell r="F1221" t="str">
            <v>瀬谷区</v>
          </cell>
          <cell r="G1221" t="str">
            <v>該当</v>
          </cell>
          <cell r="H1221">
            <v>23</v>
          </cell>
          <cell r="I1221">
            <v>8</v>
          </cell>
          <cell r="J1221">
            <v>5</v>
          </cell>
          <cell r="K1221" t="str">
            <v>該当</v>
          </cell>
          <cell r="L1221">
            <v>13</v>
          </cell>
          <cell r="M1221">
            <v>8</v>
          </cell>
          <cell r="N1221">
            <v>5</v>
          </cell>
          <cell r="O1221">
            <v>2460011</v>
          </cell>
          <cell r="P1221" t="str">
            <v>横浜市瀬谷区東野台３８</v>
          </cell>
          <cell r="Q1221" t="str">
            <v>あづまの幼稚園・あづまのナーサリー</v>
          </cell>
          <cell r="R1221" t="str">
            <v/>
          </cell>
          <cell r="S1221" t="str">
            <v/>
          </cell>
          <cell r="T1221" t="e">
            <v>#N/A</v>
          </cell>
          <cell r="U1221">
            <v>45182</v>
          </cell>
          <cell r="X1221" t="str">
            <v>なし</v>
          </cell>
          <cell r="Y1221" t="str">
            <v/>
          </cell>
          <cell r="Z1221" t="str">
            <v>該当</v>
          </cell>
          <cell r="AA1221" t="str">
            <v>Ｒ４</v>
          </cell>
          <cell r="AB1221" t="str">
            <v>〇</v>
          </cell>
          <cell r="AC1221" t="str">
            <v>Ｒ４</v>
          </cell>
        </row>
        <row r="1222">
          <cell r="A1222">
            <v>1410051027746</v>
          </cell>
          <cell r="B1222">
            <v>5</v>
          </cell>
          <cell r="C1222" t="str">
            <v>幼稚園</v>
          </cell>
          <cell r="D1222" t="str">
            <v>横浜隼人幼稚園</v>
          </cell>
          <cell r="E1222">
            <v>91</v>
          </cell>
          <cell r="F1222" t="str">
            <v>瀬谷区</v>
          </cell>
          <cell r="G1222" t="str">
            <v>非該当</v>
          </cell>
          <cell r="I1222" t="str">
            <v/>
          </cell>
          <cell r="J1222" t="str">
            <v/>
          </cell>
          <cell r="K1222" t="str">
            <v>非該当</v>
          </cell>
          <cell r="M1222" t="str">
            <v/>
          </cell>
          <cell r="N1222" t="str">
            <v>―</v>
          </cell>
          <cell r="O1222">
            <v>2460026</v>
          </cell>
          <cell r="P1222" t="str">
            <v>横浜市瀬谷区阿久和南一丁目３－２</v>
          </cell>
          <cell r="Q1222" t="str">
            <v>横浜隼人幼稚園</v>
          </cell>
          <cell r="R1222" t="str">
            <v/>
          </cell>
          <cell r="S1222" t="str">
            <v/>
          </cell>
          <cell r="T1222" t="e">
            <v>#N/A</v>
          </cell>
          <cell r="U1222">
            <v>45205</v>
          </cell>
          <cell r="X1222" t="str">
            <v>―</v>
          </cell>
          <cell r="Y1222" t="str">
            <v/>
          </cell>
          <cell r="Z1222" t="str">
            <v>Ｒ５新規園</v>
          </cell>
          <cell r="AA1222" t="e">
            <v>#N/A</v>
          </cell>
          <cell r="AB1222" t="str">
            <v>Ｒ５新規園</v>
          </cell>
          <cell r="AC1222" t="str">
            <v/>
          </cell>
        </row>
        <row r="1223">
          <cell r="A1223">
            <v>1410051026979</v>
          </cell>
          <cell r="B1223">
            <v>5</v>
          </cell>
          <cell r="C1223" t="str">
            <v>幼稚園</v>
          </cell>
          <cell r="D1223" t="str">
            <v>関東幼稚園</v>
          </cell>
          <cell r="E1223">
            <v>91</v>
          </cell>
          <cell r="F1223" t="str">
            <v>瀬谷区</v>
          </cell>
          <cell r="G1223" t="str">
            <v>該当</v>
          </cell>
          <cell r="H1223">
            <v>11</v>
          </cell>
          <cell r="I1223">
            <v>4</v>
          </cell>
          <cell r="J1223">
            <v>2</v>
          </cell>
          <cell r="K1223" t="str">
            <v>該当</v>
          </cell>
          <cell r="L1223">
            <v>10</v>
          </cell>
          <cell r="M1223">
            <v>4</v>
          </cell>
          <cell r="N1223">
            <v>6</v>
          </cell>
          <cell r="O1223">
            <v>2460035</v>
          </cell>
          <cell r="P1223" t="str">
            <v>横浜市瀬谷区下瀬谷二丁目２３－３４</v>
          </cell>
          <cell r="Q1223" t="str">
            <v>関東幼稚園</v>
          </cell>
          <cell r="R1223" t="str">
            <v/>
          </cell>
          <cell r="S1223" t="str">
            <v/>
          </cell>
          <cell r="T1223" t="e">
            <v>#N/A</v>
          </cell>
          <cell r="U1223">
            <v>45191</v>
          </cell>
          <cell r="X1223" t="str">
            <v>なし</v>
          </cell>
          <cell r="Y1223" t="str">
            <v/>
          </cell>
          <cell r="Z1223" t="str">
            <v>該当</v>
          </cell>
          <cell r="AA1223" t="str">
            <v>Ｒ４</v>
          </cell>
          <cell r="AB1223" t="str">
            <v>〇</v>
          </cell>
          <cell r="AC1223" t="str">
            <v>Ｒ４</v>
          </cell>
        </row>
        <row r="1224">
          <cell r="A1224">
            <v>1410051022846</v>
          </cell>
          <cell r="B1224">
            <v>5</v>
          </cell>
          <cell r="C1224" t="str">
            <v>幼稚園</v>
          </cell>
          <cell r="D1224" t="str">
            <v>横浜さがみ幼稚園</v>
          </cell>
          <cell r="E1224">
            <v>91</v>
          </cell>
          <cell r="F1224" t="str">
            <v>瀬谷区</v>
          </cell>
          <cell r="G1224" t="str">
            <v>該当</v>
          </cell>
          <cell r="H1224">
            <v>15</v>
          </cell>
          <cell r="I1224">
            <v>5</v>
          </cell>
          <cell r="J1224">
            <v>3</v>
          </cell>
          <cell r="K1224" t="str">
            <v>該当</v>
          </cell>
          <cell r="L1224">
            <v>8</v>
          </cell>
          <cell r="M1224">
            <v>5</v>
          </cell>
          <cell r="N1224">
            <v>3</v>
          </cell>
          <cell r="O1224">
            <v>2460031</v>
          </cell>
          <cell r="P1224" t="str">
            <v>横浜市瀬谷区瀬谷４－２６－３</v>
          </cell>
          <cell r="Q1224" t="str">
            <v>学校法人　大空学園　横浜さがみ幼稚園　</v>
          </cell>
          <cell r="R1224" t="str">
            <v>適</v>
          </cell>
          <cell r="S1224" t="str">
            <v/>
          </cell>
          <cell r="T1224" t="str">
            <v/>
          </cell>
          <cell r="U1224">
            <v>45163</v>
          </cell>
          <cell r="X1224" t="str">
            <v>なし</v>
          </cell>
          <cell r="Y1224" t="str">
            <v/>
          </cell>
          <cell r="Z1224" t="str">
            <v>該当</v>
          </cell>
          <cell r="AA1224" t="str">
            <v>Ｒ４</v>
          </cell>
          <cell r="AB1224" t="str">
            <v>〇</v>
          </cell>
          <cell r="AC1224" t="str">
            <v>Ｒ４</v>
          </cell>
        </row>
        <row r="1225">
          <cell r="A1225">
            <v>1410051022812</v>
          </cell>
          <cell r="B1225">
            <v>5</v>
          </cell>
          <cell r="C1225" t="str">
            <v>幼稚園</v>
          </cell>
          <cell r="D1225" t="str">
            <v>三ツ境幼稚園</v>
          </cell>
          <cell r="E1225">
            <v>91</v>
          </cell>
          <cell r="F1225" t="str">
            <v>瀬谷区</v>
          </cell>
          <cell r="G1225" t="str">
            <v>該当</v>
          </cell>
          <cell r="H1225">
            <v>7</v>
          </cell>
          <cell r="I1225">
            <v>2</v>
          </cell>
          <cell r="J1225">
            <v>1</v>
          </cell>
          <cell r="K1225" t="str">
            <v>該当</v>
          </cell>
          <cell r="L1225">
            <v>6</v>
          </cell>
          <cell r="M1225">
            <v>2</v>
          </cell>
          <cell r="N1225">
            <v>4</v>
          </cell>
          <cell r="O1225">
            <v>2460022</v>
          </cell>
          <cell r="P1225" t="str">
            <v>横浜市瀬谷区三ツ境１０４番地３</v>
          </cell>
          <cell r="Q1225" t="str">
            <v>三ツ境幼稚園</v>
          </cell>
          <cell r="R1225" t="str">
            <v/>
          </cell>
          <cell r="S1225" t="str">
            <v/>
          </cell>
          <cell r="T1225" t="e">
            <v>#N/A</v>
          </cell>
          <cell r="U1225">
            <v>45191</v>
          </cell>
          <cell r="X1225" t="str">
            <v>なし</v>
          </cell>
          <cell r="Y1225" t="str">
            <v/>
          </cell>
          <cell r="Z1225" t="str">
            <v>該当</v>
          </cell>
          <cell r="AA1225" t="str">
            <v>Ｒ４</v>
          </cell>
          <cell r="AB1225" t="str">
            <v>〇</v>
          </cell>
          <cell r="AC1225" t="str">
            <v>Ｒ４</v>
          </cell>
        </row>
        <row r="1226">
          <cell r="A1226">
            <v>1410051022762</v>
          </cell>
          <cell r="B1226">
            <v>5</v>
          </cell>
          <cell r="C1226" t="str">
            <v>幼稚園</v>
          </cell>
          <cell r="D1226" t="str">
            <v>瀬谷幼稚園</v>
          </cell>
          <cell r="E1226">
            <v>91</v>
          </cell>
          <cell r="F1226" t="str">
            <v>瀬谷区</v>
          </cell>
          <cell r="G1226" t="str">
            <v>該当</v>
          </cell>
          <cell r="H1226">
            <v>7</v>
          </cell>
          <cell r="I1226">
            <v>2</v>
          </cell>
          <cell r="J1226">
            <v>1</v>
          </cell>
          <cell r="K1226" t="str">
            <v>該当</v>
          </cell>
          <cell r="L1226">
            <v>8</v>
          </cell>
          <cell r="M1226">
            <v>2</v>
          </cell>
          <cell r="N1226">
            <v>6</v>
          </cell>
          <cell r="O1226">
            <v>2460032</v>
          </cell>
          <cell r="P1226" t="str">
            <v>横浜市瀬谷区南台１－３０－６</v>
          </cell>
          <cell r="Q1226" t="str">
            <v>瀬谷幼稚園</v>
          </cell>
          <cell r="R1226" t="str">
            <v>適</v>
          </cell>
          <cell r="S1226" t="str">
            <v/>
          </cell>
          <cell r="T1226" t="str">
            <v/>
          </cell>
          <cell r="U1226">
            <v>45182</v>
          </cell>
          <cell r="X1226" t="str">
            <v>なし</v>
          </cell>
          <cell r="Y1226" t="str">
            <v/>
          </cell>
          <cell r="Z1226" t="str">
            <v>該当</v>
          </cell>
          <cell r="AA1226" t="str">
            <v>Ｒ４</v>
          </cell>
          <cell r="AB1226" t="str">
            <v>〇</v>
          </cell>
          <cell r="AC1226" t="str">
            <v>Ｒ４</v>
          </cell>
        </row>
        <row r="1227">
          <cell r="A1227">
            <v>1410051022713</v>
          </cell>
          <cell r="B1227">
            <v>5</v>
          </cell>
          <cell r="C1227" t="str">
            <v>幼稚園</v>
          </cell>
          <cell r="D1227" t="str">
            <v>相沢幼稚園</v>
          </cell>
          <cell r="E1227">
            <v>91</v>
          </cell>
          <cell r="F1227" t="str">
            <v>瀬谷区</v>
          </cell>
          <cell r="G1227" t="str">
            <v>該当</v>
          </cell>
          <cell r="H1227">
            <v>5</v>
          </cell>
          <cell r="I1227">
            <v>2</v>
          </cell>
          <cell r="J1227">
            <v>1</v>
          </cell>
          <cell r="K1227" t="str">
            <v>該当</v>
          </cell>
          <cell r="L1227">
            <v>7</v>
          </cell>
          <cell r="M1227">
            <v>2</v>
          </cell>
          <cell r="N1227">
            <v>5</v>
          </cell>
          <cell r="O1227">
            <v>2460013</v>
          </cell>
          <cell r="P1227" t="str">
            <v>横浜市瀬谷区相沢２－４２－２</v>
          </cell>
          <cell r="Q1227" t="str">
            <v>相沢幼稚園</v>
          </cell>
          <cell r="R1227" t="str">
            <v>適</v>
          </cell>
          <cell r="S1227" t="str">
            <v/>
          </cell>
          <cell r="T1227" t="str">
            <v/>
          </cell>
          <cell r="U1227">
            <v>45175</v>
          </cell>
          <cell r="X1227" t="str">
            <v>なし</v>
          </cell>
          <cell r="Y1227" t="str">
            <v/>
          </cell>
          <cell r="Z1227" t="str">
            <v>該当</v>
          </cell>
          <cell r="AA1227" t="str">
            <v>Ｒ４</v>
          </cell>
          <cell r="AB1227" t="str">
            <v>〇</v>
          </cell>
          <cell r="AC1227" t="str">
            <v>Ｒ４</v>
          </cell>
        </row>
        <row r="1228">
          <cell r="A1228">
            <v>1410051027456</v>
          </cell>
          <cell r="B1228">
            <v>6</v>
          </cell>
          <cell r="C1228" t="str">
            <v>保育所</v>
          </cell>
          <cell r="D1228" t="str">
            <v>GENKIDS瀬谷保育園</v>
          </cell>
          <cell r="E1228">
            <v>91</v>
          </cell>
          <cell r="F1228" t="str">
            <v>瀬谷区</v>
          </cell>
          <cell r="G1228" t="str">
            <v>該当</v>
          </cell>
          <cell r="H1228">
            <v>13</v>
          </cell>
          <cell r="I1228">
            <v>4</v>
          </cell>
          <cell r="J1228">
            <v>3</v>
          </cell>
          <cell r="K1228" t="str">
            <v>該当</v>
          </cell>
          <cell r="L1228">
            <v>9</v>
          </cell>
          <cell r="M1228">
            <v>4</v>
          </cell>
          <cell r="N1228">
            <v>5</v>
          </cell>
          <cell r="O1228">
            <v>1080075</v>
          </cell>
          <cell r="P1228" t="str">
            <v>東京都港区港南１丁目２番７０号　品川シーズンテラス５Ｆ</v>
          </cell>
          <cell r="Q1228" t="str">
            <v>ＧＥＮＫＩＤＳ瀬谷保育園</v>
          </cell>
          <cell r="R1228" t="str">
            <v/>
          </cell>
          <cell r="S1228" t="str">
            <v/>
          </cell>
          <cell r="T1228" t="e">
            <v>#N/A</v>
          </cell>
          <cell r="U1228">
            <v>45191</v>
          </cell>
          <cell r="X1228" t="str">
            <v>なし</v>
          </cell>
          <cell r="Y1228" t="str">
            <v/>
          </cell>
          <cell r="Z1228" t="str">
            <v>該当</v>
          </cell>
          <cell r="AA1228" t="str">
            <v>Ｒ４</v>
          </cell>
          <cell r="AB1228" t="str">
            <v>〇</v>
          </cell>
          <cell r="AC1228" t="str">
            <v>Ｒ４</v>
          </cell>
        </row>
        <row r="1229">
          <cell r="A1229">
            <v>1410051027050</v>
          </cell>
          <cell r="B1229">
            <v>6</v>
          </cell>
          <cell r="C1229" t="str">
            <v>保育所</v>
          </cell>
          <cell r="D1229" t="str">
            <v>グローバルキッズ三ツ境園</v>
          </cell>
          <cell r="E1229">
            <v>91</v>
          </cell>
          <cell r="F1229" t="str">
            <v>瀬谷区</v>
          </cell>
          <cell r="G1229" t="str">
            <v>該当</v>
          </cell>
          <cell r="H1229">
            <v>11</v>
          </cell>
          <cell r="I1229">
            <v>4</v>
          </cell>
          <cell r="J1229">
            <v>2</v>
          </cell>
          <cell r="K1229" t="str">
            <v>該当</v>
          </cell>
          <cell r="L1229">
            <v>5</v>
          </cell>
          <cell r="M1229">
            <v>4</v>
          </cell>
          <cell r="N1229">
            <v>1</v>
          </cell>
          <cell r="O1229">
            <v>1020071</v>
          </cell>
          <cell r="P1229" t="str">
            <v>東京都千代田区富士見２丁目１４－３６</v>
          </cell>
          <cell r="Q1229" t="str">
            <v>株式会社グローバルキッズ</v>
          </cell>
          <cell r="R1229" t="str">
            <v/>
          </cell>
          <cell r="S1229" t="str">
            <v/>
          </cell>
          <cell r="T1229" t="e">
            <v>#N/A</v>
          </cell>
          <cell r="U1229">
            <v>45175</v>
          </cell>
          <cell r="X1229" t="str">
            <v>なし</v>
          </cell>
          <cell r="Y1229" t="str">
            <v/>
          </cell>
          <cell r="Z1229" t="str">
            <v>該当</v>
          </cell>
          <cell r="AA1229" t="str">
            <v>Ｒ４</v>
          </cell>
          <cell r="AB1229" t="str">
            <v>〇</v>
          </cell>
          <cell r="AC1229" t="str">
            <v>Ｒ４</v>
          </cell>
        </row>
        <row r="1230">
          <cell r="A1230">
            <v>1410051026797</v>
          </cell>
          <cell r="B1230">
            <v>6</v>
          </cell>
          <cell r="C1230" t="str">
            <v>保育所</v>
          </cell>
          <cell r="D1230" t="str">
            <v>保育室「ネスト」</v>
          </cell>
          <cell r="E1230">
            <v>91</v>
          </cell>
          <cell r="F1230" t="str">
            <v>瀬谷区</v>
          </cell>
          <cell r="G1230" t="str">
            <v>該当</v>
          </cell>
          <cell r="H1230">
            <v>12</v>
          </cell>
          <cell r="I1230">
            <v>4</v>
          </cell>
          <cell r="J1230">
            <v>2</v>
          </cell>
          <cell r="K1230" t="str">
            <v>該当</v>
          </cell>
          <cell r="L1230">
            <v>6</v>
          </cell>
          <cell r="M1230">
            <v>4</v>
          </cell>
          <cell r="N1230">
            <v>2</v>
          </cell>
          <cell r="O1230">
            <v>2460022</v>
          </cell>
          <cell r="P1230" t="str">
            <v>横浜市瀬谷区三ツ境１７－１</v>
          </cell>
          <cell r="Q1230" t="str">
            <v>保育室「ネスト」</v>
          </cell>
          <cell r="R1230" t="str">
            <v/>
          </cell>
          <cell r="S1230" t="str">
            <v/>
          </cell>
          <cell r="T1230" t="e">
            <v>#N/A</v>
          </cell>
          <cell r="U1230">
            <v>45191</v>
          </cell>
          <cell r="X1230" t="str">
            <v>なし</v>
          </cell>
          <cell r="Y1230" t="str">
            <v/>
          </cell>
          <cell r="Z1230" t="str">
            <v>該当</v>
          </cell>
          <cell r="AA1230" t="str">
            <v>Ｒ４</v>
          </cell>
          <cell r="AB1230" t="str">
            <v>〇</v>
          </cell>
          <cell r="AC1230" t="str">
            <v>Ｒ４</v>
          </cell>
        </row>
        <row r="1231">
          <cell r="A1231">
            <v>1410051026185</v>
          </cell>
          <cell r="B1231">
            <v>6</v>
          </cell>
          <cell r="C1231" t="str">
            <v>保育所</v>
          </cell>
          <cell r="D1231" t="str">
            <v>わらべ細谷戸保育園</v>
          </cell>
          <cell r="E1231">
            <v>91</v>
          </cell>
          <cell r="F1231" t="str">
            <v>瀬谷区</v>
          </cell>
          <cell r="G1231" t="str">
            <v>該当</v>
          </cell>
          <cell r="H1231">
            <v>13</v>
          </cell>
          <cell r="I1231">
            <v>4</v>
          </cell>
          <cell r="J1231">
            <v>3</v>
          </cell>
          <cell r="K1231" t="str">
            <v>該当</v>
          </cell>
          <cell r="L1231">
            <v>11</v>
          </cell>
          <cell r="M1231">
            <v>4</v>
          </cell>
          <cell r="N1231">
            <v>7</v>
          </cell>
          <cell r="O1231">
            <v>2460003</v>
          </cell>
          <cell r="P1231" t="str">
            <v>横浜市瀬谷区瀬谷町５９４５－２</v>
          </cell>
          <cell r="Q1231" t="str">
            <v>社会福祉法人　清心福祉会　わらべ細谷戸保</v>
          </cell>
          <cell r="R1231" t="str">
            <v/>
          </cell>
          <cell r="S1231" t="str">
            <v/>
          </cell>
          <cell r="T1231" t="e">
            <v>#N/A</v>
          </cell>
          <cell r="U1231">
            <v>45175</v>
          </cell>
          <cell r="X1231" t="str">
            <v>なし</v>
          </cell>
          <cell r="Y1231" t="str">
            <v/>
          </cell>
          <cell r="Z1231" t="str">
            <v>該当</v>
          </cell>
          <cell r="AA1231" t="str">
            <v>Ｒ４</v>
          </cell>
          <cell r="AB1231" t="str">
            <v>〇</v>
          </cell>
          <cell r="AC1231" t="str">
            <v>Ｒ４</v>
          </cell>
        </row>
        <row r="1232">
          <cell r="A1232">
            <v>1410051025278</v>
          </cell>
          <cell r="B1232">
            <v>6</v>
          </cell>
          <cell r="C1232" t="str">
            <v>保育所</v>
          </cell>
          <cell r="D1232" t="str">
            <v>下瀬谷保育園</v>
          </cell>
          <cell r="E1232">
            <v>91</v>
          </cell>
          <cell r="F1232" t="str">
            <v>瀬谷区</v>
          </cell>
          <cell r="G1232" t="str">
            <v>該当</v>
          </cell>
          <cell r="H1232">
            <v>12</v>
          </cell>
          <cell r="I1232">
            <v>4</v>
          </cell>
          <cell r="J1232">
            <v>2</v>
          </cell>
          <cell r="K1232" t="str">
            <v>該当</v>
          </cell>
          <cell r="L1232">
            <v>9</v>
          </cell>
          <cell r="M1232">
            <v>4</v>
          </cell>
          <cell r="N1232">
            <v>5</v>
          </cell>
          <cell r="O1232">
            <v>2460036</v>
          </cell>
          <cell r="P1232" t="str">
            <v>横浜市瀬谷区北新１５番地の４</v>
          </cell>
          <cell r="Q1232" t="str">
            <v>社会福祉法人不易創造館　下瀬谷保育園</v>
          </cell>
          <cell r="R1232" t="str">
            <v/>
          </cell>
          <cell r="S1232" t="str">
            <v/>
          </cell>
          <cell r="T1232" t="e">
            <v>#N/A</v>
          </cell>
          <cell r="U1232">
            <v>45205</v>
          </cell>
          <cell r="X1232" t="str">
            <v>なし</v>
          </cell>
          <cell r="Y1232" t="str">
            <v/>
          </cell>
          <cell r="Z1232" t="str">
            <v>該当</v>
          </cell>
          <cell r="AA1232" t="str">
            <v>Ｒ４</v>
          </cell>
          <cell r="AB1232" t="str">
            <v>〇</v>
          </cell>
          <cell r="AC1232" t="str">
            <v>Ｒ４</v>
          </cell>
        </row>
        <row r="1233">
          <cell r="A1233">
            <v>1410051024644</v>
          </cell>
          <cell r="B1233">
            <v>6</v>
          </cell>
          <cell r="C1233" t="str">
            <v>保育所</v>
          </cell>
          <cell r="D1233" t="str">
            <v>ネスト瀬谷</v>
          </cell>
          <cell r="E1233">
            <v>91</v>
          </cell>
          <cell r="F1233" t="str">
            <v>瀬谷区</v>
          </cell>
          <cell r="G1233" t="str">
            <v>該当</v>
          </cell>
          <cell r="H1233">
            <v>13</v>
          </cell>
          <cell r="I1233">
            <v>4</v>
          </cell>
          <cell r="J1233">
            <v>3</v>
          </cell>
          <cell r="K1233" t="str">
            <v>該当</v>
          </cell>
          <cell r="L1233">
            <v>8</v>
          </cell>
          <cell r="M1233">
            <v>4</v>
          </cell>
          <cell r="N1233">
            <v>4</v>
          </cell>
          <cell r="O1233">
            <v>2460014</v>
          </cell>
          <cell r="P1233" t="str">
            <v>横浜市瀬谷区中央６－１５</v>
          </cell>
          <cell r="Q1233" t="str">
            <v>ネスト瀬谷</v>
          </cell>
          <cell r="R1233" t="str">
            <v/>
          </cell>
          <cell r="S1233" t="str">
            <v/>
          </cell>
          <cell r="T1233" t="e">
            <v>#N/A</v>
          </cell>
          <cell r="U1233">
            <v>45182</v>
          </cell>
          <cell r="X1233" t="str">
            <v>なし</v>
          </cell>
          <cell r="Y1233" t="str">
            <v/>
          </cell>
          <cell r="Z1233" t="str">
            <v>該当</v>
          </cell>
          <cell r="AA1233" t="str">
            <v>Ｒ４</v>
          </cell>
          <cell r="AB1233" t="str">
            <v>〇</v>
          </cell>
          <cell r="AC1233" t="str">
            <v>Ｒ４</v>
          </cell>
        </row>
        <row r="1234">
          <cell r="A1234">
            <v>1410051019404</v>
          </cell>
          <cell r="B1234">
            <v>6</v>
          </cell>
          <cell r="C1234" t="str">
            <v>保育所</v>
          </cell>
          <cell r="D1234" t="str">
            <v>瀬谷愛児園</v>
          </cell>
          <cell r="E1234">
            <v>91</v>
          </cell>
          <cell r="F1234" t="str">
            <v>瀬谷区</v>
          </cell>
          <cell r="G1234" t="str">
            <v>該当</v>
          </cell>
          <cell r="H1234">
            <v>11</v>
          </cell>
          <cell r="I1234">
            <v>4</v>
          </cell>
          <cell r="J1234">
            <v>2</v>
          </cell>
          <cell r="K1234" t="str">
            <v>該当</v>
          </cell>
          <cell r="L1234">
            <v>9</v>
          </cell>
          <cell r="M1234">
            <v>4</v>
          </cell>
          <cell r="N1234">
            <v>5</v>
          </cell>
          <cell r="O1234">
            <v>2460013</v>
          </cell>
          <cell r="P1234" t="str">
            <v>横浜市瀬谷区相沢七丁目２３－１</v>
          </cell>
          <cell r="Q1234" t="str">
            <v>社会福祉法人　若竹会</v>
          </cell>
          <cell r="R1234" t="str">
            <v>適</v>
          </cell>
          <cell r="S1234" t="str">
            <v/>
          </cell>
          <cell r="T1234" t="str">
            <v/>
          </cell>
          <cell r="U1234">
            <v>45175</v>
          </cell>
          <cell r="X1234" t="str">
            <v>なし</v>
          </cell>
          <cell r="Y1234" t="str">
            <v/>
          </cell>
          <cell r="Z1234" t="str">
            <v>該当</v>
          </cell>
          <cell r="AA1234" t="str">
            <v>Ｒ４</v>
          </cell>
          <cell r="AB1234" t="str">
            <v>〇</v>
          </cell>
          <cell r="AC1234" t="str">
            <v>Ｒ４</v>
          </cell>
        </row>
        <row r="1235">
          <cell r="A1235">
            <v>1410051018505</v>
          </cell>
          <cell r="B1235">
            <v>6</v>
          </cell>
          <cell r="C1235" t="str">
            <v>保育所</v>
          </cell>
          <cell r="D1235" t="str">
            <v>Gakkenほいくえん二ツ橋</v>
          </cell>
          <cell r="E1235">
            <v>91</v>
          </cell>
          <cell r="F1235" t="str">
            <v>瀬谷区</v>
          </cell>
          <cell r="G1235" t="str">
            <v>該当</v>
          </cell>
          <cell r="H1235">
            <v>12</v>
          </cell>
          <cell r="I1235">
            <v>4</v>
          </cell>
          <cell r="J1235">
            <v>2</v>
          </cell>
          <cell r="K1235" t="str">
            <v>非該当</v>
          </cell>
          <cell r="M1235" t="str">
            <v/>
          </cell>
          <cell r="N1235" t="str">
            <v>―</v>
          </cell>
          <cell r="O1235">
            <v>1418420</v>
          </cell>
          <cell r="P1235" t="str">
            <v>東京都品川区西五反田２丁目１１－８</v>
          </cell>
          <cell r="Q1235" t="str">
            <v>株式会社　学研ココファン・ナーサリー</v>
          </cell>
          <cell r="R1235" t="str">
            <v/>
          </cell>
          <cell r="S1235" t="str">
            <v/>
          </cell>
          <cell r="T1235" t="e">
            <v>#N/A</v>
          </cell>
          <cell r="U1235">
            <v>45191</v>
          </cell>
          <cell r="X1235" t="str">
            <v>なし</v>
          </cell>
          <cell r="Y1235" t="str">
            <v/>
          </cell>
          <cell r="Z1235" t="str">
            <v>該当</v>
          </cell>
          <cell r="AA1235" t="str">
            <v>Ｒ４</v>
          </cell>
          <cell r="AB1235" t="str">
            <v>〇</v>
          </cell>
          <cell r="AC1235" t="str">
            <v>Ｒ４</v>
          </cell>
        </row>
        <row r="1236">
          <cell r="A1236">
            <v>1410051017846</v>
          </cell>
          <cell r="B1236">
            <v>6</v>
          </cell>
          <cell r="C1236" t="str">
            <v>保育所</v>
          </cell>
          <cell r="D1236" t="str">
            <v>ほうゆう保育園</v>
          </cell>
          <cell r="E1236">
            <v>91</v>
          </cell>
          <cell r="F1236" t="str">
            <v>瀬谷区</v>
          </cell>
          <cell r="G1236" t="str">
            <v>該当</v>
          </cell>
          <cell r="H1236">
            <v>11</v>
          </cell>
          <cell r="I1236">
            <v>4</v>
          </cell>
          <cell r="J1236">
            <v>2</v>
          </cell>
          <cell r="K1236" t="str">
            <v>該当</v>
          </cell>
          <cell r="L1236">
            <v>9</v>
          </cell>
          <cell r="M1236">
            <v>4</v>
          </cell>
          <cell r="N1236">
            <v>5</v>
          </cell>
          <cell r="O1236">
            <v>2450009</v>
          </cell>
          <cell r="P1236" t="str">
            <v>横浜市泉区新橋町１７８３番地</v>
          </cell>
          <cell r="Q1236" t="str">
            <v>医療法人社団鵬友会</v>
          </cell>
          <cell r="R1236" t="str">
            <v>適</v>
          </cell>
          <cell r="S1236" t="str">
            <v/>
          </cell>
          <cell r="T1236" t="str">
            <v/>
          </cell>
          <cell r="U1236">
            <v>45182</v>
          </cell>
          <cell r="X1236" t="str">
            <v>なし</v>
          </cell>
          <cell r="Y1236" t="str">
            <v/>
          </cell>
          <cell r="Z1236" t="str">
            <v>該当</v>
          </cell>
          <cell r="AA1236" t="str">
            <v>Ｒ４</v>
          </cell>
          <cell r="AB1236" t="str">
            <v>〇</v>
          </cell>
          <cell r="AC1236" t="str">
            <v>Ｒ４</v>
          </cell>
        </row>
        <row r="1237">
          <cell r="A1237">
            <v>1410051016145</v>
          </cell>
          <cell r="B1237">
            <v>6</v>
          </cell>
          <cell r="C1237" t="str">
            <v>保育所</v>
          </cell>
          <cell r="D1237" t="str">
            <v>鳩の森愛の詩瀬谷保育園</v>
          </cell>
          <cell r="E1237">
            <v>91</v>
          </cell>
          <cell r="F1237" t="str">
            <v>瀬谷区</v>
          </cell>
          <cell r="G1237" t="str">
            <v>該当</v>
          </cell>
          <cell r="H1237">
            <v>17</v>
          </cell>
          <cell r="I1237">
            <v>6</v>
          </cell>
          <cell r="J1237">
            <v>3</v>
          </cell>
          <cell r="K1237" t="str">
            <v>該当</v>
          </cell>
          <cell r="L1237">
            <v>10</v>
          </cell>
          <cell r="M1237">
            <v>6</v>
          </cell>
          <cell r="N1237">
            <v>4</v>
          </cell>
          <cell r="O1237">
            <v>2450009</v>
          </cell>
          <cell r="P1237" t="str">
            <v>横浜市泉区新橋町８１２－２</v>
          </cell>
          <cell r="Q1237" t="str">
            <v>社会福祉法人　はとの会</v>
          </cell>
          <cell r="R1237" t="str">
            <v/>
          </cell>
          <cell r="S1237" t="str">
            <v/>
          </cell>
          <cell r="T1237" t="e">
            <v>#N/A</v>
          </cell>
          <cell r="U1237">
            <v>45175</v>
          </cell>
          <cell r="X1237" t="str">
            <v>なし</v>
          </cell>
          <cell r="Y1237" t="str">
            <v/>
          </cell>
          <cell r="Z1237" t="str">
            <v>該当</v>
          </cell>
          <cell r="AA1237" t="str">
            <v>Ｒ４</v>
          </cell>
          <cell r="AB1237" t="str">
            <v>〇</v>
          </cell>
          <cell r="AC1237" t="str">
            <v>Ｒ４</v>
          </cell>
        </row>
        <row r="1238">
          <cell r="A1238">
            <v>1410051015329</v>
          </cell>
          <cell r="B1238">
            <v>6</v>
          </cell>
          <cell r="C1238" t="str">
            <v>保育所</v>
          </cell>
          <cell r="D1238" t="str">
            <v>鳩の森愛の詩　宮沢保育園</v>
          </cell>
          <cell r="E1238">
            <v>91</v>
          </cell>
          <cell r="F1238" t="str">
            <v>瀬谷区</v>
          </cell>
          <cell r="G1238" t="str">
            <v>該当</v>
          </cell>
          <cell r="H1238">
            <v>10</v>
          </cell>
          <cell r="I1238">
            <v>3</v>
          </cell>
          <cell r="J1238">
            <v>2</v>
          </cell>
          <cell r="K1238" t="str">
            <v>該当</v>
          </cell>
          <cell r="L1238">
            <v>4</v>
          </cell>
          <cell r="M1238">
            <v>3</v>
          </cell>
          <cell r="N1238">
            <v>1</v>
          </cell>
          <cell r="O1238">
            <v>2450009</v>
          </cell>
          <cell r="P1238" t="str">
            <v>横浜市泉区新橋町８１２－２</v>
          </cell>
          <cell r="Q1238" t="str">
            <v>社会福祉法人　はとの会</v>
          </cell>
          <cell r="R1238" t="str">
            <v>適</v>
          </cell>
          <cell r="S1238" t="str">
            <v/>
          </cell>
          <cell r="T1238" t="str">
            <v/>
          </cell>
          <cell r="U1238">
            <v>45182</v>
          </cell>
          <cell r="X1238" t="str">
            <v>なし</v>
          </cell>
          <cell r="Y1238" t="str">
            <v/>
          </cell>
          <cell r="Z1238" t="str">
            <v>該当</v>
          </cell>
          <cell r="AA1238" t="str">
            <v>Ｒ４</v>
          </cell>
          <cell r="AB1238" t="str">
            <v>〇</v>
          </cell>
          <cell r="AC1238" t="str">
            <v>Ｒ４</v>
          </cell>
        </row>
        <row r="1239">
          <cell r="A1239">
            <v>1410051014637</v>
          </cell>
          <cell r="B1239">
            <v>6</v>
          </cell>
          <cell r="C1239" t="str">
            <v>保育所</v>
          </cell>
          <cell r="D1239" t="str">
            <v>ゆたか保育園</v>
          </cell>
          <cell r="E1239">
            <v>91</v>
          </cell>
          <cell r="F1239" t="str">
            <v>瀬谷区</v>
          </cell>
          <cell r="G1239" t="str">
            <v>該当</v>
          </cell>
          <cell r="H1239">
            <v>14</v>
          </cell>
          <cell r="I1239">
            <v>5</v>
          </cell>
          <cell r="J1239">
            <v>3</v>
          </cell>
          <cell r="K1239" t="str">
            <v>該当</v>
          </cell>
          <cell r="L1239">
            <v>5</v>
          </cell>
          <cell r="M1239">
            <v>5</v>
          </cell>
          <cell r="N1239">
            <v>0</v>
          </cell>
          <cell r="O1239">
            <v>2460031</v>
          </cell>
          <cell r="P1239" t="str">
            <v>横浜市瀬谷区瀬谷一丁目１番地の３</v>
          </cell>
          <cell r="Q1239" t="str">
            <v>社会福祉法人　恵友福祉会</v>
          </cell>
          <cell r="R1239" t="str">
            <v/>
          </cell>
          <cell r="S1239" t="str">
            <v/>
          </cell>
          <cell r="T1239" t="e">
            <v>#N/A</v>
          </cell>
          <cell r="U1239">
            <v>45205</v>
          </cell>
          <cell r="X1239" t="str">
            <v>なし</v>
          </cell>
          <cell r="Y1239" t="str">
            <v/>
          </cell>
          <cell r="Z1239" t="str">
            <v>該当</v>
          </cell>
          <cell r="AA1239" t="str">
            <v>Ｒ４</v>
          </cell>
          <cell r="AB1239" t="str">
            <v>〇</v>
          </cell>
          <cell r="AC1239" t="str">
            <v>Ｒ４</v>
          </cell>
        </row>
        <row r="1240">
          <cell r="A1240">
            <v>1410051014629</v>
          </cell>
          <cell r="B1240">
            <v>6</v>
          </cell>
          <cell r="C1240" t="str">
            <v>保育所</v>
          </cell>
          <cell r="D1240" t="str">
            <v>ティンクル瀬谷保育園</v>
          </cell>
          <cell r="E1240">
            <v>91</v>
          </cell>
          <cell r="F1240" t="str">
            <v>瀬谷区</v>
          </cell>
          <cell r="G1240" t="str">
            <v>該当</v>
          </cell>
          <cell r="H1240">
            <v>19</v>
          </cell>
          <cell r="I1240">
            <v>6</v>
          </cell>
          <cell r="J1240">
            <v>4</v>
          </cell>
          <cell r="K1240" t="str">
            <v>該当</v>
          </cell>
          <cell r="L1240">
            <v>8</v>
          </cell>
          <cell r="M1240">
            <v>6</v>
          </cell>
          <cell r="N1240">
            <v>2</v>
          </cell>
          <cell r="O1240">
            <v>2460031</v>
          </cell>
          <cell r="P1240" t="str">
            <v>横浜市瀬谷区瀬谷四丁目２５－２</v>
          </cell>
          <cell r="Q1240" t="str">
            <v>社会福祉法人　星槎</v>
          </cell>
          <cell r="R1240" t="str">
            <v/>
          </cell>
          <cell r="S1240" t="str">
            <v/>
          </cell>
          <cell r="T1240" t="e">
            <v>#N/A</v>
          </cell>
          <cell r="U1240">
            <v>45175</v>
          </cell>
          <cell r="X1240" t="str">
            <v>なし</v>
          </cell>
          <cell r="Y1240" t="str">
            <v/>
          </cell>
          <cell r="Z1240" t="str">
            <v>該当</v>
          </cell>
          <cell r="AA1240" t="str">
            <v>Ｒ４</v>
          </cell>
          <cell r="AB1240" t="str">
            <v>〇</v>
          </cell>
          <cell r="AC1240" t="str">
            <v>Ｒ４</v>
          </cell>
        </row>
        <row r="1241">
          <cell r="A1241">
            <v>1410051014611</v>
          </cell>
          <cell r="B1241">
            <v>6</v>
          </cell>
          <cell r="C1241" t="str">
            <v>保育所</v>
          </cell>
          <cell r="D1241" t="str">
            <v>瀬谷中央保育園</v>
          </cell>
          <cell r="E1241">
            <v>91</v>
          </cell>
          <cell r="F1241" t="str">
            <v>瀬谷区</v>
          </cell>
          <cell r="G1241" t="str">
            <v>該当</v>
          </cell>
          <cell r="H1241">
            <v>17</v>
          </cell>
          <cell r="I1241">
            <v>6</v>
          </cell>
          <cell r="J1241">
            <v>3</v>
          </cell>
          <cell r="K1241" t="str">
            <v>該当</v>
          </cell>
          <cell r="L1241">
            <v>9</v>
          </cell>
          <cell r="M1241">
            <v>6</v>
          </cell>
          <cell r="N1241">
            <v>3</v>
          </cell>
          <cell r="O1241">
            <v>2460037</v>
          </cell>
          <cell r="P1241" t="str">
            <v>横浜市瀬谷区橋戸一丁目３５－２８</v>
          </cell>
          <cell r="Q1241" t="str">
            <v>瀬谷中央保育園</v>
          </cell>
          <cell r="R1241" t="str">
            <v/>
          </cell>
          <cell r="S1241" t="str">
            <v/>
          </cell>
          <cell r="T1241" t="e">
            <v>#N/A</v>
          </cell>
          <cell r="U1241">
            <v>45182</v>
          </cell>
          <cell r="X1241" t="str">
            <v>なし</v>
          </cell>
          <cell r="Y1241" t="str">
            <v/>
          </cell>
          <cell r="Z1241" t="str">
            <v>該当</v>
          </cell>
          <cell r="AA1241" t="str">
            <v>Ｒ４</v>
          </cell>
          <cell r="AB1241" t="str">
            <v>〇</v>
          </cell>
          <cell r="AC1241" t="str">
            <v>Ｒ４</v>
          </cell>
        </row>
        <row r="1242">
          <cell r="A1242">
            <v>1410051014603</v>
          </cell>
          <cell r="B1242">
            <v>6</v>
          </cell>
          <cell r="C1242" t="str">
            <v>保育所</v>
          </cell>
          <cell r="D1242" t="str">
            <v>シャローム三育保育園</v>
          </cell>
          <cell r="E1242">
            <v>91</v>
          </cell>
          <cell r="F1242" t="str">
            <v>瀬谷区</v>
          </cell>
          <cell r="G1242" t="str">
            <v>該当</v>
          </cell>
          <cell r="H1242">
            <v>15</v>
          </cell>
          <cell r="I1242">
            <v>5</v>
          </cell>
          <cell r="J1242">
            <v>3</v>
          </cell>
          <cell r="K1242" t="str">
            <v>該当</v>
          </cell>
          <cell r="L1242">
            <v>14</v>
          </cell>
          <cell r="M1242">
            <v>5</v>
          </cell>
          <cell r="N1242">
            <v>9</v>
          </cell>
          <cell r="O1242">
            <v>2460021</v>
          </cell>
          <cell r="P1242" t="str">
            <v>横浜市瀬谷区二ツ橋町４６９番地</v>
          </cell>
          <cell r="Q1242" t="str">
            <v>社会福祉法人　アドベンチスト福祉会　</v>
          </cell>
          <cell r="R1242" t="str">
            <v/>
          </cell>
          <cell r="S1242" t="str">
            <v/>
          </cell>
          <cell r="T1242" t="e">
            <v>#N/A</v>
          </cell>
          <cell r="U1242">
            <v>45182</v>
          </cell>
          <cell r="X1242" t="str">
            <v>なし</v>
          </cell>
          <cell r="Y1242" t="str">
            <v/>
          </cell>
          <cell r="Z1242" t="str">
            <v>該当</v>
          </cell>
          <cell r="AA1242" t="str">
            <v>Ｒ４</v>
          </cell>
          <cell r="AB1242" t="str">
            <v>〇</v>
          </cell>
          <cell r="AC1242" t="str">
            <v>Ｒ４</v>
          </cell>
        </row>
        <row r="1243">
          <cell r="A1243">
            <v>1410051014595</v>
          </cell>
          <cell r="B1243">
            <v>6</v>
          </cell>
          <cell r="C1243" t="str">
            <v>保育所</v>
          </cell>
          <cell r="D1243" t="str">
            <v>阿久和保育園</v>
          </cell>
          <cell r="E1243">
            <v>91</v>
          </cell>
          <cell r="F1243" t="str">
            <v>瀬谷区</v>
          </cell>
          <cell r="G1243" t="str">
            <v>該当</v>
          </cell>
          <cell r="H1243">
            <v>15</v>
          </cell>
          <cell r="I1243">
            <v>5</v>
          </cell>
          <cell r="J1243">
            <v>3</v>
          </cell>
          <cell r="K1243" t="str">
            <v>該当</v>
          </cell>
          <cell r="L1243">
            <v>12</v>
          </cell>
          <cell r="M1243">
            <v>5</v>
          </cell>
          <cell r="N1243">
            <v>7</v>
          </cell>
          <cell r="O1243">
            <v>2460025</v>
          </cell>
          <cell r="P1243" t="str">
            <v>横浜市瀬谷区阿久和西二丁目２８番地１３</v>
          </cell>
          <cell r="Q1243" t="str">
            <v>社会福祉法人　山王平成会</v>
          </cell>
          <cell r="R1243" t="str">
            <v/>
          </cell>
          <cell r="S1243" t="str">
            <v/>
          </cell>
          <cell r="T1243" t="e">
            <v>#N/A</v>
          </cell>
          <cell r="U1243">
            <v>45191</v>
          </cell>
          <cell r="X1243" t="str">
            <v>なし</v>
          </cell>
          <cell r="Y1243" t="str">
            <v/>
          </cell>
          <cell r="Z1243" t="str">
            <v>該当</v>
          </cell>
          <cell r="AA1243" t="str">
            <v>Ｒ４</v>
          </cell>
          <cell r="AB1243" t="str">
            <v>〇</v>
          </cell>
          <cell r="AC1243" t="str">
            <v>Ｒ４</v>
          </cell>
        </row>
        <row r="1244">
          <cell r="A1244">
            <v>1410052004009</v>
          </cell>
          <cell r="B1244">
            <v>7</v>
          </cell>
          <cell r="C1244" t="str">
            <v>家庭的保育事業</v>
          </cell>
          <cell r="D1244" t="str">
            <v>新美保育室（にいみ＊るーむ）</v>
          </cell>
          <cell r="E1244">
            <v>91</v>
          </cell>
          <cell r="F1244" t="str">
            <v>瀬谷区</v>
          </cell>
          <cell r="G1244" t="str">
            <v>非該当</v>
          </cell>
          <cell r="H1244" t="str">
            <v>-</v>
          </cell>
          <cell r="J1244" t="str">
            <v/>
          </cell>
          <cell r="K1244" t="str">
            <v>非該当</v>
          </cell>
          <cell r="M1244" t="str">
            <v/>
          </cell>
          <cell r="N1244" t="str">
            <v>―</v>
          </cell>
          <cell r="O1244">
            <v>2460036</v>
          </cell>
          <cell r="P1244" t="str">
            <v>横浜市瀬谷区北新１７－７</v>
          </cell>
          <cell r="Q1244" t="str">
            <v>新美　泉</v>
          </cell>
          <cell r="R1244" t="str">
            <v/>
          </cell>
          <cell r="S1244" t="str">
            <v/>
          </cell>
          <cell r="T1244" t="e">
            <v>#N/A</v>
          </cell>
          <cell r="U1244">
            <v>45175</v>
          </cell>
          <cell r="X1244" t="str">
            <v>―</v>
          </cell>
          <cell r="Y1244" t="str">
            <v/>
          </cell>
          <cell r="Z1244" t="str">
            <v>非該当</v>
          </cell>
          <cell r="AA1244" t="str">
            <v>履歴なし</v>
          </cell>
          <cell r="AB1244" t="str">
            <v>〇</v>
          </cell>
          <cell r="AC1244" t="str">
            <v/>
          </cell>
        </row>
        <row r="1245">
          <cell r="A1245">
            <v>1410052005949</v>
          </cell>
          <cell r="B1245">
            <v>8</v>
          </cell>
          <cell r="C1245" t="str">
            <v>小規模保育事業（A型）</v>
          </cell>
          <cell r="D1245" t="str">
            <v>NPO法人ちびっこハウス</v>
          </cell>
          <cell r="E1245">
            <v>91</v>
          </cell>
          <cell r="F1245" t="str">
            <v>瀬谷区</v>
          </cell>
          <cell r="G1245" t="str">
            <v>該当</v>
          </cell>
          <cell r="H1245">
            <v>6</v>
          </cell>
          <cell r="I1245">
            <v>2</v>
          </cell>
          <cell r="J1245">
            <v>1</v>
          </cell>
          <cell r="K1245" t="str">
            <v>該当</v>
          </cell>
          <cell r="L1245">
            <v>3</v>
          </cell>
          <cell r="M1245">
            <v>2</v>
          </cell>
          <cell r="N1245">
            <v>1</v>
          </cell>
          <cell r="O1245">
            <v>2460022</v>
          </cell>
          <cell r="P1245" t="str">
            <v>横浜市瀬谷区三ツ境２４－８</v>
          </cell>
          <cell r="Q1245" t="str">
            <v>ＮＰＯ法人ちびっこハウス</v>
          </cell>
          <cell r="R1245" t="str">
            <v>適</v>
          </cell>
          <cell r="S1245" t="str">
            <v/>
          </cell>
          <cell r="T1245" t="str">
            <v/>
          </cell>
          <cell r="U1245">
            <v>45163</v>
          </cell>
          <cell r="X1245" t="str">
            <v>あり</v>
          </cell>
          <cell r="Y1245" t="str">
            <v>○</v>
          </cell>
          <cell r="Z1245" t="str">
            <v>Ｒ５新規園</v>
          </cell>
          <cell r="AA1245" t="e">
            <v>#N/A</v>
          </cell>
          <cell r="AB1245" t="str">
            <v>Ｒ５新規園</v>
          </cell>
          <cell r="AC1245" t="str">
            <v>Ｒ４</v>
          </cell>
        </row>
        <row r="1246">
          <cell r="A1246">
            <v>1410052005899</v>
          </cell>
          <cell r="B1246">
            <v>8</v>
          </cell>
          <cell r="C1246" t="str">
            <v>小規模保育事業（A型）</v>
          </cell>
          <cell r="D1246" t="str">
            <v>瀬谷みらい保育園</v>
          </cell>
          <cell r="E1246">
            <v>91</v>
          </cell>
          <cell r="F1246" t="str">
            <v>瀬谷区</v>
          </cell>
          <cell r="G1246" t="str">
            <v>該当</v>
          </cell>
          <cell r="H1246">
            <v>5</v>
          </cell>
          <cell r="I1246">
            <v>2</v>
          </cell>
          <cell r="J1246">
            <v>1</v>
          </cell>
          <cell r="K1246" t="str">
            <v>該当</v>
          </cell>
          <cell r="L1246">
            <v>2</v>
          </cell>
          <cell r="M1246">
            <v>2</v>
          </cell>
          <cell r="N1246">
            <v>0</v>
          </cell>
          <cell r="O1246">
            <v>2460037</v>
          </cell>
          <cell r="P1246" t="str">
            <v>横浜市瀬谷区橋戸二丁目４－７　ヴェルブィル興英１階</v>
          </cell>
          <cell r="Q1246" t="str">
            <v>瀬谷みらい保育園</v>
          </cell>
          <cell r="R1246" t="str">
            <v>適</v>
          </cell>
          <cell r="S1246" t="str">
            <v/>
          </cell>
          <cell r="T1246" t="str">
            <v/>
          </cell>
          <cell r="U1246">
            <v>45182</v>
          </cell>
          <cell r="X1246" t="str">
            <v>あり</v>
          </cell>
          <cell r="Y1246" t="str">
            <v>○</v>
          </cell>
          <cell r="Z1246" t="str">
            <v>Ｒ５新規園</v>
          </cell>
          <cell r="AA1246" t="e">
            <v>#N/A</v>
          </cell>
          <cell r="AB1246" t="str">
            <v>Ｒ５新規園</v>
          </cell>
          <cell r="AC1246" t="str">
            <v>Ｒ４</v>
          </cell>
        </row>
        <row r="1247">
          <cell r="A1247">
            <v>1410052005782</v>
          </cell>
          <cell r="B1247">
            <v>8</v>
          </cell>
          <cell r="C1247" t="str">
            <v>小規模保育事業（A型）</v>
          </cell>
          <cell r="D1247" t="str">
            <v>瀬谷そらいろ保育園</v>
          </cell>
          <cell r="E1247">
            <v>91</v>
          </cell>
          <cell r="F1247" t="str">
            <v>瀬谷区</v>
          </cell>
          <cell r="G1247" t="str">
            <v>該当</v>
          </cell>
          <cell r="H1247">
            <v>7</v>
          </cell>
          <cell r="I1247">
            <v>2</v>
          </cell>
          <cell r="J1247">
            <v>1</v>
          </cell>
          <cell r="K1247" t="str">
            <v>該当</v>
          </cell>
          <cell r="L1247">
            <v>3</v>
          </cell>
          <cell r="M1247">
            <v>2</v>
          </cell>
          <cell r="N1247">
            <v>1</v>
          </cell>
          <cell r="O1247">
            <v>2460031</v>
          </cell>
          <cell r="P1247" t="str">
            <v>横浜市瀬谷区瀬谷四丁目５－１２　サンライフ平本１階</v>
          </cell>
          <cell r="Q1247" t="str">
            <v>瀬谷そらいろ保育園</v>
          </cell>
          <cell r="R1247" t="str">
            <v/>
          </cell>
          <cell r="S1247" t="str">
            <v/>
          </cell>
          <cell r="T1247" t="e">
            <v>#N/A</v>
          </cell>
          <cell r="U1247">
            <v>45182</v>
          </cell>
          <cell r="X1247" t="str">
            <v>なし</v>
          </cell>
          <cell r="Y1247" t="str">
            <v/>
          </cell>
          <cell r="Z1247" t="str">
            <v>該当</v>
          </cell>
          <cell r="AA1247" t="str">
            <v>Ｒ４</v>
          </cell>
          <cell r="AB1247" t="str">
            <v>〇</v>
          </cell>
          <cell r="AC1247" t="str">
            <v>Ｒ４</v>
          </cell>
        </row>
        <row r="1248">
          <cell r="A1248">
            <v>1410052005485</v>
          </cell>
          <cell r="B1248">
            <v>8</v>
          </cell>
          <cell r="C1248" t="str">
            <v>小規模保育事業（A型）</v>
          </cell>
          <cell r="D1248" t="str">
            <v>stellar education garden阿久和小規模保育園</v>
          </cell>
          <cell r="E1248">
            <v>91</v>
          </cell>
          <cell r="F1248" t="str">
            <v>瀬谷区</v>
          </cell>
          <cell r="G1248" t="str">
            <v>該当</v>
          </cell>
          <cell r="H1248">
            <v>4</v>
          </cell>
          <cell r="I1248">
            <v>1</v>
          </cell>
          <cell r="J1248">
            <v>1</v>
          </cell>
          <cell r="K1248" t="str">
            <v>該当</v>
          </cell>
          <cell r="L1248">
            <v>4</v>
          </cell>
          <cell r="M1248">
            <v>1</v>
          </cell>
          <cell r="N1248">
            <v>3</v>
          </cell>
          <cell r="O1248">
            <v>1340084</v>
          </cell>
          <cell r="P1248" t="str">
            <v>東京都江戸川区東葛西５丁目３７－１６</v>
          </cell>
          <cell r="Q1248" t="str">
            <v>株式会社Ｓｔｅｌｌａｒｅｄｕｃａｔｉｏｎ</v>
          </cell>
          <cell r="R1248" t="str">
            <v/>
          </cell>
          <cell r="S1248" t="str">
            <v/>
          </cell>
          <cell r="T1248" t="e">
            <v>#N/A</v>
          </cell>
          <cell r="U1248">
            <v>45212</v>
          </cell>
          <cell r="X1248" t="str">
            <v>なし</v>
          </cell>
          <cell r="Y1248" t="str">
            <v/>
          </cell>
          <cell r="Z1248" t="str">
            <v>該当</v>
          </cell>
          <cell r="AA1248" t="str">
            <v>Ｒ４</v>
          </cell>
          <cell r="AB1248" t="str">
            <v>〇</v>
          </cell>
          <cell r="AC1248" t="str">
            <v>Ｒ４</v>
          </cell>
        </row>
        <row r="1249">
          <cell r="A1249">
            <v>1410052004702</v>
          </cell>
          <cell r="B1249">
            <v>8</v>
          </cell>
          <cell r="C1249" t="str">
            <v>小規模保育事業（A型）</v>
          </cell>
          <cell r="D1249" t="str">
            <v>ネストうーたん</v>
          </cell>
          <cell r="E1249">
            <v>91</v>
          </cell>
          <cell r="F1249" t="str">
            <v>瀬谷区</v>
          </cell>
          <cell r="G1249" t="str">
            <v>該当</v>
          </cell>
          <cell r="H1249">
            <v>7</v>
          </cell>
          <cell r="I1249">
            <v>2</v>
          </cell>
          <cell r="J1249">
            <v>1</v>
          </cell>
          <cell r="K1249" t="str">
            <v>該当</v>
          </cell>
          <cell r="L1249">
            <v>3</v>
          </cell>
          <cell r="M1249">
            <v>2</v>
          </cell>
          <cell r="N1249">
            <v>1</v>
          </cell>
          <cell r="O1249">
            <v>2460031</v>
          </cell>
          <cell r="P1249" t="str">
            <v>横浜市瀬谷区瀬谷３－９－２０</v>
          </cell>
          <cell r="Q1249" t="str">
            <v>ネストうーたん</v>
          </cell>
          <cell r="R1249" t="str">
            <v/>
          </cell>
          <cell r="S1249" t="str">
            <v/>
          </cell>
          <cell r="T1249" t="e">
            <v>#N/A</v>
          </cell>
          <cell r="U1249">
            <v>45175</v>
          </cell>
          <cell r="X1249" t="str">
            <v>なし</v>
          </cell>
          <cell r="Y1249" t="str">
            <v/>
          </cell>
          <cell r="Z1249" t="str">
            <v>該当</v>
          </cell>
          <cell r="AA1249" t="str">
            <v>Ｒ４</v>
          </cell>
          <cell r="AB1249" t="str">
            <v>〇</v>
          </cell>
          <cell r="AC1249" t="str">
            <v>Ｒ４</v>
          </cell>
        </row>
        <row r="1250">
          <cell r="A1250">
            <v>1410052002862</v>
          </cell>
          <cell r="B1250">
            <v>8</v>
          </cell>
          <cell r="C1250" t="str">
            <v>小規模保育事業（A型）</v>
          </cell>
          <cell r="D1250" t="str">
            <v>ネストぽぽ</v>
          </cell>
          <cell r="E1250">
            <v>91</v>
          </cell>
          <cell r="F1250" t="str">
            <v>瀬谷区</v>
          </cell>
          <cell r="G1250" t="str">
            <v>該当</v>
          </cell>
          <cell r="H1250">
            <v>6</v>
          </cell>
          <cell r="I1250">
            <v>2</v>
          </cell>
          <cell r="J1250">
            <v>1</v>
          </cell>
          <cell r="K1250" t="str">
            <v>非該当</v>
          </cell>
          <cell r="M1250" t="str">
            <v/>
          </cell>
          <cell r="N1250" t="str">
            <v>―</v>
          </cell>
          <cell r="O1250">
            <v>2460031</v>
          </cell>
          <cell r="P1250" t="str">
            <v>横浜市瀬谷区瀬谷３－１０－５</v>
          </cell>
          <cell r="Q1250" t="str">
            <v>ネストぽぽ</v>
          </cell>
          <cell r="R1250" t="str">
            <v/>
          </cell>
          <cell r="S1250" t="str">
            <v/>
          </cell>
          <cell r="T1250" t="e">
            <v>#N/A</v>
          </cell>
          <cell r="U1250">
            <v>45175</v>
          </cell>
          <cell r="X1250" t="str">
            <v>なし</v>
          </cell>
          <cell r="Y1250" t="str">
            <v/>
          </cell>
          <cell r="Z1250" t="str">
            <v>該当</v>
          </cell>
          <cell r="AA1250" t="str">
            <v>Ｒ４</v>
          </cell>
          <cell r="AB1250" t="str">
            <v>〇</v>
          </cell>
          <cell r="AC1250" t="str">
            <v>Ｒ４</v>
          </cell>
        </row>
        <row r="1251">
          <cell r="A1251">
            <v>1410052002789</v>
          </cell>
          <cell r="B1251">
            <v>8</v>
          </cell>
          <cell r="C1251" t="str">
            <v>小規模保育事業（A型）</v>
          </cell>
          <cell r="D1251" t="str">
            <v>阿久和キッズ</v>
          </cell>
          <cell r="E1251">
            <v>91</v>
          </cell>
          <cell r="F1251" t="str">
            <v>瀬谷区</v>
          </cell>
          <cell r="G1251" t="str">
            <v>該当</v>
          </cell>
          <cell r="H1251">
            <v>7</v>
          </cell>
          <cell r="I1251">
            <v>2</v>
          </cell>
          <cell r="J1251">
            <v>1</v>
          </cell>
          <cell r="K1251" t="str">
            <v>該当</v>
          </cell>
          <cell r="L1251">
            <v>5</v>
          </cell>
          <cell r="M1251">
            <v>2</v>
          </cell>
          <cell r="N1251">
            <v>3</v>
          </cell>
          <cell r="O1251">
            <v>2460023</v>
          </cell>
          <cell r="P1251" t="str">
            <v>横浜市瀬谷区阿久和東二丁目７－１５</v>
          </cell>
          <cell r="Q1251" t="str">
            <v>社会福祉法人　山王平成会</v>
          </cell>
          <cell r="R1251" t="str">
            <v/>
          </cell>
          <cell r="S1251" t="str">
            <v/>
          </cell>
          <cell r="T1251" t="e">
            <v>#N/A</v>
          </cell>
          <cell r="U1251">
            <v>45182</v>
          </cell>
          <cell r="X1251" t="str">
            <v>なし</v>
          </cell>
          <cell r="Y1251" t="str">
            <v/>
          </cell>
          <cell r="Z1251" t="str">
            <v>該当</v>
          </cell>
          <cell r="AA1251" t="str">
            <v>Ｒ４</v>
          </cell>
          <cell r="AB1251" t="str">
            <v>〇</v>
          </cell>
          <cell r="AC1251" t="str">
            <v>Ｒ４</v>
          </cell>
        </row>
        <row r="1252">
          <cell r="A1252">
            <v>1410052003332</v>
          </cell>
          <cell r="B1252">
            <v>11</v>
          </cell>
          <cell r="C1252" t="str">
            <v>小規模保育事業（B型）</v>
          </cell>
          <cell r="D1252" t="str">
            <v>てぃんく２＠ねすと</v>
          </cell>
          <cell r="E1252">
            <v>91</v>
          </cell>
          <cell r="F1252" t="str">
            <v>瀬谷区</v>
          </cell>
          <cell r="G1252" t="str">
            <v>該当</v>
          </cell>
          <cell r="H1252">
            <v>6</v>
          </cell>
          <cell r="I1252">
            <v>2</v>
          </cell>
          <cell r="J1252">
            <v>1</v>
          </cell>
          <cell r="K1252" t="str">
            <v>非該当</v>
          </cell>
          <cell r="M1252" t="str">
            <v/>
          </cell>
          <cell r="N1252" t="str">
            <v>―</v>
          </cell>
          <cell r="O1252">
            <v>2460031</v>
          </cell>
          <cell r="P1252" t="str">
            <v>横浜市瀬谷区瀬谷４－５－３２</v>
          </cell>
          <cell r="Q1252" t="str">
            <v>てぃんく２＠ねすと</v>
          </cell>
          <cell r="R1252" t="str">
            <v/>
          </cell>
          <cell r="S1252" t="str">
            <v/>
          </cell>
          <cell r="T1252" t="e">
            <v>#N/A</v>
          </cell>
          <cell r="U1252">
            <v>45175</v>
          </cell>
          <cell r="X1252" t="str">
            <v>なし</v>
          </cell>
          <cell r="Y1252" t="str">
            <v/>
          </cell>
          <cell r="Z1252" t="str">
            <v>該当</v>
          </cell>
          <cell r="AA1252" t="str">
            <v>Ｒ４</v>
          </cell>
          <cell r="AB1252" t="str">
            <v>〇</v>
          </cell>
          <cell r="AC1252" t="str">
            <v>Ｒ４</v>
          </cell>
        </row>
        <row r="1253">
          <cell r="A1253">
            <v>1410052003324</v>
          </cell>
          <cell r="B1253">
            <v>11</v>
          </cell>
          <cell r="C1253" t="str">
            <v>小規模保育事業（B型）</v>
          </cell>
          <cell r="D1253" t="str">
            <v>はぐ＠ねすと</v>
          </cell>
          <cell r="E1253">
            <v>91</v>
          </cell>
          <cell r="F1253" t="str">
            <v>瀬谷区</v>
          </cell>
          <cell r="G1253" t="str">
            <v>該当</v>
          </cell>
          <cell r="H1253">
            <v>5</v>
          </cell>
          <cell r="I1253">
            <v>2</v>
          </cell>
          <cell r="J1253">
            <v>1</v>
          </cell>
          <cell r="K1253" t="str">
            <v>非該当</v>
          </cell>
          <cell r="M1253" t="str">
            <v/>
          </cell>
          <cell r="N1253" t="str">
            <v>―</v>
          </cell>
          <cell r="O1253">
            <v>2460022</v>
          </cell>
          <cell r="P1253" t="str">
            <v>横浜市瀬谷区三ツ境５－５　グレートヒル三ツ境　２Ｆ</v>
          </cell>
          <cell r="Q1253" t="str">
            <v>はぐ＠ねすと</v>
          </cell>
          <cell r="R1253" t="str">
            <v/>
          </cell>
          <cell r="S1253" t="str">
            <v/>
          </cell>
          <cell r="T1253" t="e">
            <v>#N/A</v>
          </cell>
          <cell r="U1253">
            <v>45191</v>
          </cell>
          <cell r="X1253" t="str">
            <v>なし</v>
          </cell>
          <cell r="Y1253" t="str">
            <v/>
          </cell>
          <cell r="Z1253" t="str">
            <v>該当</v>
          </cell>
          <cell r="AA1253" t="str">
            <v>Ｒ４</v>
          </cell>
          <cell r="AB1253" t="str">
            <v>〇</v>
          </cell>
          <cell r="AC1253" t="str">
            <v>Ｒ４</v>
          </cell>
        </row>
      </sheetData>
      <sheetData sheetId="3">
        <row r="1">
          <cell r="A1" t="str">
            <v>施設番号</v>
          </cell>
          <cell r="B1" t="str">
            <v>施設・事業区分</v>
          </cell>
          <cell r="C1" t="str">
            <v>施設・事業区分（名称）</v>
          </cell>
          <cell r="D1" t="str">
            <v>施設・事業所名</v>
          </cell>
          <cell r="E1" t="str">
            <v>施設住所区コード</v>
          </cell>
          <cell r="F1" t="str">
            <v>施設住所区コード（名称）</v>
          </cell>
          <cell r="G1" t="str">
            <v>【処遇Ⅲ】
加算の要件</v>
          </cell>
          <cell r="H1" t="str">
            <v>【処遇Ⅲ】
加算Ⅲ
算定対象人数</v>
          </cell>
          <cell r="I1" t="str">
            <v>【向上支援費
加算Ⅲ部分】
加算の要件</v>
          </cell>
          <cell r="J1" t="str">
            <v>郵便番号</v>
          </cell>
          <cell r="K1" t="str">
            <v>送付先住所</v>
          </cell>
          <cell r="L1" t="str">
            <v>宛名1</v>
          </cell>
          <cell r="M1" t="str">
            <v>審査結果通知
発送日</v>
          </cell>
          <cell r="N1" t="str">
            <v>備考</v>
          </cell>
          <cell r="O1" t="str">
            <v>審査結果修正のお知らせ発送日</v>
          </cell>
          <cell r="P1" t="str">
            <v xml:space="preserve">【処遇Ⅲ】
令和５年度
新規事由
</v>
          </cell>
          <cell r="Q1" t="str">
            <v>新たに加算の適用を受けようとする場合</v>
          </cell>
          <cell r="R1" t="str">
            <v>前年度処遇Ⅲ
加算要件</v>
          </cell>
          <cell r="S1" t="str">
            <v>処遇Ⅲの適用を受けた直近の年度</v>
          </cell>
          <cell r="T1" t="str">
            <v>前年度に存在していたら〇</v>
          </cell>
          <cell r="U1" t="str">
            <v>基準年度</v>
          </cell>
        </row>
        <row r="2">
          <cell r="A2">
            <v>1</v>
          </cell>
          <cell r="B2">
            <v>2</v>
          </cell>
          <cell r="C2">
            <v>3</v>
          </cell>
          <cell r="D2">
            <v>4</v>
          </cell>
          <cell r="E2">
            <v>5</v>
          </cell>
          <cell r="F2">
            <v>6</v>
          </cell>
          <cell r="G2">
            <v>7</v>
          </cell>
          <cell r="H2">
            <v>8</v>
          </cell>
          <cell r="I2">
            <v>9</v>
          </cell>
          <cell r="J2">
            <v>10</v>
          </cell>
          <cell r="K2">
            <v>11</v>
          </cell>
          <cell r="L2">
            <v>12</v>
          </cell>
          <cell r="M2">
            <v>13</v>
          </cell>
          <cell r="N2">
            <v>14</v>
          </cell>
          <cell r="O2">
            <v>15</v>
          </cell>
          <cell r="P2">
            <v>16</v>
          </cell>
          <cell r="Q2">
            <v>17</v>
          </cell>
          <cell r="R2">
            <v>18</v>
          </cell>
          <cell r="S2">
            <v>19</v>
          </cell>
          <cell r="T2">
            <v>20</v>
          </cell>
          <cell r="U2">
            <v>21</v>
          </cell>
        </row>
        <row r="3">
          <cell r="A3">
            <v>1410051025765</v>
          </cell>
          <cell r="B3">
            <v>1</v>
          </cell>
          <cell r="C3" t="str">
            <v>認定こども園（幼保連携型）</v>
          </cell>
          <cell r="D3" t="str">
            <v>幼保連携型認定こども園　ＹＭＣＡつるみ保育園</v>
          </cell>
          <cell r="E3">
            <v>0</v>
          </cell>
          <cell r="F3" t="str">
            <v>鶴見区</v>
          </cell>
          <cell r="G3" t="str">
            <v>該当</v>
          </cell>
          <cell r="H3">
            <v>23</v>
          </cell>
          <cell r="I3" t="str">
            <v>受ける</v>
          </cell>
          <cell r="J3">
            <v>2300031</v>
          </cell>
          <cell r="K3" t="str">
            <v>横浜市鶴見区平安町２－２８－１　横浜アイランドガーデン</v>
          </cell>
          <cell r="L3" t="str">
            <v>略）認定こども園　ＹＭＣＡつるみ保育園</v>
          </cell>
          <cell r="M3">
            <v>45282</v>
          </cell>
          <cell r="P3" t="str">
            <v>あり</v>
          </cell>
          <cell r="U3" t="str">
            <v>令和４年</v>
          </cell>
        </row>
        <row r="4">
          <cell r="A4">
            <v>1410051025286</v>
          </cell>
          <cell r="B4">
            <v>1</v>
          </cell>
          <cell r="C4" t="str">
            <v>認定こども園（幼保連携型）</v>
          </cell>
          <cell r="D4" t="str">
            <v>あさひだい幼稚園</v>
          </cell>
          <cell r="E4">
            <v>0</v>
          </cell>
          <cell r="F4" t="str">
            <v>鶴見区</v>
          </cell>
          <cell r="G4" t="str">
            <v>該当</v>
          </cell>
          <cell r="H4">
            <v>34</v>
          </cell>
          <cell r="I4" t="str">
            <v>受ける</v>
          </cell>
          <cell r="J4">
            <v>2300012</v>
          </cell>
          <cell r="K4" t="str">
            <v>横浜市鶴見区下末吉６－７－２４</v>
          </cell>
          <cell r="L4" t="str">
            <v>あさひ台幼稚園</v>
          </cell>
          <cell r="M4">
            <v>45219</v>
          </cell>
          <cell r="P4" t="str">
            <v>あり</v>
          </cell>
          <cell r="U4" t="str">
            <v>令和４年</v>
          </cell>
        </row>
        <row r="5">
          <cell r="A5">
            <v>1410051023919</v>
          </cell>
          <cell r="B5">
            <v>2</v>
          </cell>
          <cell r="C5" t="str">
            <v>認定こども園（幼稚園型）</v>
          </cell>
          <cell r="D5" t="str">
            <v>認定こども園　若葉幼稚園</v>
          </cell>
          <cell r="E5">
            <v>0</v>
          </cell>
          <cell r="F5" t="str">
            <v>鶴見区</v>
          </cell>
          <cell r="G5" t="str">
            <v>該当</v>
          </cell>
          <cell r="H5">
            <v>14</v>
          </cell>
          <cell r="I5" t="str">
            <v>受ける</v>
          </cell>
          <cell r="J5">
            <v>2300015</v>
          </cell>
          <cell r="K5" t="str">
            <v>横浜市鶴見区寺谷２－１２－２６</v>
          </cell>
          <cell r="L5" t="str">
            <v>認定こども園　若葉幼稚園</v>
          </cell>
          <cell r="M5">
            <v>45226</v>
          </cell>
          <cell r="P5" t="str">
            <v>あり</v>
          </cell>
          <cell r="U5" t="str">
            <v>令和４年</v>
          </cell>
        </row>
        <row r="6">
          <cell r="A6">
            <v>1410051026573</v>
          </cell>
          <cell r="B6">
            <v>5</v>
          </cell>
          <cell r="C6" t="str">
            <v>幼稚園</v>
          </cell>
          <cell r="D6" t="str">
            <v>双葉幼稚園</v>
          </cell>
          <cell r="E6">
            <v>0</v>
          </cell>
          <cell r="F6" t="str">
            <v>鶴見区</v>
          </cell>
          <cell r="G6" t="str">
            <v>該当</v>
          </cell>
          <cell r="H6">
            <v>13</v>
          </cell>
          <cell r="I6" t="str">
            <v>-</v>
          </cell>
          <cell r="J6">
            <v>2300011</v>
          </cell>
          <cell r="K6" t="str">
            <v>横浜市鶴見区上末吉一丁目１９－１１</v>
          </cell>
          <cell r="L6" t="str">
            <v>双葉幼稚園</v>
          </cell>
          <cell r="M6">
            <v>45237</v>
          </cell>
          <cell r="P6" t="str">
            <v>あり</v>
          </cell>
          <cell r="U6" t="str">
            <v>令和４年</v>
          </cell>
        </row>
        <row r="7">
          <cell r="A7">
            <v>1410051026342</v>
          </cell>
          <cell r="B7">
            <v>5</v>
          </cell>
          <cell r="C7" t="str">
            <v>幼稚園</v>
          </cell>
          <cell r="D7" t="str">
            <v>東寺尾幼稚園</v>
          </cell>
          <cell r="E7">
            <v>0</v>
          </cell>
          <cell r="F7" t="str">
            <v>鶴見区</v>
          </cell>
          <cell r="G7" t="str">
            <v>該当</v>
          </cell>
          <cell r="H7">
            <v>13</v>
          </cell>
          <cell r="I7" t="str">
            <v>-</v>
          </cell>
          <cell r="J7">
            <v>2300017</v>
          </cell>
          <cell r="K7" t="str">
            <v>横浜市鶴見区東寺尾中台２６－２５</v>
          </cell>
          <cell r="L7" t="str">
            <v>東寺尾幼稚園</v>
          </cell>
          <cell r="M7">
            <v>45212</v>
          </cell>
          <cell r="P7" t="str">
            <v>あり</v>
          </cell>
          <cell r="U7" t="str">
            <v>令和４年</v>
          </cell>
        </row>
        <row r="8">
          <cell r="A8">
            <v>1410051026334</v>
          </cell>
          <cell r="B8">
            <v>5</v>
          </cell>
          <cell r="C8" t="str">
            <v>幼稚園</v>
          </cell>
          <cell r="D8" t="str">
            <v>桜ケ丘幼稚園</v>
          </cell>
          <cell r="E8">
            <v>0</v>
          </cell>
          <cell r="F8" t="str">
            <v>鶴見区</v>
          </cell>
          <cell r="G8" t="str">
            <v>該当</v>
          </cell>
          <cell r="H8">
            <v>9</v>
          </cell>
          <cell r="I8" t="str">
            <v>-</v>
          </cell>
          <cell r="J8">
            <v>2300016</v>
          </cell>
          <cell r="K8" t="str">
            <v>横浜市鶴見区東寺尾北台６－２３</v>
          </cell>
          <cell r="L8" t="str">
            <v>桜ヶ丘幼稚園</v>
          </cell>
          <cell r="M8">
            <v>45237</v>
          </cell>
          <cell r="P8" t="str">
            <v>あり</v>
          </cell>
          <cell r="U8" t="str">
            <v>令和４年</v>
          </cell>
        </row>
        <row r="9">
          <cell r="A9">
            <v>1410051020758</v>
          </cell>
          <cell r="B9">
            <v>5</v>
          </cell>
          <cell r="C9" t="str">
            <v>幼稚園</v>
          </cell>
          <cell r="D9" t="str">
            <v>矢向幼稚園</v>
          </cell>
          <cell r="E9">
            <v>0</v>
          </cell>
          <cell r="F9" t="str">
            <v>鶴見区</v>
          </cell>
          <cell r="G9" t="str">
            <v>該当</v>
          </cell>
          <cell r="H9">
            <v>12</v>
          </cell>
          <cell r="I9" t="str">
            <v>-</v>
          </cell>
          <cell r="J9">
            <v>2300001</v>
          </cell>
          <cell r="K9" t="str">
            <v>横浜市鶴見区矢向四丁目２２－３８</v>
          </cell>
          <cell r="L9" t="str">
            <v>矢向幼稚園</v>
          </cell>
          <cell r="M9">
            <v>45219</v>
          </cell>
          <cell r="P9" t="str">
            <v>あり</v>
          </cell>
          <cell r="U9" t="str">
            <v>令和４年</v>
          </cell>
        </row>
        <row r="10">
          <cell r="A10">
            <v>1410051020675</v>
          </cell>
          <cell r="B10">
            <v>5</v>
          </cell>
          <cell r="C10" t="str">
            <v>幼稚園</v>
          </cell>
          <cell r="D10" t="str">
            <v>橘幼稚園</v>
          </cell>
          <cell r="E10">
            <v>0</v>
          </cell>
          <cell r="F10" t="str">
            <v>鶴見区</v>
          </cell>
          <cell r="G10" t="str">
            <v>該当</v>
          </cell>
          <cell r="H10">
            <v>17</v>
          </cell>
          <cell r="I10" t="str">
            <v>-</v>
          </cell>
          <cell r="J10">
            <v>2300073</v>
          </cell>
          <cell r="K10" t="str">
            <v>横浜市鶴見区獅子ケ谷１－１０－５</v>
          </cell>
          <cell r="L10" t="str">
            <v>橘幼稚園</v>
          </cell>
          <cell r="M10">
            <v>45212</v>
          </cell>
          <cell r="P10" t="str">
            <v>あり</v>
          </cell>
          <cell r="U10" t="str">
            <v>令和４年</v>
          </cell>
        </row>
        <row r="11">
          <cell r="A11">
            <v>1410051020667</v>
          </cell>
          <cell r="B11">
            <v>5</v>
          </cell>
          <cell r="C11" t="str">
            <v>幼稚園</v>
          </cell>
          <cell r="D11" t="str">
            <v>すみれが丘幼稚園</v>
          </cell>
          <cell r="E11">
            <v>0</v>
          </cell>
          <cell r="F11" t="str">
            <v>鶴見区</v>
          </cell>
          <cell r="G11" t="str">
            <v>該当</v>
          </cell>
          <cell r="H11">
            <v>16</v>
          </cell>
          <cell r="I11" t="str">
            <v>-</v>
          </cell>
          <cell r="J11">
            <v>2300076</v>
          </cell>
          <cell r="K11" t="str">
            <v>横浜市鶴見区馬場七丁目２９－３</v>
          </cell>
          <cell r="L11" t="str">
            <v>すみれが丘幼稚園</v>
          </cell>
          <cell r="M11">
            <v>45212</v>
          </cell>
          <cell r="P11" t="str">
            <v>あり</v>
          </cell>
          <cell r="U11" t="str">
            <v>令和４年</v>
          </cell>
        </row>
        <row r="12">
          <cell r="A12">
            <v>1410051020626</v>
          </cell>
          <cell r="B12">
            <v>5</v>
          </cell>
          <cell r="C12" t="str">
            <v>幼稚園</v>
          </cell>
          <cell r="D12" t="str">
            <v>飯山幼稚園</v>
          </cell>
          <cell r="E12">
            <v>0</v>
          </cell>
          <cell r="F12" t="str">
            <v>鶴見区</v>
          </cell>
          <cell r="G12" t="str">
            <v>該当</v>
          </cell>
          <cell r="H12">
            <v>9</v>
          </cell>
          <cell r="I12" t="str">
            <v>-</v>
          </cell>
          <cell r="J12">
            <v>2300077</v>
          </cell>
          <cell r="K12" t="str">
            <v>横浜市鶴見区東寺尾五丁目５－１４－３１４</v>
          </cell>
          <cell r="L12" t="str">
            <v>門野　久美子</v>
          </cell>
          <cell r="M12">
            <v>45205</v>
          </cell>
          <cell r="P12" t="str">
            <v>あり</v>
          </cell>
          <cell r="U12" t="str">
            <v>令和４年</v>
          </cell>
        </row>
        <row r="13">
          <cell r="A13">
            <v>1410051027100</v>
          </cell>
          <cell r="B13">
            <v>6</v>
          </cell>
          <cell r="C13" t="str">
            <v>保育所</v>
          </cell>
          <cell r="D13" t="str">
            <v>にじいろ保育園駒岡四丁目</v>
          </cell>
          <cell r="E13">
            <v>0</v>
          </cell>
          <cell r="F13" t="str">
            <v>鶴見区</v>
          </cell>
          <cell r="G13" t="str">
            <v>該当</v>
          </cell>
          <cell r="H13">
            <v>13</v>
          </cell>
          <cell r="I13" t="str">
            <v>受ける</v>
          </cell>
          <cell r="J13">
            <v>1500043</v>
          </cell>
          <cell r="K13" t="str">
            <v>東京都渋谷区道玄坂１丁目１２－１　渋谷マークシティウェスト１７階</v>
          </cell>
          <cell r="L13" t="str">
            <v>ライクキッズ株式会社</v>
          </cell>
          <cell r="M13">
            <v>45191</v>
          </cell>
          <cell r="P13" t="str">
            <v>あり</v>
          </cell>
          <cell r="U13" t="str">
            <v>令和４年</v>
          </cell>
        </row>
        <row r="14">
          <cell r="A14">
            <v>1410051026771</v>
          </cell>
          <cell r="B14">
            <v>6</v>
          </cell>
          <cell r="C14" t="str">
            <v>保育所</v>
          </cell>
          <cell r="D14" t="str">
            <v>保育園スカイ・ウイング</v>
          </cell>
          <cell r="E14">
            <v>0</v>
          </cell>
          <cell r="F14" t="str">
            <v>鶴見区</v>
          </cell>
          <cell r="G14" t="str">
            <v>該当</v>
          </cell>
          <cell r="H14">
            <v>26</v>
          </cell>
          <cell r="I14" t="str">
            <v>受ける</v>
          </cell>
          <cell r="J14">
            <v>2300051</v>
          </cell>
          <cell r="K14" t="str">
            <v>横浜市鶴見区鶴見中央五丁目１１－８</v>
          </cell>
          <cell r="L14" t="str">
            <v>保育園スカイ・ウイング</v>
          </cell>
          <cell r="M14">
            <v>45191</v>
          </cell>
          <cell r="P14" t="str">
            <v>あり</v>
          </cell>
          <cell r="U14" t="str">
            <v>令和４年</v>
          </cell>
        </row>
        <row r="15">
          <cell r="A15">
            <v>1410051026714</v>
          </cell>
          <cell r="B15">
            <v>6</v>
          </cell>
          <cell r="C15" t="str">
            <v>保育所</v>
          </cell>
          <cell r="D15" t="str">
            <v>にじいろ保育園駒岡</v>
          </cell>
          <cell r="E15">
            <v>0</v>
          </cell>
          <cell r="F15" t="str">
            <v>鶴見区</v>
          </cell>
          <cell r="G15" t="str">
            <v>該当</v>
          </cell>
          <cell r="H15">
            <v>15</v>
          </cell>
          <cell r="I15" t="str">
            <v>受ける</v>
          </cell>
          <cell r="J15">
            <v>1500043</v>
          </cell>
          <cell r="K15" t="str">
            <v>東京都渋谷区道玄坂１丁目１２－１　渋谷マークシティ　ウエスト１７階</v>
          </cell>
          <cell r="L15" t="str">
            <v>ライクキッズ株式会社</v>
          </cell>
          <cell r="M15">
            <v>45191</v>
          </cell>
          <cell r="P15" t="str">
            <v>あり</v>
          </cell>
          <cell r="U15" t="str">
            <v>令和４年</v>
          </cell>
        </row>
        <row r="16">
          <cell r="A16">
            <v>1410051026706</v>
          </cell>
          <cell r="B16">
            <v>6</v>
          </cell>
          <cell r="C16" t="str">
            <v>保育所</v>
          </cell>
          <cell r="D16" t="str">
            <v>フェアリーテイルみらい</v>
          </cell>
          <cell r="E16">
            <v>0</v>
          </cell>
          <cell r="F16" t="str">
            <v>鶴見区</v>
          </cell>
          <cell r="G16" t="str">
            <v>該当</v>
          </cell>
          <cell r="H16">
            <v>15</v>
          </cell>
          <cell r="I16" t="str">
            <v>受ける</v>
          </cell>
          <cell r="J16">
            <v>2300015</v>
          </cell>
          <cell r="K16" t="str">
            <v>横浜市鶴見区寺谷二丁目１－２０</v>
          </cell>
          <cell r="L16" t="str">
            <v>フェアリーテイルつばさ</v>
          </cell>
          <cell r="M16">
            <v>45205</v>
          </cell>
          <cell r="P16" t="str">
            <v>あり</v>
          </cell>
          <cell r="U16" t="str">
            <v>令和４年</v>
          </cell>
        </row>
        <row r="17">
          <cell r="A17">
            <v>1410051026664</v>
          </cell>
          <cell r="B17">
            <v>6</v>
          </cell>
          <cell r="C17" t="str">
            <v>保育所</v>
          </cell>
          <cell r="D17" t="str">
            <v>スターチャイルド≪生麦ナーサリー≫</v>
          </cell>
          <cell r="E17">
            <v>0</v>
          </cell>
          <cell r="F17" t="str">
            <v>鶴見区</v>
          </cell>
          <cell r="G17" t="str">
            <v>該当</v>
          </cell>
          <cell r="H17">
            <v>19</v>
          </cell>
          <cell r="I17" t="str">
            <v>受ける</v>
          </cell>
          <cell r="J17">
            <v>2210835</v>
          </cell>
          <cell r="K17" t="str">
            <v>横浜市神奈川区鶴屋町３丁目２９－１　第６安田ビル５階</v>
          </cell>
          <cell r="L17" t="str">
            <v>ヒューマンスターチャイルド株式会社</v>
          </cell>
          <cell r="M17">
            <v>45212</v>
          </cell>
          <cell r="P17" t="str">
            <v>あり</v>
          </cell>
          <cell r="U17" t="str">
            <v>令和４年</v>
          </cell>
        </row>
        <row r="18">
          <cell r="A18">
            <v>1410051026615</v>
          </cell>
          <cell r="B18">
            <v>6</v>
          </cell>
          <cell r="C18" t="str">
            <v>保育所</v>
          </cell>
          <cell r="D18" t="str">
            <v>あーす保育園鶴見中央</v>
          </cell>
          <cell r="E18">
            <v>0</v>
          </cell>
          <cell r="F18" t="str">
            <v>鶴見区</v>
          </cell>
          <cell r="G18" t="str">
            <v>該当</v>
          </cell>
          <cell r="H18">
            <v>11</v>
          </cell>
          <cell r="I18" t="str">
            <v>受ける</v>
          </cell>
          <cell r="J18">
            <v>2300051</v>
          </cell>
          <cell r="K18" t="str">
            <v>横浜市鶴見区鶴見中央三丁目３－３－１４</v>
          </cell>
          <cell r="L18" t="str">
            <v>あーす保育園鶴見中央</v>
          </cell>
          <cell r="M18">
            <v>45198</v>
          </cell>
          <cell r="P18" t="str">
            <v>あり</v>
          </cell>
          <cell r="U18" t="str">
            <v>令和４年</v>
          </cell>
        </row>
        <row r="19">
          <cell r="A19">
            <v>1410051026524</v>
          </cell>
          <cell r="B19">
            <v>6</v>
          </cell>
          <cell r="C19" t="str">
            <v>保育所</v>
          </cell>
          <cell r="D19" t="str">
            <v>明日葉保育園鶴見園</v>
          </cell>
          <cell r="E19">
            <v>0</v>
          </cell>
          <cell r="F19" t="str">
            <v>鶴見区</v>
          </cell>
          <cell r="G19" t="str">
            <v>該当</v>
          </cell>
          <cell r="H19">
            <v>15</v>
          </cell>
          <cell r="I19" t="str">
            <v>受ける</v>
          </cell>
          <cell r="J19">
            <v>1080014</v>
          </cell>
          <cell r="K19" t="str">
            <v>東京都港区芝４－１３－３　ＰＭＯ田町東１０Ｆ</v>
          </cell>
          <cell r="L19" t="str">
            <v>株式会社あしたばマインド</v>
          </cell>
          <cell r="M19">
            <v>45212</v>
          </cell>
          <cell r="P19" t="str">
            <v>あり</v>
          </cell>
          <cell r="U19" t="str">
            <v>令和４年</v>
          </cell>
        </row>
        <row r="20">
          <cell r="A20">
            <v>1410051026482</v>
          </cell>
          <cell r="B20">
            <v>6</v>
          </cell>
          <cell r="C20" t="str">
            <v>保育所</v>
          </cell>
          <cell r="D20" t="str">
            <v>明日葉保育園駒岡園</v>
          </cell>
          <cell r="E20">
            <v>0</v>
          </cell>
          <cell r="F20" t="str">
            <v>鶴見区</v>
          </cell>
          <cell r="G20" t="str">
            <v>該当</v>
          </cell>
          <cell r="H20">
            <v>18</v>
          </cell>
          <cell r="I20" t="str">
            <v>受ける</v>
          </cell>
          <cell r="J20">
            <v>1080014</v>
          </cell>
          <cell r="K20" t="str">
            <v>東京都港区芝４－１３－３　ＰＭＯ田町東１０Ｆ</v>
          </cell>
          <cell r="L20" t="str">
            <v>株式会社あしたばマインド</v>
          </cell>
          <cell r="M20">
            <v>45212</v>
          </cell>
          <cell r="P20" t="str">
            <v>あり</v>
          </cell>
          <cell r="U20" t="str">
            <v>令和４年</v>
          </cell>
        </row>
        <row r="21">
          <cell r="A21">
            <v>1410051026078</v>
          </cell>
          <cell r="B21">
            <v>6</v>
          </cell>
          <cell r="C21" t="str">
            <v>保育所</v>
          </cell>
          <cell r="D21" t="str">
            <v>生麦ポケット保育園</v>
          </cell>
          <cell r="E21">
            <v>0</v>
          </cell>
          <cell r="F21" t="str">
            <v>鶴見区</v>
          </cell>
          <cell r="G21" t="str">
            <v>該当</v>
          </cell>
          <cell r="H21">
            <v>18</v>
          </cell>
          <cell r="I21" t="str">
            <v>受ける</v>
          </cell>
          <cell r="J21">
            <v>2300052</v>
          </cell>
          <cell r="K21" t="str">
            <v>横浜市鶴見区生麦三丁目７－１１</v>
          </cell>
          <cell r="L21" t="str">
            <v>生麦ポケット保育園</v>
          </cell>
          <cell r="M21">
            <v>45191</v>
          </cell>
          <cell r="P21" t="str">
            <v>あり</v>
          </cell>
          <cell r="U21" t="str">
            <v>令和４年</v>
          </cell>
        </row>
        <row r="22">
          <cell r="A22">
            <v>1410051025898</v>
          </cell>
          <cell r="B22">
            <v>6</v>
          </cell>
          <cell r="C22" t="str">
            <v>保育所</v>
          </cell>
          <cell r="D22" t="str">
            <v>ベネッセ 菊名保育園</v>
          </cell>
          <cell r="E22">
            <v>0</v>
          </cell>
          <cell r="F22" t="str">
            <v>鶴見区</v>
          </cell>
          <cell r="G22" t="str">
            <v>該当</v>
          </cell>
          <cell r="H22">
            <v>19</v>
          </cell>
          <cell r="I22" t="str">
            <v>受ける</v>
          </cell>
          <cell r="J22">
            <v>1630905</v>
          </cell>
          <cell r="K22" t="str">
            <v>東京都新宿区西新宿２丁目３－１　新宿モノリスビル５階</v>
          </cell>
          <cell r="L22" t="str">
            <v>株式会社ベネッセスタイルケア</v>
          </cell>
          <cell r="M22">
            <v>45226</v>
          </cell>
          <cell r="P22" t="str">
            <v>あり</v>
          </cell>
          <cell r="U22" t="str">
            <v>令和４年</v>
          </cell>
        </row>
        <row r="23">
          <cell r="A23">
            <v>1410051025880</v>
          </cell>
          <cell r="B23">
            <v>6</v>
          </cell>
          <cell r="C23" t="str">
            <v>保育所</v>
          </cell>
          <cell r="D23" t="str">
            <v>横浜山手モンテッソーリ保育園</v>
          </cell>
          <cell r="E23">
            <v>0</v>
          </cell>
          <cell r="F23" t="str">
            <v>鶴見区</v>
          </cell>
          <cell r="G23" t="str">
            <v>該当</v>
          </cell>
          <cell r="H23">
            <v>17</v>
          </cell>
          <cell r="I23" t="str">
            <v>受ける</v>
          </cell>
          <cell r="J23">
            <v>2300062</v>
          </cell>
          <cell r="K23" t="str">
            <v>横浜市鶴見区豊岡町３８－７</v>
          </cell>
          <cell r="L23" t="str">
            <v>横浜山手モンテッソーリ保育園</v>
          </cell>
          <cell r="M23">
            <v>45205</v>
          </cell>
          <cell r="P23" t="str">
            <v>あり</v>
          </cell>
          <cell r="U23" t="str">
            <v>令和４年</v>
          </cell>
        </row>
        <row r="24">
          <cell r="A24">
            <v>1410051025872</v>
          </cell>
          <cell r="B24">
            <v>6</v>
          </cell>
          <cell r="C24" t="str">
            <v>保育所</v>
          </cell>
          <cell r="D24" t="str">
            <v>きくなハート保育園</v>
          </cell>
          <cell r="E24">
            <v>0</v>
          </cell>
          <cell r="F24" t="str">
            <v>鶴見区</v>
          </cell>
          <cell r="G24" t="str">
            <v>該当</v>
          </cell>
          <cell r="H24">
            <v>16</v>
          </cell>
          <cell r="I24" t="str">
            <v>受ける</v>
          </cell>
          <cell r="J24">
            <v>2300075</v>
          </cell>
          <cell r="K24" t="str">
            <v>横浜市鶴見区上の宮二丁目１５－１５</v>
          </cell>
          <cell r="L24" t="str">
            <v>きくなハート保育園</v>
          </cell>
          <cell r="M24">
            <v>45198</v>
          </cell>
          <cell r="P24" t="str">
            <v>あり</v>
          </cell>
          <cell r="U24" t="str">
            <v>令和４年</v>
          </cell>
        </row>
        <row r="25">
          <cell r="A25">
            <v>1410051025864</v>
          </cell>
          <cell r="B25">
            <v>6</v>
          </cell>
          <cell r="C25" t="str">
            <v>保育所</v>
          </cell>
          <cell r="D25" t="str">
            <v>SANDA KID保育園</v>
          </cell>
          <cell r="E25">
            <v>0</v>
          </cell>
          <cell r="F25" t="str">
            <v>鶴見区</v>
          </cell>
          <cell r="G25" t="str">
            <v>該当</v>
          </cell>
          <cell r="H25">
            <v>20</v>
          </cell>
          <cell r="I25" t="str">
            <v>受ける</v>
          </cell>
          <cell r="J25">
            <v>2300078</v>
          </cell>
          <cell r="K25" t="str">
            <v>横浜市鶴見区岸谷一丁目２４－１１</v>
          </cell>
          <cell r="L25" t="str">
            <v>一般社団法人ＫＩＤ－Ｇ</v>
          </cell>
          <cell r="M25">
            <v>45205</v>
          </cell>
          <cell r="P25" t="str">
            <v>あり</v>
          </cell>
          <cell r="U25" t="str">
            <v>令和４年</v>
          </cell>
        </row>
        <row r="26">
          <cell r="A26">
            <v>1410051025682</v>
          </cell>
          <cell r="B26">
            <v>6</v>
          </cell>
          <cell r="C26" t="str">
            <v>保育所</v>
          </cell>
          <cell r="D26" t="str">
            <v>横浜矢向雲母保育園</v>
          </cell>
          <cell r="E26">
            <v>0</v>
          </cell>
          <cell r="F26" t="str">
            <v>鶴見区</v>
          </cell>
          <cell r="G26" t="str">
            <v>該当</v>
          </cell>
          <cell r="H26">
            <v>16</v>
          </cell>
          <cell r="I26" t="str">
            <v>受ける</v>
          </cell>
          <cell r="J26">
            <v>1040061</v>
          </cell>
          <cell r="K26" t="str">
            <v>東京都中央区銀座７丁目１６番１２号　Ｇ－７ビルディング</v>
          </cell>
          <cell r="L26" t="str">
            <v>株式会社モード・プランニング・ジャパン</v>
          </cell>
          <cell r="M26">
            <v>45226</v>
          </cell>
          <cell r="P26" t="str">
            <v>あり</v>
          </cell>
          <cell r="U26" t="str">
            <v>令和４年</v>
          </cell>
        </row>
        <row r="27">
          <cell r="A27">
            <v>1410051025542</v>
          </cell>
          <cell r="B27">
            <v>6</v>
          </cell>
          <cell r="C27" t="str">
            <v>保育所</v>
          </cell>
          <cell r="D27" t="str">
            <v>馬場どろんこ保育園</v>
          </cell>
          <cell r="E27">
            <v>0</v>
          </cell>
          <cell r="F27" t="str">
            <v>鶴見区</v>
          </cell>
          <cell r="G27" t="str">
            <v>該当</v>
          </cell>
          <cell r="H27">
            <v>19</v>
          </cell>
          <cell r="I27" t="str">
            <v>受ける</v>
          </cell>
          <cell r="J27">
            <v>1500002</v>
          </cell>
          <cell r="K27" t="str">
            <v>東京都渋谷区渋谷１－２－５　ＭＦＰＲ渋谷ビル１３階</v>
          </cell>
          <cell r="L27" t="str">
            <v>社会福祉法人どろんこ会</v>
          </cell>
          <cell r="M27">
            <v>45226</v>
          </cell>
          <cell r="P27" t="str">
            <v>あり</v>
          </cell>
          <cell r="U27" t="str">
            <v>令和４年</v>
          </cell>
        </row>
        <row r="28">
          <cell r="A28">
            <v>1410051025435</v>
          </cell>
          <cell r="B28">
            <v>6</v>
          </cell>
          <cell r="C28" t="str">
            <v>保育所</v>
          </cell>
          <cell r="D28" t="str">
            <v>フェアリーテイルつばさ</v>
          </cell>
          <cell r="E28">
            <v>0</v>
          </cell>
          <cell r="F28" t="str">
            <v>鶴見区</v>
          </cell>
          <cell r="G28" t="str">
            <v>該当</v>
          </cell>
          <cell r="H28">
            <v>22</v>
          </cell>
          <cell r="I28" t="str">
            <v>受ける</v>
          </cell>
          <cell r="J28">
            <v>2300015</v>
          </cell>
          <cell r="K28" t="str">
            <v>横浜市鶴見区寺谷２－１－２０</v>
          </cell>
          <cell r="L28" t="str">
            <v>フェアリーテイルつばさ</v>
          </cell>
          <cell r="M28">
            <v>45212</v>
          </cell>
          <cell r="P28" t="str">
            <v>あり</v>
          </cell>
          <cell r="U28" t="str">
            <v>令和４年</v>
          </cell>
        </row>
        <row r="29">
          <cell r="A29">
            <v>1410051025419</v>
          </cell>
          <cell r="B29">
            <v>6</v>
          </cell>
          <cell r="C29" t="str">
            <v>保育所</v>
          </cell>
          <cell r="D29" t="str">
            <v>みゆさと保育園</v>
          </cell>
          <cell r="E29">
            <v>0</v>
          </cell>
          <cell r="F29" t="str">
            <v>鶴見区</v>
          </cell>
          <cell r="G29" t="str">
            <v>該当</v>
          </cell>
          <cell r="H29">
            <v>18</v>
          </cell>
          <cell r="I29" t="str">
            <v>受ける</v>
          </cell>
          <cell r="J29">
            <v>2300062</v>
          </cell>
          <cell r="K29" t="str">
            <v>横浜市鶴見区豊岡町４０－１５</v>
          </cell>
          <cell r="L29" t="str">
            <v>みゆさと保育園</v>
          </cell>
          <cell r="M29">
            <v>45226</v>
          </cell>
          <cell r="P29" t="str">
            <v>あり</v>
          </cell>
          <cell r="U29" t="str">
            <v>令和４年</v>
          </cell>
        </row>
        <row r="30">
          <cell r="A30">
            <v>1410051025377</v>
          </cell>
          <cell r="B30">
            <v>6</v>
          </cell>
          <cell r="C30" t="str">
            <v>保育所</v>
          </cell>
          <cell r="D30" t="str">
            <v>豊岡ひまわり保育園</v>
          </cell>
          <cell r="E30">
            <v>0</v>
          </cell>
          <cell r="F30" t="str">
            <v>鶴見区</v>
          </cell>
          <cell r="G30" t="str">
            <v>該当</v>
          </cell>
          <cell r="H30">
            <v>17</v>
          </cell>
          <cell r="I30" t="str">
            <v>受ける</v>
          </cell>
          <cell r="J30">
            <v>2300061</v>
          </cell>
          <cell r="K30" t="str">
            <v>横浜市鶴見区豊岡町　３５－２６</v>
          </cell>
          <cell r="L30" t="str">
            <v>有限会社ブリッジマネジメントサービス</v>
          </cell>
          <cell r="M30">
            <v>45205</v>
          </cell>
          <cell r="P30" t="str">
            <v>あり</v>
          </cell>
          <cell r="U30" t="str">
            <v>令和４年</v>
          </cell>
        </row>
        <row r="31">
          <cell r="A31">
            <v>1410051025369</v>
          </cell>
          <cell r="B31">
            <v>6</v>
          </cell>
          <cell r="C31" t="str">
            <v>保育所</v>
          </cell>
          <cell r="D31" t="str">
            <v>トライアングル　スマイル</v>
          </cell>
          <cell r="E31">
            <v>0</v>
          </cell>
          <cell r="F31" t="str">
            <v>鶴見区</v>
          </cell>
          <cell r="G31" t="str">
            <v>該当</v>
          </cell>
          <cell r="H31">
            <v>16</v>
          </cell>
          <cell r="I31" t="str">
            <v>受ける</v>
          </cell>
          <cell r="J31">
            <v>2300051</v>
          </cell>
          <cell r="K31" t="str">
            <v>横浜市鶴見区鶴見中央４－２８－７　ヴィラリッツ鶴見中央２階</v>
          </cell>
          <cell r="L31" t="str">
            <v>トライアングル・スマイル</v>
          </cell>
          <cell r="M31">
            <v>45226</v>
          </cell>
          <cell r="P31" t="str">
            <v>あり</v>
          </cell>
          <cell r="U31" t="str">
            <v>令和４年</v>
          </cell>
        </row>
        <row r="32">
          <cell r="A32">
            <v>1410051025203</v>
          </cell>
          <cell r="B32">
            <v>6</v>
          </cell>
          <cell r="C32" t="str">
            <v>保育所</v>
          </cell>
          <cell r="D32" t="str">
            <v>保育室ベルファミーユ</v>
          </cell>
          <cell r="E32">
            <v>0</v>
          </cell>
          <cell r="F32" t="str">
            <v>鶴見区</v>
          </cell>
          <cell r="G32" t="str">
            <v>該当</v>
          </cell>
          <cell r="H32">
            <v>11</v>
          </cell>
          <cell r="I32" t="str">
            <v>受ける</v>
          </cell>
          <cell r="J32">
            <v>2300077</v>
          </cell>
          <cell r="K32" t="str">
            <v>横浜市鶴見区東寺尾１－４－１４　グランシャリオ１階</v>
          </cell>
          <cell r="L32" t="str">
            <v>保育室ベルファミーユ</v>
          </cell>
          <cell r="M32">
            <v>45205</v>
          </cell>
          <cell r="P32" t="str">
            <v>あり</v>
          </cell>
          <cell r="U32" t="str">
            <v>令和４年</v>
          </cell>
        </row>
        <row r="33">
          <cell r="A33">
            <v>1410051024933</v>
          </cell>
          <cell r="B33">
            <v>6</v>
          </cell>
          <cell r="C33" t="str">
            <v>保育所</v>
          </cell>
          <cell r="D33" t="str">
            <v>花月園前ここわ保育園</v>
          </cell>
          <cell r="E33">
            <v>0</v>
          </cell>
          <cell r="F33" t="str">
            <v>鶴見区</v>
          </cell>
          <cell r="G33" t="str">
            <v>該当</v>
          </cell>
          <cell r="H33">
            <v>20</v>
          </cell>
          <cell r="I33" t="str">
            <v>受ける</v>
          </cell>
          <cell r="J33">
            <v>1500002</v>
          </cell>
          <cell r="K33" t="str">
            <v>東京都渋谷区渋谷３－８－１２渋谷第一生命ビルディング７階</v>
          </cell>
          <cell r="L33" t="str">
            <v>株式会社ディアローグ</v>
          </cell>
          <cell r="M33">
            <v>45212</v>
          </cell>
          <cell r="P33" t="str">
            <v>あり</v>
          </cell>
          <cell r="U33" t="str">
            <v>令和４年</v>
          </cell>
        </row>
        <row r="34">
          <cell r="A34">
            <v>1410051024909</v>
          </cell>
          <cell r="B34">
            <v>6</v>
          </cell>
          <cell r="C34" t="str">
            <v>保育所</v>
          </cell>
          <cell r="D34" t="str">
            <v>駒岡げんきっず保育園</v>
          </cell>
          <cell r="E34">
            <v>0</v>
          </cell>
          <cell r="F34" t="str">
            <v>鶴見区</v>
          </cell>
          <cell r="G34" t="str">
            <v>該当</v>
          </cell>
          <cell r="H34">
            <v>14</v>
          </cell>
          <cell r="I34" t="str">
            <v>受ける</v>
          </cell>
          <cell r="J34">
            <v>2520143</v>
          </cell>
          <cell r="K34" t="str">
            <v>神奈川県相模原市緑区橋本８－４－４</v>
          </cell>
          <cell r="L34" t="str">
            <v>社会福祉法人みらい</v>
          </cell>
          <cell r="M34">
            <v>45198</v>
          </cell>
          <cell r="P34" t="str">
            <v>あり</v>
          </cell>
          <cell r="U34" t="str">
            <v>令和４年</v>
          </cell>
        </row>
        <row r="35">
          <cell r="A35">
            <v>1410051024750</v>
          </cell>
          <cell r="B35">
            <v>6</v>
          </cell>
          <cell r="C35" t="str">
            <v>保育所</v>
          </cell>
          <cell r="D35" t="str">
            <v>鶴見中央はなかご保育園</v>
          </cell>
          <cell r="E35">
            <v>0</v>
          </cell>
          <cell r="F35" t="str">
            <v>鶴見区</v>
          </cell>
          <cell r="G35" t="str">
            <v>該当</v>
          </cell>
          <cell r="H35">
            <v>16</v>
          </cell>
          <cell r="I35" t="str">
            <v>受ける</v>
          </cell>
          <cell r="J35">
            <v>2300051</v>
          </cell>
          <cell r="K35" t="str">
            <v>横浜市鶴見区鶴見中央１－１６－５</v>
          </cell>
          <cell r="L35" t="str">
            <v>鶴見中央はなかご保育園</v>
          </cell>
          <cell r="M35">
            <v>45205</v>
          </cell>
          <cell r="P35" t="str">
            <v>あり</v>
          </cell>
          <cell r="U35" t="str">
            <v>令和４年</v>
          </cell>
        </row>
        <row r="36">
          <cell r="A36">
            <v>1410051024735</v>
          </cell>
          <cell r="B36">
            <v>6</v>
          </cell>
          <cell r="C36" t="str">
            <v>保育所</v>
          </cell>
          <cell r="D36" t="str">
            <v>オハナ鶴見保育園</v>
          </cell>
          <cell r="E36">
            <v>0</v>
          </cell>
          <cell r="F36" t="str">
            <v>鶴見区</v>
          </cell>
          <cell r="G36" t="str">
            <v>該当</v>
          </cell>
          <cell r="H36">
            <v>19</v>
          </cell>
          <cell r="I36" t="str">
            <v>受ける</v>
          </cell>
          <cell r="J36">
            <v>2300024</v>
          </cell>
          <cell r="K36" t="str">
            <v>横浜市鶴見区市場下町８－３</v>
          </cell>
          <cell r="L36" t="str">
            <v>オハナ鶴見保育園</v>
          </cell>
          <cell r="M36">
            <v>45212</v>
          </cell>
          <cell r="P36" t="str">
            <v>あり</v>
          </cell>
          <cell r="U36" t="str">
            <v>令和４年</v>
          </cell>
        </row>
        <row r="37">
          <cell r="A37">
            <v>1410051024719</v>
          </cell>
          <cell r="B37">
            <v>6</v>
          </cell>
          <cell r="C37" t="str">
            <v>保育所</v>
          </cell>
          <cell r="D37" t="str">
            <v>あゆみ保育園　鶴見</v>
          </cell>
          <cell r="E37">
            <v>0</v>
          </cell>
          <cell r="F37" t="str">
            <v>鶴見区</v>
          </cell>
          <cell r="G37" t="str">
            <v>該当</v>
          </cell>
          <cell r="H37">
            <v>22</v>
          </cell>
          <cell r="I37" t="str">
            <v>受ける</v>
          </cell>
          <cell r="J37">
            <v>2410005</v>
          </cell>
          <cell r="K37" t="str">
            <v>横浜市旭区白根一丁目１４－４　ジュネス鶴ヶ峰１０１</v>
          </cell>
          <cell r="L37" t="str">
            <v>社会福祉法人恵泉会</v>
          </cell>
          <cell r="M37">
            <v>45212</v>
          </cell>
          <cell r="P37" t="str">
            <v>あり</v>
          </cell>
          <cell r="U37" t="str">
            <v>令和４年</v>
          </cell>
        </row>
        <row r="38">
          <cell r="A38">
            <v>1410051024537</v>
          </cell>
          <cell r="B38">
            <v>6</v>
          </cell>
          <cell r="C38" t="str">
            <v>保育所</v>
          </cell>
          <cell r="D38" t="str">
            <v>木下の保育園　江ヶ崎</v>
          </cell>
          <cell r="E38">
            <v>0</v>
          </cell>
          <cell r="F38" t="str">
            <v>鶴見区</v>
          </cell>
          <cell r="G38" t="str">
            <v>該当</v>
          </cell>
          <cell r="H38">
            <v>15</v>
          </cell>
          <cell r="I38" t="str">
            <v>受ける</v>
          </cell>
          <cell r="J38">
            <v>1631309</v>
          </cell>
          <cell r="K38" t="str">
            <v>東京都新宿区西新宿６丁目５番１号　新宿アイランドタワー８階</v>
          </cell>
          <cell r="L38" t="str">
            <v>株式会社　木下の保育</v>
          </cell>
          <cell r="M38">
            <v>45198</v>
          </cell>
          <cell r="P38" t="str">
            <v>あり</v>
          </cell>
          <cell r="U38" t="str">
            <v>令和４年</v>
          </cell>
        </row>
        <row r="39">
          <cell r="A39">
            <v>1410051024461</v>
          </cell>
          <cell r="B39">
            <v>6</v>
          </cell>
          <cell r="C39" t="str">
            <v>保育所</v>
          </cell>
          <cell r="D39" t="str">
            <v>ＳＥＡ　ＫＩＤ保育園</v>
          </cell>
          <cell r="E39">
            <v>0</v>
          </cell>
          <cell r="F39" t="str">
            <v>鶴見区</v>
          </cell>
          <cell r="G39" t="str">
            <v>該当</v>
          </cell>
          <cell r="H39">
            <v>26</v>
          </cell>
          <cell r="I39" t="str">
            <v>受ける</v>
          </cell>
          <cell r="J39">
            <v>2330078</v>
          </cell>
          <cell r="K39" t="str">
            <v>横浜市鶴見区岸谷一丁目２６－１２</v>
          </cell>
          <cell r="L39" t="str">
            <v>ＳＥＡ　ＫＩＤ保育園</v>
          </cell>
          <cell r="M39">
            <v>45226</v>
          </cell>
          <cell r="P39" t="str">
            <v>あり</v>
          </cell>
          <cell r="U39" t="str">
            <v>令和４年</v>
          </cell>
        </row>
        <row r="40">
          <cell r="A40">
            <v>1410051024453</v>
          </cell>
          <cell r="B40">
            <v>6</v>
          </cell>
          <cell r="C40" t="str">
            <v>保育所</v>
          </cell>
          <cell r="D40" t="str">
            <v>ぶれすと尻手ほいくえん</v>
          </cell>
          <cell r="E40">
            <v>0</v>
          </cell>
          <cell r="F40" t="str">
            <v>鶴見区</v>
          </cell>
          <cell r="G40" t="str">
            <v>該当</v>
          </cell>
          <cell r="H40">
            <v>20</v>
          </cell>
          <cell r="I40" t="str">
            <v>受ける</v>
          </cell>
          <cell r="J40">
            <v>2340054</v>
          </cell>
          <cell r="K40" t="str">
            <v>横浜市港南区港南台一丁目６－２２　スライヴサクライ１Ｆ</v>
          </cell>
          <cell r="L40" t="str">
            <v>株式会社ブレストインターナショナル</v>
          </cell>
          <cell r="M40">
            <v>45212</v>
          </cell>
          <cell r="P40" t="str">
            <v>あり</v>
          </cell>
          <cell r="U40" t="str">
            <v>令和４年</v>
          </cell>
        </row>
        <row r="41">
          <cell r="A41">
            <v>1410051024313</v>
          </cell>
          <cell r="B41">
            <v>6</v>
          </cell>
          <cell r="C41" t="str">
            <v>保育所</v>
          </cell>
          <cell r="D41" t="str">
            <v>尻手すきっぷ保育園</v>
          </cell>
          <cell r="E41">
            <v>0</v>
          </cell>
          <cell r="F41" t="str">
            <v>鶴見区</v>
          </cell>
          <cell r="G41" t="str">
            <v>該当</v>
          </cell>
          <cell r="H41">
            <v>19</v>
          </cell>
          <cell r="I41" t="str">
            <v>受ける</v>
          </cell>
          <cell r="J41">
            <v>1730037</v>
          </cell>
          <cell r="K41" t="str">
            <v>東京都板橋区小茂根４－９－２　セガミビル３階</v>
          </cell>
          <cell r="L41" t="str">
            <v>株式会社俊英館</v>
          </cell>
          <cell r="M41">
            <v>45191</v>
          </cell>
          <cell r="P41" t="str">
            <v>あり</v>
          </cell>
          <cell r="U41" t="str">
            <v>令和４年</v>
          </cell>
        </row>
        <row r="42">
          <cell r="A42">
            <v>1410051024149</v>
          </cell>
          <cell r="B42">
            <v>6</v>
          </cell>
          <cell r="C42" t="str">
            <v>保育所</v>
          </cell>
          <cell r="D42" t="str">
            <v>こあらっこはうす　ル・ソレイユ</v>
          </cell>
          <cell r="E42">
            <v>0</v>
          </cell>
          <cell r="F42" t="str">
            <v>鶴見区</v>
          </cell>
          <cell r="G42" t="str">
            <v>該当</v>
          </cell>
          <cell r="H42">
            <v>19</v>
          </cell>
          <cell r="I42" t="str">
            <v>受ける</v>
          </cell>
          <cell r="J42">
            <v>2300001</v>
          </cell>
          <cell r="K42" t="str">
            <v>横浜市鶴見区矢向３－５－２７</v>
          </cell>
          <cell r="L42" t="str">
            <v>こあらっこはうす　ル・ソレイユ</v>
          </cell>
          <cell r="M42">
            <v>45205</v>
          </cell>
          <cell r="P42" t="str">
            <v>あり</v>
          </cell>
          <cell r="U42" t="str">
            <v>令和４年</v>
          </cell>
        </row>
        <row r="43">
          <cell r="A43">
            <v>1410051023943</v>
          </cell>
          <cell r="B43">
            <v>6</v>
          </cell>
          <cell r="C43" t="str">
            <v>保育所</v>
          </cell>
          <cell r="D43" t="str">
            <v>太陽の子　鶴見市場保育園</v>
          </cell>
          <cell r="E43">
            <v>0</v>
          </cell>
          <cell r="F43" t="str">
            <v>鶴見区</v>
          </cell>
          <cell r="G43" t="str">
            <v>該当</v>
          </cell>
          <cell r="H43">
            <v>17</v>
          </cell>
          <cell r="I43" t="str">
            <v>受ける</v>
          </cell>
          <cell r="J43">
            <v>1086215</v>
          </cell>
          <cell r="K43" t="str">
            <v>東京都港区港南二丁目１５番３号　品川インターシティＣ棟１５階</v>
          </cell>
          <cell r="L43" t="str">
            <v>ＨＩＴＯＷＡキッズライフ株式会社</v>
          </cell>
          <cell r="M43">
            <v>45198</v>
          </cell>
          <cell r="P43" t="str">
            <v>あり</v>
          </cell>
          <cell r="U43" t="str">
            <v>令和４年</v>
          </cell>
        </row>
        <row r="44">
          <cell r="A44">
            <v>1410051023851</v>
          </cell>
          <cell r="B44">
            <v>6</v>
          </cell>
          <cell r="C44" t="str">
            <v>保育所</v>
          </cell>
          <cell r="D44" t="str">
            <v>市場ポケット保育園</v>
          </cell>
          <cell r="E44">
            <v>0</v>
          </cell>
          <cell r="F44" t="str">
            <v>鶴見区</v>
          </cell>
          <cell r="G44" t="str">
            <v>該当</v>
          </cell>
          <cell r="H44">
            <v>17</v>
          </cell>
          <cell r="I44" t="str">
            <v>受ける</v>
          </cell>
          <cell r="J44">
            <v>2300025</v>
          </cell>
          <cell r="K44" t="str">
            <v>横浜市鶴見区市場大和町３－１８</v>
          </cell>
          <cell r="L44" t="str">
            <v>市場ポケット保育園</v>
          </cell>
          <cell r="M44">
            <v>45191</v>
          </cell>
          <cell r="P44" t="str">
            <v>あり</v>
          </cell>
          <cell r="U44" t="str">
            <v>令和４年</v>
          </cell>
        </row>
        <row r="45">
          <cell r="A45">
            <v>1410051023737</v>
          </cell>
          <cell r="B45">
            <v>6</v>
          </cell>
          <cell r="C45" t="str">
            <v>保育所</v>
          </cell>
          <cell r="D45" t="str">
            <v>東寺尾どろんこ保育園</v>
          </cell>
          <cell r="E45">
            <v>0</v>
          </cell>
          <cell r="F45" t="str">
            <v>鶴見区</v>
          </cell>
          <cell r="G45" t="str">
            <v>該当</v>
          </cell>
          <cell r="H45">
            <v>32</v>
          </cell>
          <cell r="I45" t="str">
            <v>受ける</v>
          </cell>
          <cell r="J45">
            <v>1500002</v>
          </cell>
          <cell r="K45" t="str">
            <v>東京都渋谷区渋谷１丁目２－５　ＭＦＰＲ渋谷ビル１３Ｆ</v>
          </cell>
          <cell r="L45" t="str">
            <v>社会福祉法人　どろんこ会</v>
          </cell>
          <cell r="M45">
            <v>45205</v>
          </cell>
          <cell r="P45" t="str">
            <v>あり</v>
          </cell>
          <cell r="U45" t="str">
            <v>令和４年</v>
          </cell>
        </row>
        <row r="46">
          <cell r="A46">
            <v>1410051023513</v>
          </cell>
          <cell r="B46">
            <v>6</v>
          </cell>
          <cell r="C46" t="str">
            <v>保育所</v>
          </cell>
          <cell r="D46" t="str">
            <v>スターチャイルド≪矢向ナーサリー≫</v>
          </cell>
          <cell r="E46">
            <v>0</v>
          </cell>
          <cell r="F46" t="str">
            <v>鶴見区</v>
          </cell>
          <cell r="G46" t="str">
            <v>該当</v>
          </cell>
          <cell r="H46">
            <v>17</v>
          </cell>
          <cell r="I46" t="str">
            <v>受ける</v>
          </cell>
          <cell r="J46">
            <v>2210835</v>
          </cell>
          <cell r="K46" t="str">
            <v>横浜市神奈川区鶴屋町３ー２９ー１　第６安田ビル５階</v>
          </cell>
          <cell r="L46" t="str">
            <v>ヒューマンスターチャイルド株式会社</v>
          </cell>
          <cell r="M46">
            <v>45212</v>
          </cell>
          <cell r="P46" t="str">
            <v>あり</v>
          </cell>
          <cell r="U46" t="str">
            <v>令和４年</v>
          </cell>
        </row>
        <row r="47">
          <cell r="A47">
            <v>1410051019867</v>
          </cell>
          <cell r="B47">
            <v>6</v>
          </cell>
          <cell r="C47" t="str">
            <v>保育所</v>
          </cell>
          <cell r="D47" t="str">
            <v>ヨコハマさくら保育園</v>
          </cell>
          <cell r="E47">
            <v>0</v>
          </cell>
          <cell r="F47" t="str">
            <v>鶴見区</v>
          </cell>
          <cell r="G47" t="str">
            <v>該当</v>
          </cell>
          <cell r="H47">
            <v>24</v>
          </cell>
          <cell r="I47" t="str">
            <v>受ける</v>
          </cell>
          <cell r="J47">
            <v>2300052</v>
          </cell>
          <cell r="K47" t="str">
            <v>横浜市鶴見区生麦四丁目５－１１</v>
          </cell>
          <cell r="L47" t="str">
            <v>社会福祉法人みらい　ヨコハマさくら保育園</v>
          </cell>
          <cell r="M47">
            <v>45212</v>
          </cell>
          <cell r="P47" t="str">
            <v>あり</v>
          </cell>
          <cell r="U47" t="str">
            <v>令和４年</v>
          </cell>
        </row>
        <row r="48">
          <cell r="A48">
            <v>1410051019495</v>
          </cell>
          <cell r="B48">
            <v>6</v>
          </cell>
          <cell r="C48" t="str">
            <v>保育所</v>
          </cell>
          <cell r="D48" t="str">
            <v>ねむの樹　元宮保育園</v>
          </cell>
          <cell r="E48">
            <v>0</v>
          </cell>
          <cell r="F48" t="str">
            <v>鶴見区</v>
          </cell>
          <cell r="G48" t="str">
            <v>該当</v>
          </cell>
          <cell r="H48">
            <v>24</v>
          </cell>
          <cell r="I48" t="str">
            <v>受ける</v>
          </cell>
          <cell r="J48">
            <v>2300004</v>
          </cell>
          <cell r="K48" t="str">
            <v>横浜市鶴見区元宮２－５－２８</v>
          </cell>
          <cell r="L48" t="str">
            <v>社会福祉法人ねむの樹　ねむの樹元宮保育園</v>
          </cell>
          <cell r="M48">
            <v>45205</v>
          </cell>
          <cell r="P48" t="str">
            <v>あり</v>
          </cell>
          <cell r="U48" t="str">
            <v>令和４年</v>
          </cell>
        </row>
        <row r="49">
          <cell r="A49">
            <v>1410051019487</v>
          </cell>
          <cell r="B49">
            <v>6</v>
          </cell>
          <cell r="C49" t="str">
            <v>保育所</v>
          </cell>
          <cell r="D49" t="str">
            <v>ルーチェ保育園　鶴見</v>
          </cell>
          <cell r="E49">
            <v>0</v>
          </cell>
          <cell r="F49" t="str">
            <v>鶴見区</v>
          </cell>
          <cell r="G49" t="str">
            <v>該当</v>
          </cell>
          <cell r="H49">
            <v>20</v>
          </cell>
          <cell r="I49" t="str">
            <v>受ける</v>
          </cell>
          <cell r="J49">
            <v>1500021</v>
          </cell>
          <cell r="K49" t="str">
            <v>東京都渋谷区恵比寿西２－４－５　星ビル４Ｆ</v>
          </cell>
          <cell r="L49" t="str">
            <v>株式会社　ルーチェ</v>
          </cell>
          <cell r="M49">
            <v>45212</v>
          </cell>
          <cell r="P49" t="str">
            <v>あり</v>
          </cell>
          <cell r="U49" t="str">
            <v>令和４年</v>
          </cell>
        </row>
        <row r="50">
          <cell r="A50">
            <v>1410051019479</v>
          </cell>
          <cell r="B50">
            <v>6</v>
          </cell>
          <cell r="C50" t="str">
            <v>保育所</v>
          </cell>
          <cell r="D50" t="str">
            <v>ポピンズナーサリースクール鶴見</v>
          </cell>
          <cell r="E50">
            <v>0</v>
          </cell>
          <cell r="F50" t="str">
            <v>鶴見区</v>
          </cell>
          <cell r="G50" t="str">
            <v>該当</v>
          </cell>
          <cell r="H50">
            <v>15</v>
          </cell>
          <cell r="I50" t="str">
            <v>受ける</v>
          </cell>
          <cell r="J50">
            <v>2300051</v>
          </cell>
          <cell r="K50" t="str">
            <v>横浜市鶴見区鶴見中央２－６－２９　アスク・サンシンビル１Ｆ</v>
          </cell>
          <cell r="L50" t="str">
            <v>ポピンズナーサリースクール鶴見</v>
          </cell>
          <cell r="M50">
            <v>45191</v>
          </cell>
          <cell r="P50" t="str">
            <v>あり</v>
          </cell>
          <cell r="U50" t="str">
            <v>令和４年</v>
          </cell>
        </row>
        <row r="51">
          <cell r="A51">
            <v>1410051019461</v>
          </cell>
          <cell r="B51">
            <v>6</v>
          </cell>
          <cell r="C51" t="str">
            <v>保育所</v>
          </cell>
          <cell r="D51" t="str">
            <v>北寺尾第二むつみ保育園</v>
          </cell>
          <cell r="E51">
            <v>0</v>
          </cell>
          <cell r="F51" t="str">
            <v>鶴見区</v>
          </cell>
          <cell r="G51" t="str">
            <v>該当</v>
          </cell>
          <cell r="H51">
            <v>18</v>
          </cell>
          <cell r="I51" t="str">
            <v>受ける</v>
          </cell>
          <cell r="J51">
            <v>2300074</v>
          </cell>
          <cell r="K51" t="str">
            <v>横浜市鶴見区北寺尾四丁目１４－４７－１</v>
          </cell>
          <cell r="L51" t="str">
            <v>北寺尾第二むつみ保育園</v>
          </cell>
          <cell r="M51">
            <v>45212</v>
          </cell>
          <cell r="P51" t="str">
            <v>あり</v>
          </cell>
          <cell r="U51" t="str">
            <v>令和４年</v>
          </cell>
        </row>
        <row r="52">
          <cell r="A52">
            <v>1410051019453</v>
          </cell>
          <cell r="B52">
            <v>6</v>
          </cell>
          <cell r="C52" t="str">
            <v>保育所</v>
          </cell>
          <cell r="D52" t="str">
            <v>わおわお江ヶ崎保育園</v>
          </cell>
          <cell r="E52">
            <v>0</v>
          </cell>
          <cell r="F52" t="str">
            <v>鶴見区</v>
          </cell>
          <cell r="G52" t="str">
            <v>該当</v>
          </cell>
          <cell r="H52">
            <v>19</v>
          </cell>
          <cell r="I52" t="str">
            <v>受ける</v>
          </cell>
          <cell r="J52">
            <v>2240032</v>
          </cell>
          <cell r="K52" t="str">
            <v>横浜市都筑区茅ケ崎中央４６－６</v>
          </cell>
          <cell r="L52" t="str">
            <v>社会福祉法人わおわお福祉会</v>
          </cell>
          <cell r="M52">
            <v>45191</v>
          </cell>
          <cell r="P52" t="str">
            <v>あり</v>
          </cell>
          <cell r="U52" t="str">
            <v>令和４年</v>
          </cell>
        </row>
        <row r="53">
          <cell r="A53">
            <v>1410051018547</v>
          </cell>
          <cell r="B53">
            <v>6</v>
          </cell>
          <cell r="C53" t="str">
            <v>保育所</v>
          </cell>
          <cell r="D53" t="str">
            <v>末吉にこにこ保育園</v>
          </cell>
          <cell r="E53">
            <v>0</v>
          </cell>
          <cell r="F53" t="str">
            <v>鶴見区</v>
          </cell>
          <cell r="G53" t="str">
            <v>該当</v>
          </cell>
          <cell r="H53">
            <v>24</v>
          </cell>
          <cell r="I53" t="str">
            <v>受ける</v>
          </cell>
          <cell r="J53">
            <v>2300012</v>
          </cell>
          <cell r="K53" t="str">
            <v>横浜市鶴見区下末吉１－１７－１８</v>
          </cell>
          <cell r="L53" t="str">
            <v>株式会社にこにこ</v>
          </cell>
          <cell r="M53">
            <v>45191</v>
          </cell>
          <cell r="P53" t="str">
            <v>あり</v>
          </cell>
          <cell r="U53" t="str">
            <v>令和４年</v>
          </cell>
        </row>
        <row r="54">
          <cell r="A54">
            <v>1410051018539</v>
          </cell>
          <cell r="B54">
            <v>6</v>
          </cell>
          <cell r="C54" t="str">
            <v>保育所</v>
          </cell>
          <cell r="D54" t="str">
            <v>駒岡こども園</v>
          </cell>
          <cell r="E54">
            <v>0</v>
          </cell>
          <cell r="F54" t="str">
            <v>鶴見区</v>
          </cell>
          <cell r="G54" t="str">
            <v>該当</v>
          </cell>
          <cell r="H54">
            <v>12</v>
          </cell>
          <cell r="I54" t="str">
            <v>受けない</v>
          </cell>
          <cell r="J54">
            <v>1850034</v>
          </cell>
          <cell r="K54" t="str">
            <v>東京都国分寺市光町２丁目５－１</v>
          </cell>
          <cell r="L54" t="str">
            <v>株式会社　こどもの森</v>
          </cell>
          <cell r="M54">
            <v>45205</v>
          </cell>
          <cell r="P54" t="str">
            <v>あり</v>
          </cell>
          <cell r="U54" t="str">
            <v>令和４年</v>
          </cell>
        </row>
        <row r="55">
          <cell r="A55">
            <v>1410051018521</v>
          </cell>
          <cell r="B55">
            <v>6</v>
          </cell>
          <cell r="C55" t="str">
            <v>保育所</v>
          </cell>
          <cell r="D55" t="str">
            <v>Gakkenほいくえん矢向</v>
          </cell>
          <cell r="E55">
            <v>0</v>
          </cell>
          <cell r="F55" t="str">
            <v>鶴見区</v>
          </cell>
          <cell r="G55" t="str">
            <v>該当</v>
          </cell>
          <cell r="H55">
            <v>14</v>
          </cell>
          <cell r="I55" t="str">
            <v>受ける</v>
          </cell>
          <cell r="J55">
            <v>1418420</v>
          </cell>
          <cell r="K55" t="str">
            <v>東京都品川区西五反田２－１１－８</v>
          </cell>
          <cell r="L55" t="str">
            <v>株式会社　学研ココファン・ナーサリー</v>
          </cell>
          <cell r="M55">
            <v>45205</v>
          </cell>
          <cell r="P55" t="str">
            <v>あり</v>
          </cell>
          <cell r="U55" t="str">
            <v>令和４年</v>
          </cell>
        </row>
        <row r="56">
          <cell r="A56">
            <v>1410051017945</v>
          </cell>
          <cell r="B56">
            <v>6</v>
          </cell>
          <cell r="C56" t="str">
            <v>保育所</v>
          </cell>
          <cell r="D56" t="str">
            <v>かもめ保育園</v>
          </cell>
          <cell r="E56">
            <v>0</v>
          </cell>
          <cell r="F56" t="str">
            <v>鶴見区</v>
          </cell>
          <cell r="G56" t="str">
            <v>該当</v>
          </cell>
          <cell r="H56">
            <v>19</v>
          </cell>
          <cell r="I56" t="str">
            <v>受ける</v>
          </cell>
          <cell r="J56">
            <v>2300051</v>
          </cell>
          <cell r="K56" t="str">
            <v>神奈川県横浜市鶴見区鶴見中央５－２－７</v>
          </cell>
          <cell r="L56" t="str">
            <v>かもめ保育園</v>
          </cell>
          <cell r="M56">
            <v>45212</v>
          </cell>
          <cell r="P56" t="str">
            <v>あり</v>
          </cell>
          <cell r="U56" t="str">
            <v>令和４年</v>
          </cell>
        </row>
        <row r="57">
          <cell r="A57">
            <v>1410051017937</v>
          </cell>
          <cell r="B57">
            <v>6</v>
          </cell>
          <cell r="C57" t="str">
            <v>保育所</v>
          </cell>
          <cell r="D57" t="str">
            <v>わおわお東寺尾保育園</v>
          </cell>
          <cell r="E57">
            <v>0</v>
          </cell>
          <cell r="F57" t="str">
            <v>鶴見区</v>
          </cell>
          <cell r="G57" t="str">
            <v>該当</v>
          </cell>
          <cell r="H57">
            <v>19</v>
          </cell>
          <cell r="I57" t="str">
            <v>受ける</v>
          </cell>
          <cell r="J57">
            <v>2240032</v>
          </cell>
          <cell r="K57" t="str">
            <v>横浜市都筑区茅ケ崎中央４６－６</v>
          </cell>
          <cell r="L57" t="str">
            <v>社会福祉法人わおわお福祉会</v>
          </cell>
          <cell r="M57">
            <v>45191</v>
          </cell>
          <cell r="P57" t="str">
            <v>あり</v>
          </cell>
          <cell r="U57" t="str">
            <v>令和４年</v>
          </cell>
        </row>
        <row r="58">
          <cell r="A58">
            <v>1410051017929</v>
          </cell>
          <cell r="B58">
            <v>6</v>
          </cell>
          <cell r="C58" t="str">
            <v>保育所</v>
          </cell>
          <cell r="D58" t="str">
            <v>ゆめいろ保育園</v>
          </cell>
          <cell r="E58">
            <v>0</v>
          </cell>
          <cell r="F58" t="str">
            <v>鶴見区</v>
          </cell>
          <cell r="G58" t="str">
            <v>該当</v>
          </cell>
          <cell r="H58">
            <v>30</v>
          </cell>
          <cell r="I58" t="str">
            <v>受ける</v>
          </cell>
          <cell r="J58">
            <v>2300001</v>
          </cell>
          <cell r="K58" t="str">
            <v>横浜市鶴見区矢向三丁目１１－４８</v>
          </cell>
          <cell r="L58" t="str">
            <v>ゆめいろ保育園</v>
          </cell>
          <cell r="M58">
            <v>45212</v>
          </cell>
          <cell r="P58" t="str">
            <v>あり</v>
          </cell>
          <cell r="U58" t="str">
            <v>令和４年</v>
          </cell>
        </row>
        <row r="59">
          <cell r="A59">
            <v>1410051017911</v>
          </cell>
          <cell r="B59">
            <v>6</v>
          </cell>
          <cell r="C59" t="str">
            <v>保育所</v>
          </cell>
          <cell r="D59" t="str">
            <v>矢向保育園</v>
          </cell>
          <cell r="E59">
            <v>0</v>
          </cell>
          <cell r="F59" t="str">
            <v>鶴見区</v>
          </cell>
          <cell r="G59" t="str">
            <v>該当</v>
          </cell>
          <cell r="H59">
            <v>21</v>
          </cell>
          <cell r="I59" t="str">
            <v>受ける</v>
          </cell>
          <cell r="J59">
            <v>2300001</v>
          </cell>
          <cell r="K59" t="str">
            <v>横浜市鶴見区矢向五丁目１２－２４</v>
          </cell>
          <cell r="L59" t="str">
            <v>矢向保育園</v>
          </cell>
          <cell r="M59">
            <v>45226</v>
          </cell>
          <cell r="P59" t="str">
            <v>あり</v>
          </cell>
          <cell r="U59" t="str">
            <v>令和４年</v>
          </cell>
        </row>
        <row r="60">
          <cell r="A60">
            <v>1410051017903</v>
          </cell>
          <cell r="B60">
            <v>6</v>
          </cell>
          <cell r="C60" t="str">
            <v>保育所</v>
          </cell>
          <cell r="D60" t="str">
            <v>実遊中央保育園</v>
          </cell>
          <cell r="E60">
            <v>0</v>
          </cell>
          <cell r="F60" t="str">
            <v>鶴見区</v>
          </cell>
          <cell r="G60" t="str">
            <v>該当</v>
          </cell>
          <cell r="H60">
            <v>16</v>
          </cell>
          <cell r="I60" t="str">
            <v>受ける</v>
          </cell>
          <cell r="J60">
            <v>2300051</v>
          </cell>
          <cell r="K60" t="str">
            <v>横浜市鶴見区鶴見中央二丁目１６－２７</v>
          </cell>
          <cell r="L60" t="str">
            <v>実遊（有）実遊中央保育園</v>
          </cell>
          <cell r="M60">
            <v>45205</v>
          </cell>
          <cell r="P60" t="str">
            <v>あり</v>
          </cell>
          <cell r="U60" t="str">
            <v>令和４年</v>
          </cell>
        </row>
        <row r="61">
          <cell r="A61">
            <v>1410051017895</v>
          </cell>
          <cell r="B61">
            <v>6</v>
          </cell>
          <cell r="C61" t="str">
            <v>保育所</v>
          </cell>
          <cell r="D61" t="str">
            <v>花園保育園ベビーホーム</v>
          </cell>
          <cell r="E61">
            <v>0</v>
          </cell>
          <cell r="F61" t="str">
            <v>鶴見区</v>
          </cell>
          <cell r="G61" t="str">
            <v>該当</v>
          </cell>
          <cell r="H61">
            <v>24</v>
          </cell>
          <cell r="I61" t="str">
            <v>受ける</v>
          </cell>
          <cell r="J61">
            <v>2300052</v>
          </cell>
          <cell r="K61" t="str">
            <v>横浜市鶴見区生麦五丁目８－１６</v>
          </cell>
          <cell r="L61" t="str">
            <v>花園保育園ベビーホーム</v>
          </cell>
          <cell r="M61">
            <v>45212</v>
          </cell>
          <cell r="P61" t="str">
            <v>あり</v>
          </cell>
          <cell r="U61" t="str">
            <v>令和４年</v>
          </cell>
        </row>
        <row r="62">
          <cell r="A62">
            <v>1410051017887</v>
          </cell>
          <cell r="B62">
            <v>6</v>
          </cell>
          <cell r="C62" t="str">
            <v>保育所</v>
          </cell>
          <cell r="D62" t="str">
            <v>鶴見乳幼児福祉センター保育園</v>
          </cell>
          <cell r="E62">
            <v>0</v>
          </cell>
          <cell r="F62" t="str">
            <v>鶴見区</v>
          </cell>
          <cell r="G62" t="str">
            <v>該当</v>
          </cell>
          <cell r="H62">
            <v>25</v>
          </cell>
          <cell r="I62" t="str">
            <v>受ける</v>
          </cell>
          <cell r="J62">
            <v>2300063</v>
          </cell>
          <cell r="K62" t="str">
            <v>横浜市鶴見区鶴見一丁目３－１６</v>
          </cell>
          <cell r="L62" t="str">
            <v>鶴見乳幼児福祉センター保育園</v>
          </cell>
          <cell r="M62">
            <v>45212</v>
          </cell>
          <cell r="P62" t="str">
            <v>あり</v>
          </cell>
          <cell r="U62" t="str">
            <v>令和４年</v>
          </cell>
        </row>
        <row r="63">
          <cell r="A63">
            <v>1410051017879</v>
          </cell>
          <cell r="B63">
            <v>6</v>
          </cell>
          <cell r="C63" t="str">
            <v>保育所</v>
          </cell>
          <cell r="D63" t="str">
            <v>北寺尾むつみ保育園</v>
          </cell>
          <cell r="E63">
            <v>0</v>
          </cell>
          <cell r="F63" t="str">
            <v>鶴見区</v>
          </cell>
          <cell r="G63" t="str">
            <v>該当</v>
          </cell>
          <cell r="H63">
            <v>19</v>
          </cell>
          <cell r="I63" t="str">
            <v>受ける</v>
          </cell>
          <cell r="J63">
            <v>2300074</v>
          </cell>
          <cell r="K63" t="str">
            <v>神奈川県横浜市鶴見区北寺尾５－７－２０</v>
          </cell>
          <cell r="L63" t="str">
            <v>北寺尾むつみ保育園</v>
          </cell>
          <cell r="M63">
            <v>45212</v>
          </cell>
          <cell r="P63" t="str">
            <v>あり</v>
          </cell>
          <cell r="U63" t="str">
            <v>令和４年</v>
          </cell>
        </row>
        <row r="64">
          <cell r="A64">
            <v>1410051017861</v>
          </cell>
          <cell r="B64">
            <v>6</v>
          </cell>
          <cell r="C64" t="str">
            <v>保育所</v>
          </cell>
          <cell r="D64" t="str">
            <v>えみ保育園</v>
          </cell>
          <cell r="E64">
            <v>0</v>
          </cell>
          <cell r="F64" t="str">
            <v>鶴見区</v>
          </cell>
          <cell r="G64" t="str">
            <v>該当</v>
          </cell>
          <cell r="H64">
            <v>20</v>
          </cell>
          <cell r="I64" t="str">
            <v>受ける</v>
          </cell>
          <cell r="J64">
            <v>2300073</v>
          </cell>
          <cell r="K64" t="str">
            <v>横浜市鶴見区獅子ケ谷三丁目４－３２</v>
          </cell>
          <cell r="L64" t="str">
            <v>社会福祉法人　横浜鶴声会　えみ保育園</v>
          </cell>
          <cell r="M64">
            <v>45191</v>
          </cell>
          <cell r="P64" t="str">
            <v>あり</v>
          </cell>
          <cell r="U64" t="str">
            <v>令和４年</v>
          </cell>
        </row>
        <row r="65">
          <cell r="A65">
            <v>1410051016251</v>
          </cell>
          <cell r="B65">
            <v>6</v>
          </cell>
          <cell r="C65" t="str">
            <v>保育所</v>
          </cell>
          <cell r="D65" t="str">
            <v>生麦保育園</v>
          </cell>
          <cell r="E65">
            <v>0</v>
          </cell>
          <cell r="F65" t="str">
            <v>鶴見区</v>
          </cell>
          <cell r="G65" t="str">
            <v>該当</v>
          </cell>
          <cell r="H65">
            <v>19</v>
          </cell>
          <cell r="I65" t="str">
            <v>受ける</v>
          </cell>
          <cell r="J65">
            <v>2300052</v>
          </cell>
          <cell r="K65" t="str">
            <v>横浜市鶴見区生麦四丁目２５－１２</v>
          </cell>
          <cell r="L65" t="str">
            <v>社会福祉法人尚徳福祉会　生麦保育園</v>
          </cell>
          <cell r="M65">
            <v>45191</v>
          </cell>
          <cell r="P65" t="str">
            <v>あり</v>
          </cell>
          <cell r="U65" t="str">
            <v>令和４年</v>
          </cell>
        </row>
        <row r="66">
          <cell r="A66">
            <v>1410051016244</v>
          </cell>
          <cell r="B66">
            <v>6</v>
          </cell>
          <cell r="C66" t="str">
            <v>保育所</v>
          </cell>
          <cell r="D66" t="str">
            <v>矢向あけぼの保育園</v>
          </cell>
          <cell r="E66">
            <v>0</v>
          </cell>
          <cell r="F66" t="str">
            <v>鶴見区</v>
          </cell>
          <cell r="G66" t="str">
            <v>該当</v>
          </cell>
          <cell r="H66">
            <v>19</v>
          </cell>
          <cell r="I66" t="str">
            <v>受ける</v>
          </cell>
          <cell r="J66">
            <v>2300001</v>
          </cell>
          <cell r="K66" t="str">
            <v>横浜市鶴見区矢向１－５－２６</v>
          </cell>
          <cell r="L66" t="str">
            <v>矢向あけぼの保育園</v>
          </cell>
          <cell r="M66">
            <v>45226</v>
          </cell>
          <cell r="P66" t="str">
            <v>あり</v>
          </cell>
          <cell r="U66" t="str">
            <v>令和４年</v>
          </cell>
        </row>
        <row r="67">
          <cell r="A67">
            <v>1410051016236</v>
          </cell>
          <cell r="B67">
            <v>6</v>
          </cell>
          <cell r="C67" t="str">
            <v>保育所</v>
          </cell>
          <cell r="D67" t="str">
            <v>みつる保育園</v>
          </cell>
          <cell r="E67">
            <v>0</v>
          </cell>
          <cell r="F67" t="str">
            <v>鶴見区</v>
          </cell>
          <cell r="G67" t="str">
            <v>該当</v>
          </cell>
          <cell r="H67">
            <v>24</v>
          </cell>
          <cell r="I67" t="str">
            <v>受ける</v>
          </cell>
          <cell r="J67">
            <v>2300048</v>
          </cell>
          <cell r="K67" t="str">
            <v>横浜市鶴見区本町通４丁目１７５－３</v>
          </cell>
          <cell r="L67" t="str">
            <v>社会福祉法人　のぞみ　みつる保育園</v>
          </cell>
          <cell r="M67">
            <v>45212</v>
          </cell>
          <cell r="P67" t="str">
            <v>あり</v>
          </cell>
          <cell r="U67" t="str">
            <v>令和４年</v>
          </cell>
        </row>
        <row r="68">
          <cell r="A68">
            <v>1410051016228</v>
          </cell>
          <cell r="B68">
            <v>6</v>
          </cell>
          <cell r="C68" t="str">
            <v>保育所</v>
          </cell>
          <cell r="D68" t="str">
            <v>東漸保育園</v>
          </cell>
          <cell r="E68">
            <v>0</v>
          </cell>
          <cell r="F68" t="str">
            <v>鶴見区</v>
          </cell>
          <cell r="G68" t="str">
            <v>該当</v>
          </cell>
          <cell r="H68">
            <v>19</v>
          </cell>
          <cell r="I68" t="str">
            <v>受ける</v>
          </cell>
          <cell r="J68">
            <v>2300038</v>
          </cell>
          <cell r="K68" t="str">
            <v>横浜市鶴見区栄町通３丁目３３－１６</v>
          </cell>
          <cell r="L68" t="str">
            <v>社会福祉法人　東漸保育園</v>
          </cell>
          <cell r="M68">
            <v>45205</v>
          </cell>
          <cell r="P68" t="str">
            <v>あり</v>
          </cell>
          <cell r="U68" t="str">
            <v>令和４年</v>
          </cell>
        </row>
        <row r="69">
          <cell r="A69">
            <v>1410051016210</v>
          </cell>
          <cell r="B69">
            <v>6</v>
          </cell>
          <cell r="C69" t="str">
            <v>保育所</v>
          </cell>
          <cell r="D69" t="str">
            <v>ミアヘルサ保育園ひびき矢向</v>
          </cell>
          <cell r="E69">
            <v>0</v>
          </cell>
          <cell r="F69" t="str">
            <v>鶴見区</v>
          </cell>
          <cell r="G69" t="str">
            <v>該当</v>
          </cell>
          <cell r="H69">
            <v>19</v>
          </cell>
          <cell r="I69" t="str">
            <v>受ける</v>
          </cell>
          <cell r="J69">
            <v>2300001</v>
          </cell>
          <cell r="K69" t="str">
            <v>神奈川県横浜市鶴見区矢向１－１０－３１</v>
          </cell>
          <cell r="L69" t="str">
            <v>ミアヘルサ保育園ひびき矢向</v>
          </cell>
          <cell r="M69">
            <v>45212</v>
          </cell>
          <cell r="P69" t="str">
            <v>あり</v>
          </cell>
          <cell r="U69" t="str">
            <v>令和４年</v>
          </cell>
        </row>
        <row r="70">
          <cell r="A70">
            <v>1410051016202</v>
          </cell>
          <cell r="B70">
            <v>6</v>
          </cell>
          <cell r="C70" t="str">
            <v>保育所</v>
          </cell>
          <cell r="D70" t="str">
            <v>鶴見ルーナ保育園</v>
          </cell>
          <cell r="E70">
            <v>0</v>
          </cell>
          <cell r="F70" t="str">
            <v>鶴見区</v>
          </cell>
          <cell r="G70" t="str">
            <v>該当</v>
          </cell>
          <cell r="H70">
            <v>23</v>
          </cell>
          <cell r="I70" t="str">
            <v>受ける</v>
          </cell>
          <cell r="J70">
            <v>2400006</v>
          </cell>
          <cell r="K70" t="str">
            <v>神奈川県横浜市保土ヶ谷区星川２－１８－１</v>
          </cell>
          <cell r="L70" t="str">
            <v>社会福祉法人　あおい会</v>
          </cell>
          <cell r="M70">
            <v>45212</v>
          </cell>
          <cell r="P70" t="str">
            <v>あり</v>
          </cell>
          <cell r="U70" t="str">
            <v>令和４年</v>
          </cell>
        </row>
        <row r="71">
          <cell r="A71">
            <v>1410051016194</v>
          </cell>
          <cell r="B71">
            <v>6</v>
          </cell>
          <cell r="C71" t="str">
            <v>保育所</v>
          </cell>
          <cell r="D71" t="str">
            <v>鶴見どろんこ保育園</v>
          </cell>
          <cell r="E71">
            <v>0</v>
          </cell>
          <cell r="F71" t="str">
            <v>鶴見区</v>
          </cell>
          <cell r="G71" t="str">
            <v>該当</v>
          </cell>
          <cell r="H71">
            <v>22</v>
          </cell>
          <cell r="I71" t="str">
            <v>受ける</v>
          </cell>
          <cell r="J71">
            <v>1500002</v>
          </cell>
          <cell r="K71" t="str">
            <v>東京都渋谷区渋谷１丁目２－５　ＭＦＰＲ渋谷ビル１３Ｆ</v>
          </cell>
          <cell r="L71" t="str">
            <v>社会福祉法人どろんこ会</v>
          </cell>
          <cell r="M71">
            <v>45219</v>
          </cell>
          <cell r="P71" t="str">
            <v>あり</v>
          </cell>
          <cell r="U71" t="str">
            <v>令和４年</v>
          </cell>
        </row>
        <row r="72">
          <cell r="A72">
            <v>1410051016186</v>
          </cell>
          <cell r="B72">
            <v>6</v>
          </cell>
          <cell r="C72" t="str">
            <v>保育所</v>
          </cell>
          <cell r="D72" t="str">
            <v>鶴見あけぼの保育園</v>
          </cell>
          <cell r="E72">
            <v>0</v>
          </cell>
          <cell r="F72" t="str">
            <v>鶴見区</v>
          </cell>
          <cell r="G72" t="str">
            <v>該当</v>
          </cell>
          <cell r="H72">
            <v>18</v>
          </cell>
          <cell r="I72" t="str">
            <v>受ける</v>
          </cell>
          <cell r="J72">
            <v>2300051</v>
          </cell>
          <cell r="K72" t="str">
            <v>神奈川県横浜市鶴見区鶴見中央一丁目１８番１０号</v>
          </cell>
          <cell r="L72" t="str">
            <v>（福）鶴見あけぼの会　鶴見あけぼの保育園</v>
          </cell>
          <cell r="M72">
            <v>45205</v>
          </cell>
          <cell r="P72" t="str">
            <v>あり</v>
          </cell>
          <cell r="U72" t="str">
            <v>令和４年</v>
          </cell>
        </row>
        <row r="73">
          <cell r="A73">
            <v>1410051016160</v>
          </cell>
          <cell r="B73">
            <v>6</v>
          </cell>
          <cell r="C73" t="str">
            <v>保育所</v>
          </cell>
          <cell r="D73" t="str">
            <v>桑の実鶴見保育園</v>
          </cell>
          <cell r="E73">
            <v>0</v>
          </cell>
          <cell r="F73" t="str">
            <v>鶴見区</v>
          </cell>
          <cell r="G73" t="str">
            <v>該当</v>
          </cell>
          <cell r="H73">
            <v>19</v>
          </cell>
          <cell r="I73" t="str">
            <v>受ける</v>
          </cell>
          <cell r="J73">
            <v>2300051</v>
          </cell>
          <cell r="K73" t="str">
            <v>横浜市鶴見区鶴見中央一丁目２８－２</v>
          </cell>
          <cell r="L73" t="str">
            <v>桑の実鶴見保育園</v>
          </cell>
          <cell r="M73">
            <v>45191</v>
          </cell>
          <cell r="P73" t="str">
            <v>あり</v>
          </cell>
          <cell r="U73" t="str">
            <v>令和４年</v>
          </cell>
        </row>
        <row r="74">
          <cell r="A74">
            <v>1410051016152</v>
          </cell>
          <cell r="B74">
            <v>6</v>
          </cell>
          <cell r="C74" t="str">
            <v>保育所</v>
          </cell>
          <cell r="D74" t="str">
            <v>Ｐ’ｓスマイル保育園</v>
          </cell>
          <cell r="E74">
            <v>0</v>
          </cell>
          <cell r="F74" t="str">
            <v>鶴見区</v>
          </cell>
          <cell r="G74" t="str">
            <v>該当</v>
          </cell>
          <cell r="H74">
            <v>13</v>
          </cell>
          <cell r="I74" t="str">
            <v>受ける</v>
          </cell>
          <cell r="J74">
            <v>1500002</v>
          </cell>
          <cell r="K74" t="str">
            <v>東京都渋谷区渋谷１丁目２－５　ＭＦＰＲ渋谷ビル１３Ｆ</v>
          </cell>
          <cell r="L74" t="str">
            <v>社会福祉法人　どろんこ会</v>
          </cell>
          <cell r="M74">
            <v>45212</v>
          </cell>
          <cell r="P74" t="str">
            <v>あり</v>
          </cell>
          <cell r="U74" t="str">
            <v>令和４年</v>
          </cell>
        </row>
        <row r="75">
          <cell r="A75">
            <v>1410051015345</v>
          </cell>
          <cell r="B75">
            <v>6</v>
          </cell>
          <cell r="C75" t="str">
            <v>保育所</v>
          </cell>
          <cell r="D75" t="str">
            <v>わおわお保育園</v>
          </cell>
          <cell r="E75">
            <v>0</v>
          </cell>
          <cell r="F75" t="str">
            <v>鶴見区</v>
          </cell>
          <cell r="G75" t="str">
            <v>該当</v>
          </cell>
          <cell r="H75">
            <v>28</v>
          </cell>
          <cell r="I75" t="str">
            <v>受ける</v>
          </cell>
          <cell r="J75">
            <v>2240032</v>
          </cell>
          <cell r="K75" t="str">
            <v>横浜市都筑区茅ケ崎中央４６－６</v>
          </cell>
          <cell r="L75" t="str">
            <v>社会福祉法人わおわお福祉会</v>
          </cell>
          <cell r="M75">
            <v>45191</v>
          </cell>
          <cell r="P75" t="str">
            <v>あり</v>
          </cell>
          <cell r="U75" t="str">
            <v>令和４年</v>
          </cell>
        </row>
        <row r="76">
          <cell r="A76">
            <v>1410051015337</v>
          </cell>
          <cell r="B76">
            <v>6</v>
          </cell>
          <cell r="C76" t="str">
            <v>保育所</v>
          </cell>
          <cell r="D76" t="str">
            <v>アートチャイルドケア鶴見</v>
          </cell>
          <cell r="E76">
            <v>0</v>
          </cell>
          <cell r="F76" t="str">
            <v>鶴見区</v>
          </cell>
          <cell r="G76" t="str">
            <v>該当</v>
          </cell>
          <cell r="H76">
            <v>10</v>
          </cell>
          <cell r="I76" t="str">
            <v>受ける</v>
          </cell>
          <cell r="J76">
            <v>1400002</v>
          </cell>
          <cell r="K76" t="str">
            <v>東京都品川区東品川１丁目３－１０　アートコーポレーション東京オフィス３Ｆ</v>
          </cell>
          <cell r="L76" t="str">
            <v>アートチャイルドケア株式会社</v>
          </cell>
          <cell r="M76">
            <v>45198</v>
          </cell>
          <cell r="P76" t="str">
            <v>あり</v>
          </cell>
          <cell r="U76" t="str">
            <v>令和４年</v>
          </cell>
        </row>
        <row r="77">
          <cell r="A77">
            <v>1410051015139</v>
          </cell>
          <cell r="B77">
            <v>6</v>
          </cell>
          <cell r="C77" t="str">
            <v>保育所</v>
          </cell>
          <cell r="D77" t="str">
            <v>ベネッセ　矢向保育園</v>
          </cell>
          <cell r="E77">
            <v>0</v>
          </cell>
          <cell r="F77" t="str">
            <v>鶴見区</v>
          </cell>
          <cell r="G77" t="str">
            <v>該当</v>
          </cell>
          <cell r="H77">
            <v>17</v>
          </cell>
          <cell r="I77" t="str">
            <v>受ける</v>
          </cell>
          <cell r="J77">
            <v>1630905</v>
          </cell>
          <cell r="K77" t="str">
            <v>東京都新宿区西新宿２丁目３－１新宿モノリスビル５Ｆ</v>
          </cell>
          <cell r="L77" t="str">
            <v>株式会社ベネッセスタイルケア　</v>
          </cell>
          <cell r="M77">
            <v>45226</v>
          </cell>
          <cell r="P77" t="str">
            <v>あり</v>
          </cell>
          <cell r="U77" t="str">
            <v>令和４年</v>
          </cell>
        </row>
        <row r="78">
          <cell r="A78">
            <v>1410051015113</v>
          </cell>
          <cell r="B78">
            <v>6</v>
          </cell>
          <cell r="C78" t="str">
            <v>保育所</v>
          </cell>
          <cell r="D78" t="str">
            <v>總持寺本町通保育園</v>
          </cell>
          <cell r="E78">
            <v>0</v>
          </cell>
          <cell r="F78" t="str">
            <v>鶴見区</v>
          </cell>
          <cell r="G78" t="str">
            <v>該当</v>
          </cell>
          <cell r="H78">
            <v>26</v>
          </cell>
          <cell r="I78" t="str">
            <v>受ける</v>
          </cell>
          <cell r="J78">
            <v>2300048</v>
          </cell>
          <cell r="K78" t="str">
            <v>横浜市鶴見区本町通１丁目２６番地</v>
          </cell>
          <cell r="L78" t="str">
            <v>社会福祉法人　諸岳会</v>
          </cell>
          <cell r="M78">
            <v>45205</v>
          </cell>
          <cell r="P78" t="str">
            <v>あり</v>
          </cell>
          <cell r="U78" t="str">
            <v>令和４年</v>
          </cell>
        </row>
        <row r="79">
          <cell r="A79">
            <v>1410051015105</v>
          </cell>
          <cell r="B79">
            <v>6</v>
          </cell>
          <cell r="C79" t="str">
            <v>保育所</v>
          </cell>
          <cell r="D79" t="str">
            <v>總持寺保育園</v>
          </cell>
          <cell r="E79">
            <v>0</v>
          </cell>
          <cell r="F79" t="str">
            <v>鶴見区</v>
          </cell>
          <cell r="G79" t="str">
            <v>該当</v>
          </cell>
          <cell r="H79">
            <v>47</v>
          </cell>
          <cell r="I79" t="str">
            <v>受ける</v>
          </cell>
          <cell r="J79">
            <v>2300063</v>
          </cell>
          <cell r="K79" t="str">
            <v>神奈川県横浜市鶴見区鶴見２－３－２９</v>
          </cell>
          <cell r="L79" t="str">
            <v>總持寺保育園</v>
          </cell>
          <cell r="M79">
            <v>45212</v>
          </cell>
          <cell r="P79" t="str">
            <v>あり</v>
          </cell>
          <cell r="U79" t="str">
            <v>令和４年</v>
          </cell>
        </row>
        <row r="80">
          <cell r="A80">
            <v>1410051015097</v>
          </cell>
          <cell r="B80">
            <v>6</v>
          </cell>
          <cell r="C80" t="str">
            <v>保育所</v>
          </cell>
          <cell r="D80" t="str">
            <v>Ｊキッズプラネット鶴見保育園</v>
          </cell>
          <cell r="E80">
            <v>0</v>
          </cell>
          <cell r="F80" t="str">
            <v>鶴見区</v>
          </cell>
          <cell r="G80" t="str">
            <v>該当</v>
          </cell>
          <cell r="H80">
            <v>19</v>
          </cell>
          <cell r="I80" t="str">
            <v>受ける</v>
          </cell>
          <cell r="J80">
            <v>2300051</v>
          </cell>
          <cell r="K80" t="str">
            <v>神奈川県横浜市鶴見区鶴見中央１－３１－２７</v>
          </cell>
          <cell r="L80" t="str">
            <v>Ｊキッズプラネット鶴見保育園</v>
          </cell>
          <cell r="M80">
            <v>45212</v>
          </cell>
          <cell r="P80" t="str">
            <v>あり</v>
          </cell>
          <cell r="U80" t="str">
            <v>令和４年</v>
          </cell>
        </row>
        <row r="81">
          <cell r="A81">
            <v>1410051014645</v>
          </cell>
          <cell r="B81">
            <v>6</v>
          </cell>
          <cell r="C81" t="str">
            <v>保育所</v>
          </cell>
          <cell r="D81" t="str">
            <v>入船の森保育園</v>
          </cell>
          <cell r="E81">
            <v>0</v>
          </cell>
          <cell r="F81" t="str">
            <v>鶴見区</v>
          </cell>
          <cell r="G81" t="str">
            <v>該当</v>
          </cell>
          <cell r="H81">
            <v>14</v>
          </cell>
          <cell r="I81" t="str">
            <v>受ける</v>
          </cell>
          <cell r="J81">
            <v>2300036</v>
          </cell>
          <cell r="K81" t="str">
            <v>横浜市鶴見区浜町１丁目１－１</v>
          </cell>
          <cell r="L81" t="str">
            <v>入船の森保育園</v>
          </cell>
          <cell r="M81">
            <v>45198</v>
          </cell>
          <cell r="P81" t="str">
            <v>あり</v>
          </cell>
          <cell r="U81" t="str">
            <v>令和４年</v>
          </cell>
        </row>
        <row r="82">
          <cell r="A82">
            <v>1410051013811</v>
          </cell>
          <cell r="B82">
            <v>6</v>
          </cell>
          <cell r="C82" t="str">
            <v>保育所</v>
          </cell>
          <cell r="D82" t="str">
            <v>わくわくの森保育園</v>
          </cell>
          <cell r="E82">
            <v>0</v>
          </cell>
          <cell r="F82" t="str">
            <v>鶴見区</v>
          </cell>
          <cell r="G82" t="str">
            <v>該当</v>
          </cell>
          <cell r="H82">
            <v>19</v>
          </cell>
          <cell r="I82" t="str">
            <v>受ける</v>
          </cell>
          <cell r="J82">
            <v>2330022</v>
          </cell>
          <cell r="K82" t="str">
            <v>神奈川県横浜市鶴見区市場東中町１２－２７</v>
          </cell>
          <cell r="L82" t="str">
            <v>わくわくの森保育園</v>
          </cell>
          <cell r="M82">
            <v>45205</v>
          </cell>
          <cell r="P82" t="str">
            <v>あり</v>
          </cell>
          <cell r="U82" t="str">
            <v>令和４年</v>
          </cell>
        </row>
        <row r="83">
          <cell r="A83">
            <v>1410051013803</v>
          </cell>
          <cell r="B83">
            <v>6</v>
          </cell>
          <cell r="C83" t="str">
            <v>保育所</v>
          </cell>
          <cell r="D83" t="str">
            <v>みつばち保育園</v>
          </cell>
          <cell r="E83">
            <v>0</v>
          </cell>
          <cell r="F83" t="str">
            <v>鶴見区</v>
          </cell>
          <cell r="G83" t="str">
            <v>該当</v>
          </cell>
          <cell r="H83">
            <v>24</v>
          </cell>
          <cell r="I83" t="str">
            <v>受ける</v>
          </cell>
          <cell r="J83">
            <v>2300041</v>
          </cell>
          <cell r="K83" t="str">
            <v>横浜市鶴見区潮田町３丁目１３７－５</v>
          </cell>
          <cell r="L83" t="str">
            <v>みつばち保育園</v>
          </cell>
          <cell r="M83">
            <v>45205</v>
          </cell>
          <cell r="P83" t="str">
            <v>あり</v>
          </cell>
          <cell r="U83" t="str">
            <v>令和４年</v>
          </cell>
        </row>
        <row r="84">
          <cell r="A84">
            <v>1410051013795</v>
          </cell>
          <cell r="B84">
            <v>6</v>
          </cell>
          <cell r="C84" t="str">
            <v>保育所</v>
          </cell>
          <cell r="D84" t="str">
            <v>ビーンズ保育園</v>
          </cell>
          <cell r="E84">
            <v>0</v>
          </cell>
          <cell r="F84" t="str">
            <v>鶴見区</v>
          </cell>
          <cell r="G84" t="str">
            <v>該当</v>
          </cell>
          <cell r="H84">
            <v>20</v>
          </cell>
          <cell r="I84" t="str">
            <v>受ける</v>
          </cell>
          <cell r="J84">
            <v>2300051</v>
          </cell>
          <cell r="K84" t="str">
            <v>横浜市鶴見区鶴見中央一丁目２３－２６　グレーシアスクエア横浜鶴見３階</v>
          </cell>
          <cell r="L84" t="str">
            <v>ビーンズ保育園</v>
          </cell>
          <cell r="M84">
            <v>45219</v>
          </cell>
          <cell r="P84" t="str">
            <v>あり</v>
          </cell>
          <cell r="U84" t="str">
            <v>令和４年</v>
          </cell>
        </row>
        <row r="85">
          <cell r="A85">
            <v>1410051013787</v>
          </cell>
          <cell r="B85">
            <v>6</v>
          </cell>
          <cell r="C85" t="str">
            <v>保育所</v>
          </cell>
          <cell r="D85" t="str">
            <v>ねむの樹　北寺尾保育園</v>
          </cell>
          <cell r="E85">
            <v>0</v>
          </cell>
          <cell r="F85" t="str">
            <v>鶴見区</v>
          </cell>
          <cell r="G85" t="str">
            <v>該当</v>
          </cell>
          <cell r="H85">
            <v>15</v>
          </cell>
          <cell r="I85" t="str">
            <v>受ける</v>
          </cell>
          <cell r="J85">
            <v>2300074</v>
          </cell>
          <cell r="K85" t="str">
            <v>横浜市鶴見区北寺尾六丁目７－６</v>
          </cell>
          <cell r="L85" t="str">
            <v>ねむの樹北寺尾保育園</v>
          </cell>
          <cell r="M85">
            <v>45205</v>
          </cell>
          <cell r="P85" t="str">
            <v>あり</v>
          </cell>
          <cell r="U85" t="str">
            <v>令和４年</v>
          </cell>
        </row>
        <row r="86">
          <cell r="A86">
            <v>1410051013779</v>
          </cell>
          <cell r="B86">
            <v>6</v>
          </cell>
          <cell r="C86" t="str">
            <v>保育所</v>
          </cell>
          <cell r="D86" t="str">
            <v>にじの風保育園</v>
          </cell>
          <cell r="E86">
            <v>0</v>
          </cell>
          <cell r="F86" t="str">
            <v>鶴見区</v>
          </cell>
          <cell r="G86" t="str">
            <v>該当</v>
          </cell>
          <cell r="H86">
            <v>18</v>
          </cell>
          <cell r="I86" t="str">
            <v>受ける</v>
          </cell>
          <cell r="J86">
            <v>2400067</v>
          </cell>
          <cell r="K86" t="str">
            <v>横浜市保土ケ谷区常盤台６６番１８号</v>
          </cell>
          <cell r="L86" t="str">
            <v>学校法人　聖ヶ丘学園</v>
          </cell>
          <cell r="M86">
            <v>45198</v>
          </cell>
          <cell r="P86" t="str">
            <v>あり</v>
          </cell>
          <cell r="U86" t="str">
            <v>令和４年</v>
          </cell>
        </row>
        <row r="87">
          <cell r="A87">
            <v>1410051013761</v>
          </cell>
          <cell r="B87">
            <v>6</v>
          </cell>
          <cell r="C87" t="str">
            <v>保育所</v>
          </cell>
          <cell r="D87" t="str">
            <v>ナーサリーつるみ</v>
          </cell>
          <cell r="E87">
            <v>0</v>
          </cell>
          <cell r="F87" t="str">
            <v>鶴見区</v>
          </cell>
          <cell r="G87" t="str">
            <v>該当</v>
          </cell>
          <cell r="H87">
            <v>18</v>
          </cell>
          <cell r="I87" t="str">
            <v>受ける</v>
          </cell>
          <cell r="J87">
            <v>2300051</v>
          </cell>
          <cell r="K87" t="str">
            <v>神奈川県横浜市鶴見区鶴見中央２丁目１０－６</v>
          </cell>
          <cell r="L87" t="str">
            <v>（福）翼友会　ナーサリーつるみ</v>
          </cell>
          <cell r="M87">
            <v>45205</v>
          </cell>
          <cell r="P87" t="str">
            <v>あり</v>
          </cell>
          <cell r="U87" t="str">
            <v>令和４年</v>
          </cell>
        </row>
        <row r="88">
          <cell r="A88">
            <v>1410051013738</v>
          </cell>
          <cell r="B88">
            <v>6</v>
          </cell>
          <cell r="C88" t="str">
            <v>保育所</v>
          </cell>
          <cell r="D88" t="str">
            <v>鶴見ポケット保育園</v>
          </cell>
          <cell r="E88">
            <v>0</v>
          </cell>
          <cell r="F88" t="str">
            <v>鶴見区</v>
          </cell>
          <cell r="G88" t="str">
            <v>該当</v>
          </cell>
          <cell r="H88">
            <v>17</v>
          </cell>
          <cell r="I88" t="str">
            <v>受ける</v>
          </cell>
          <cell r="J88">
            <v>2300051</v>
          </cell>
          <cell r="K88" t="str">
            <v>横浜市鶴見区鶴見中央一丁目７－５</v>
          </cell>
          <cell r="L88" t="str">
            <v>有限会社　ＫＢＣ　鶴見ポケット保育園</v>
          </cell>
          <cell r="M88">
            <v>45191</v>
          </cell>
          <cell r="P88" t="str">
            <v>あり</v>
          </cell>
          <cell r="U88" t="str">
            <v>令和４年</v>
          </cell>
        </row>
        <row r="89">
          <cell r="A89">
            <v>1410051013720</v>
          </cell>
          <cell r="B89">
            <v>6</v>
          </cell>
          <cell r="C89" t="str">
            <v>保育所</v>
          </cell>
          <cell r="D89" t="str">
            <v>鶴見すずらん保育園</v>
          </cell>
          <cell r="E89">
            <v>0</v>
          </cell>
          <cell r="F89" t="str">
            <v>鶴見区</v>
          </cell>
          <cell r="G89" t="str">
            <v>該当</v>
          </cell>
          <cell r="H89">
            <v>29</v>
          </cell>
          <cell r="I89" t="str">
            <v>受ける</v>
          </cell>
          <cell r="J89">
            <v>2300051</v>
          </cell>
          <cell r="K89" t="str">
            <v>横浜市鶴見区鶴見中央三丁目１９番２０号</v>
          </cell>
          <cell r="L89" t="str">
            <v>社会福祉法人同塵会　鶴見すずらん保育園</v>
          </cell>
          <cell r="M89">
            <v>45205</v>
          </cell>
          <cell r="P89" t="str">
            <v>あり</v>
          </cell>
          <cell r="U89" t="str">
            <v>令和４年</v>
          </cell>
        </row>
        <row r="90">
          <cell r="A90">
            <v>1410051013712</v>
          </cell>
          <cell r="B90">
            <v>6</v>
          </cell>
          <cell r="C90" t="str">
            <v>保育所</v>
          </cell>
          <cell r="D90" t="str">
            <v>太陽の子　尻手保育園</v>
          </cell>
          <cell r="E90">
            <v>0</v>
          </cell>
          <cell r="F90" t="str">
            <v>鶴見区</v>
          </cell>
          <cell r="G90" t="str">
            <v>該当</v>
          </cell>
          <cell r="H90">
            <v>21</v>
          </cell>
          <cell r="I90" t="str">
            <v>受ける</v>
          </cell>
          <cell r="J90">
            <v>1086215</v>
          </cell>
          <cell r="K90" t="str">
            <v>東京都港区港南二丁目１５番３号　品川インターシティＣ棟１５階</v>
          </cell>
          <cell r="L90" t="str">
            <v>ＨＩＴＯＷＡキッズライフ株式会社</v>
          </cell>
          <cell r="M90">
            <v>45219</v>
          </cell>
          <cell r="P90" t="str">
            <v>あり</v>
          </cell>
          <cell r="U90" t="str">
            <v>令和４年</v>
          </cell>
        </row>
        <row r="91">
          <cell r="A91">
            <v>1410051013704</v>
          </cell>
          <cell r="B91">
            <v>6</v>
          </cell>
          <cell r="C91" t="str">
            <v>保育所</v>
          </cell>
          <cell r="D91" t="str">
            <v>末吉いづみ保育園</v>
          </cell>
          <cell r="E91">
            <v>0</v>
          </cell>
          <cell r="F91" t="str">
            <v>鶴見区</v>
          </cell>
          <cell r="G91" t="str">
            <v>該当</v>
          </cell>
          <cell r="H91">
            <v>39</v>
          </cell>
          <cell r="I91" t="str">
            <v>受ける</v>
          </cell>
          <cell r="J91">
            <v>7391754</v>
          </cell>
          <cell r="K91" t="str">
            <v>広島県広島市安佐北区小河原町１２８１</v>
          </cell>
          <cell r="L91" t="str">
            <v>社会福祉法人三篠会　末吉いづみ保育園</v>
          </cell>
          <cell r="M91">
            <v>45191</v>
          </cell>
          <cell r="P91" t="str">
            <v>あり</v>
          </cell>
          <cell r="U91" t="str">
            <v>令和４年</v>
          </cell>
        </row>
        <row r="92">
          <cell r="A92">
            <v>1410051013696</v>
          </cell>
          <cell r="B92">
            <v>6</v>
          </cell>
          <cell r="C92" t="str">
            <v>保育所</v>
          </cell>
          <cell r="D92" t="str">
            <v>新鶴見はなかご保育園</v>
          </cell>
          <cell r="E92">
            <v>0</v>
          </cell>
          <cell r="F92" t="str">
            <v>鶴見区</v>
          </cell>
          <cell r="G92" t="str">
            <v>該当</v>
          </cell>
          <cell r="H92">
            <v>16</v>
          </cell>
          <cell r="I92" t="str">
            <v>受ける</v>
          </cell>
          <cell r="J92">
            <v>2300002</v>
          </cell>
          <cell r="K92" t="str">
            <v>横浜市鶴見区江ケ崎町１７－８</v>
          </cell>
          <cell r="L92" t="str">
            <v>（福）幸友会　新鶴見はなかご保育園</v>
          </cell>
          <cell r="M92">
            <v>45212</v>
          </cell>
          <cell r="P92" t="str">
            <v>あり</v>
          </cell>
          <cell r="U92" t="str">
            <v>令和４年</v>
          </cell>
        </row>
        <row r="93">
          <cell r="A93">
            <v>1410051013688</v>
          </cell>
          <cell r="B93">
            <v>6</v>
          </cell>
          <cell r="C93" t="str">
            <v>保育所</v>
          </cell>
          <cell r="D93" t="str">
            <v>駒岡保育園</v>
          </cell>
          <cell r="E93">
            <v>0</v>
          </cell>
          <cell r="F93" t="str">
            <v>鶴見区</v>
          </cell>
          <cell r="G93" t="str">
            <v>該当</v>
          </cell>
          <cell r="H93">
            <v>18</v>
          </cell>
          <cell r="I93" t="str">
            <v>受ける</v>
          </cell>
          <cell r="J93">
            <v>2300071</v>
          </cell>
          <cell r="K93" t="str">
            <v>神奈川県横浜市鶴見区駒岡４丁目５番３１号</v>
          </cell>
          <cell r="L93" t="str">
            <v>（福）鶴見乳幼児福祉センター　駒岡保育園</v>
          </cell>
          <cell r="M93">
            <v>45205</v>
          </cell>
          <cell r="P93" t="str">
            <v>あり</v>
          </cell>
          <cell r="U93" t="str">
            <v>令和４年</v>
          </cell>
        </row>
        <row r="94">
          <cell r="A94">
            <v>1410051013670</v>
          </cell>
          <cell r="B94">
            <v>6</v>
          </cell>
          <cell r="C94" t="str">
            <v>保育所</v>
          </cell>
          <cell r="D94" t="str">
            <v>上末吉白百合保育園</v>
          </cell>
          <cell r="E94">
            <v>0</v>
          </cell>
          <cell r="F94" t="str">
            <v>鶴見区</v>
          </cell>
          <cell r="G94" t="str">
            <v>該当</v>
          </cell>
          <cell r="H94">
            <v>21</v>
          </cell>
          <cell r="I94" t="str">
            <v>受ける</v>
          </cell>
          <cell r="J94">
            <v>2300011</v>
          </cell>
          <cell r="K94" t="str">
            <v>横浜市鶴見区上末吉三丁目５－２</v>
          </cell>
          <cell r="L94" t="str">
            <v>社会福祉法人白百合会　上末吉白百合保育園</v>
          </cell>
          <cell r="M94">
            <v>45226</v>
          </cell>
          <cell r="P94" t="str">
            <v>あり</v>
          </cell>
          <cell r="U94" t="str">
            <v>令和４年</v>
          </cell>
        </row>
        <row r="95">
          <cell r="A95">
            <v>1410051013662</v>
          </cell>
          <cell r="B95">
            <v>6</v>
          </cell>
          <cell r="C95" t="str">
            <v>保育所</v>
          </cell>
          <cell r="D95" t="str">
            <v>市場保育園</v>
          </cell>
          <cell r="E95">
            <v>0</v>
          </cell>
          <cell r="F95" t="str">
            <v>鶴見区</v>
          </cell>
          <cell r="G95" t="str">
            <v>該当</v>
          </cell>
          <cell r="H95">
            <v>29</v>
          </cell>
          <cell r="I95" t="str">
            <v>受ける</v>
          </cell>
          <cell r="J95">
            <v>2300004</v>
          </cell>
          <cell r="K95" t="str">
            <v>横浜市鶴見区元宮一丁目１７－３３　</v>
          </cell>
          <cell r="L95" t="str">
            <v>市場保育園</v>
          </cell>
          <cell r="M95">
            <v>45198</v>
          </cell>
          <cell r="P95" t="str">
            <v>あり</v>
          </cell>
          <cell r="U95" t="str">
            <v>令和４年</v>
          </cell>
        </row>
        <row r="96">
          <cell r="A96">
            <v>1410052003670</v>
          </cell>
          <cell r="B96">
            <v>7</v>
          </cell>
          <cell r="C96" t="str">
            <v>家庭的保育事業</v>
          </cell>
          <cell r="D96" t="str">
            <v>田村家庭保育室</v>
          </cell>
          <cell r="E96">
            <v>0</v>
          </cell>
          <cell r="F96" t="str">
            <v>鶴見区</v>
          </cell>
          <cell r="G96" t="str">
            <v>該当</v>
          </cell>
          <cell r="H96">
            <v>3</v>
          </cell>
          <cell r="I96" t="str">
            <v>-</v>
          </cell>
          <cell r="J96">
            <v>2300073</v>
          </cell>
          <cell r="K96" t="str">
            <v>横浜市鶴見区獅子ケ谷一丁目１１－３５</v>
          </cell>
          <cell r="L96" t="str">
            <v>田村家庭保育室</v>
          </cell>
          <cell r="M96">
            <v>45198</v>
          </cell>
          <cell r="P96" t="str">
            <v>あり</v>
          </cell>
          <cell r="U96" t="str">
            <v>令和４年</v>
          </cell>
        </row>
        <row r="97">
          <cell r="A97">
            <v>1410052005626</v>
          </cell>
          <cell r="B97">
            <v>8</v>
          </cell>
          <cell r="C97" t="str">
            <v>小規模保育事業（A型）</v>
          </cell>
          <cell r="D97" t="str">
            <v>矢向つぼみ保育園</v>
          </cell>
          <cell r="E97">
            <v>0</v>
          </cell>
          <cell r="F97" t="str">
            <v>鶴見区</v>
          </cell>
          <cell r="G97" t="str">
            <v>該当</v>
          </cell>
          <cell r="H97">
            <v>11</v>
          </cell>
          <cell r="I97" t="str">
            <v>受ける</v>
          </cell>
          <cell r="J97">
            <v>2300001</v>
          </cell>
          <cell r="K97" t="str">
            <v>横浜市鶴見区矢向四丁目５－２６　ハマビル１階</v>
          </cell>
          <cell r="L97" t="str">
            <v>矢向つぼみ保育園</v>
          </cell>
          <cell r="M97">
            <v>45219</v>
          </cell>
          <cell r="P97" t="str">
            <v>あり</v>
          </cell>
          <cell r="U97" t="str">
            <v>令和４年</v>
          </cell>
        </row>
        <row r="98">
          <cell r="A98">
            <v>1410052005618</v>
          </cell>
          <cell r="B98">
            <v>8</v>
          </cell>
          <cell r="C98" t="str">
            <v>小規模保育事業（A型）</v>
          </cell>
          <cell r="D98" t="str">
            <v>フラッフィ―小規模保育園</v>
          </cell>
          <cell r="E98">
            <v>0</v>
          </cell>
          <cell r="F98" t="str">
            <v>鶴見区</v>
          </cell>
          <cell r="G98" t="str">
            <v>該当</v>
          </cell>
          <cell r="H98">
            <v>7</v>
          </cell>
          <cell r="I98" t="str">
            <v>受ける</v>
          </cell>
          <cell r="J98">
            <v>2300074</v>
          </cell>
          <cell r="K98" t="str">
            <v>横浜市鶴見区北寺尾五丁目８－１６</v>
          </cell>
          <cell r="L98" t="str">
            <v>フラッフィー小規模保育園</v>
          </cell>
          <cell r="M98">
            <v>45205</v>
          </cell>
          <cell r="P98" t="str">
            <v>あり</v>
          </cell>
          <cell r="U98" t="str">
            <v>令和４年</v>
          </cell>
        </row>
        <row r="99">
          <cell r="A99">
            <v>1410052005519</v>
          </cell>
          <cell r="B99">
            <v>8</v>
          </cell>
          <cell r="C99" t="str">
            <v>小規模保育事業（A型）</v>
          </cell>
          <cell r="D99" t="str">
            <v>ひまわりニコニコ保育園</v>
          </cell>
          <cell r="E99">
            <v>0</v>
          </cell>
          <cell r="F99" t="str">
            <v>鶴見区</v>
          </cell>
          <cell r="G99" t="str">
            <v>該当</v>
          </cell>
          <cell r="H99">
            <v>9</v>
          </cell>
          <cell r="I99" t="str">
            <v>受ける</v>
          </cell>
          <cell r="J99">
            <v>2300071</v>
          </cell>
          <cell r="K99" t="str">
            <v>横浜市鶴見区駒岡四丁目２６－１４　１Ｆ</v>
          </cell>
          <cell r="L99" t="str">
            <v>ひまわりニコニコ保育園</v>
          </cell>
          <cell r="M99">
            <v>45205</v>
          </cell>
          <cell r="P99" t="str">
            <v>あり</v>
          </cell>
          <cell r="U99" t="str">
            <v>令和４年</v>
          </cell>
        </row>
        <row r="100">
          <cell r="A100">
            <v>1410052005501</v>
          </cell>
          <cell r="B100">
            <v>8</v>
          </cell>
          <cell r="C100" t="str">
            <v>小規模保育事業（A型）</v>
          </cell>
          <cell r="D100" t="str">
            <v>鶴見サンフラワー保育園</v>
          </cell>
          <cell r="E100">
            <v>0</v>
          </cell>
          <cell r="F100" t="str">
            <v>鶴見区</v>
          </cell>
          <cell r="G100" t="str">
            <v>該当</v>
          </cell>
          <cell r="H100">
            <v>7</v>
          </cell>
          <cell r="I100" t="str">
            <v>受ける</v>
          </cell>
          <cell r="J100">
            <v>1030001</v>
          </cell>
          <cell r="K100" t="str">
            <v>東京都中央区日本橋小伝馬町４番１号　井門小伝馬町ビル８階</v>
          </cell>
          <cell r="L100" t="str">
            <v>株式会社サンフラワー</v>
          </cell>
          <cell r="M100">
            <v>45226</v>
          </cell>
          <cell r="P100" t="str">
            <v>あり</v>
          </cell>
          <cell r="U100" t="str">
            <v>令和４年</v>
          </cell>
        </row>
        <row r="101">
          <cell r="A101">
            <v>1410052005493</v>
          </cell>
          <cell r="B101">
            <v>8</v>
          </cell>
          <cell r="C101" t="str">
            <v>小規模保育事業（A型）</v>
          </cell>
          <cell r="D101" t="str">
            <v>鶴見ぬくもり保育園</v>
          </cell>
          <cell r="E101">
            <v>0</v>
          </cell>
          <cell r="F101" t="str">
            <v>鶴見区</v>
          </cell>
          <cell r="G101" t="str">
            <v>該当</v>
          </cell>
          <cell r="H101">
            <v>9</v>
          </cell>
          <cell r="I101" t="str">
            <v>受ける</v>
          </cell>
          <cell r="J101">
            <v>2300051</v>
          </cell>
          <cell r="K101" t="str">
            <v>横浜市鶴見区鶴見中央一丁目２３－３２　ルネス横濱鶴見２０５号室</v>
          </cell>
          <cell r="L101" t="str">
            <v>鶴見ぬくもり保育園</v>
          </cell>
          <cell r="M101">
            <v>45212</v>
          </cell>
          <cell r="P101" t="str">
            <v>あり</v>
          </cell>
          <cell r="U101" t="str">
            <v>令和４年</v>
          </cell>
        </row>
        <row r="102">
          <cell r="A102">
            <v>1410052005451</v>
          </cell>
          <cell r="B102">
            <v>8</v>
          </cell>
          <cell r="C102" t="str">
            <v>小規模保育事業（A型）</v>
          </cell>
          <cell r="D102" t="str">
            <v>鶴見なのはな保育園</v>
          </cell>
          <cell r="E102">
            <v>0</v>
          </cell>
          <cell r="F102" t="str">
            <v>鶴見区</v>
          </cell>
          <cell r="G102" t="str">
            <v>該当</v>
          </cell>
          <cell r="H102">
            <v>7</v>
          </cell>
          <cell r="I102" t="str">
            <v>受ける</v>
          </cell>
          <cell r="J102">
            <v>2310011</v>
          </cell>
          <cell r="K102" t="str">
            <v>横浜市中区太田町６丁目７９　アブソルート横浜馬車道ビル３０４</v>
          </cell>
          <cell r="L102" t="str">
            <v>株式会社センター</v>
          </cell>
          <cell r="M102">
            <v>45212</v>
          </cell>
          <cell r="P102" t="str">
            <v>あり</v>
          </cell>
          <cell r="U102" t="str">
            <v>令和４年</v>
          </cell>
        </row>
        <row r="103">
          <cell r="A103">
            <v>1410052005196</v>
          </cell>
          <cell r="B103">
            <v>8</v>
          </cell>
          <cell r="C103" t="str">
            <v>小規模保育事業（A型）</v>
          </cell>
          <cell r="D103" t="str">
            <v>ひだまりの保育園</v>
          </cell>
          <cell r="E103">
            <v>0</v>
          </cell>
          <cell r="F103" t="str">
            <v>鶴見区</v>
          </cell>
          <cell r="G103" t="str">
            <v>該当</v>
          </cell>
          <cell r="H103">
            <v>9</v>
          </cell>
          <cell r="I103" t="str">
            <v>受ける</v>
          </cell>
          <cell r="J103">
            <v>2300051</v>
          </cell>
          <cell r="K103" t="str">
            <v>横浜市鶴見区鶴見中央四丁目７番１５号１階</v>
          </cell>
          <cell r="L103" t="str">
            <v>ひだまりの保育園</v>
          </cell>
          <cell r="M103">
            <v>45198</v>
          </cell>
          <cell r="P103" t="str">
            <v>あり</v>
          </cell>
          <cell r="U103" t="str">
            <v>令和４年</v>
          </cell>
        </row>
        <row r="104">
          <cell r="A104">
            <v>1410052005170</v>
          </cell>
          <cell r="B104">
            <v>8</v>
          </cell>
          <cell r="C104" t="str">
            <v>小規模保育事業（A型）</v>
          </cell>
          <cell r="D104" t="str">
            <v>鶴見中央ハート保育園</v>
          </cell>
          <cell r="E104">
            <v>0</v>
          </cell>
          <cell r="F104" t="str">
            <v>鶴見区</v>
          </cell>
          <cell r="G104" t="str">
            <v>該当</v>
          </cell>
          <cell r="H104">
            <v>9</v>
          </cell>
          <cell r="I104" t="str">
            <v>受ける</v>
          </cell>
          <cell r="J104">
            <v>2300051</v>
          </cell>
          <cell r="K104" t="str">
            <v>横浜市鶴見区鶴見中央一丁目９－１７　ブリッジレジデンス鶴見２階</v>
          </cell>
          <cell r="L104" t="str">
            <v>鶴見中央ハート保育園</v>
          </cell>
          <cell r="M104">
            <v>45205</v>
          </cell>
          <cell r="P104" t="str">
            <v>あり</v>
          </cell>
          <cell r="U104" t="str">
            <v>令和４年</v>
          </cell>
        </row>
        <row r="105">
          <cell r="A105">
            <v>1410052005162</v>
          </cell>
          <cell r="B105">
            <v>8</v>
          </cell>
          <cell r="C105" t="str">
            <v>小規模保育事業（A型）</v>
          </cell>
          <cell r="D105" t="str">
            <v>おれんじハウス鶴見保育園</v>
          </cell>
          <cell r="E105">
            <v>0</v>
          </cell>
          <cell r="F105" t="str">
            <v>鶴見区</v>
          </cell>
          <cell r="G105" t="str">
            <v>該当</v>
          </cell>
          <cell r="H105">
            <v>9</v>
          </cell>
          <cell r="I105" t="str">
            <v>受ける</v>
          </cell>
          <cell r="J105">
            <v>2300051</v>
          </cell>
          <cell r="K105" t="str">
            <v>横浜市鶴見区鶴見中央四丁目３－８　アルカサール鶴見中央１階</v>
          </cell>
          <cell r="L105" t="str">
            <v>おれんじハウス鶴見保育園</v>
          </cell>
          <cell r="M105">
            <v>45198</v>
          </cell>
          <cell r="P105" t="str">
            <v>あり</v>
          </cell>
          <cell r="U105" t="str">
            <v>令和４年</v>
          </cell>
        </row>
        <row r="106">
          <cell r="A106">
            <v>1410052005147</v>
          </cell>
          <cell r="B106">
            <v>8</v>
          </cell>
          <cell r="C106" t="str">
            <v>小規模保育事業（A型）</v>
          </cell>
          <cell r="D106" t="str">
            <v>ぶれすと尻手ほいくえん付属元宮</v>
          </cell>
          <cell r="E106">
            <v>0</v>
          </cell>
          <cell r="F106" t="str">
            <v>鶴見区</v>
          </cell>
          <cell r="G106" t="str">
            <v>該当</v>
          </cell>
          <cell r="H106">
            <v>11</v>
          </cell>
          <cell r="I106" t="str">
            <v>受ける</v>
          </cell>
          <cell r="J106">
            <v>2340054</v>
          </cell>
          <cell r="K106" t="str">
            <v>横浜市港南区港南台一丁目６－２２　スライヴサクライ１Ｆ</v>
          </cell>
          <cell r="L106" t="str">
            <v>株式会社ブレストインターナショナル</v>
          </cell>
          <cell r="M106">
            <v>45219</v>
          </cell>
          <cell r="P106" t="str">
            <v>あり</v>
          </cell>
          <cell r="U106" t="str">
            <v>令和４年</v>
          </cell>
        </row>
        <row r="107">
          <cell r="A107">
            <v>1410052005139</v>
          </cell>
          <cell r="B107">
            <v>8</v>
          </cell>
          <cell r="C107" t="str">
            <v>小規模保育事業（A型）</v>
          </cell>
          <cell r="D107" t="str">
            <v>ロビン小規模保育園</v>
          </cell>
          <cell r="E107">
            <v>0</v>
          </cell>
          <cell r="F107" t="str">
            <v>鶴見区</v>
          </cell>
          <cell r="G107" t="str">
            <v>該当</v>
          </cell>
          <cell r="H107">
            <v>7</v>
          </cell>
          <cell r="I107" t="str">
            <v>受ける</v>
          </cell>
          <cell r="J107">
            <v>2300062</v>
          </cell>
          <cell r="K107" t="str">
            <v>横浜市鶴見区豊岡町４０－２</v>
          </cell>
          <cell r="L107" t="str">
            <v>ロビン小規模保育園</v>
          </cell>
          <cell r="M107">
            <v>45212</v>
          </cell>
          <cell r="P107" t="str">
            <v>あり</v>
          </cell>
          <cell r="U107" t="str">
            <v>令和４年</v>
          </cell>
        </row>
        <row r="108">
          <cell r="A108">
            <v>1410052005121</v>
          </cell>
          <cell r="B108">
            <v>8</v>
          </cell>
          <cell r="C108" t="str">
            <v>小規模保育事業（A型）</v>
          </cell>
          <cell r="D108" t="str">
            <v>きらぼし保育園</v>
          </cell>
          <cell r="E108">
            <v>0</v>
          </cell>
          <cell r="F108" t="str">
            <v>鶴見区</v>
          </cell>
          <cell r="G108" t="str">
            <v>該当</v>
          </cell>
          <cell r="H108">
            <v>7</v>
          </cell>
          <cell r="I108" t="str">
            <v>受ける</v>
          </cell>
          <cell r="J108">
            <v>2300051</v>
          </cell>
          <cell r="K108" t="str">
            <v>神奈川県横浜市鶴見区鶴見中央３－２５－８　コープアゼリア鶴見　２階</v>
          </cell>
          <cell r="L108" t="str">
            <v>きらぼし保育園</v>
          </cell>
          <cell r="M108">
            <v>45198</v>
          </cell>
          <cell r="P108" t="str">
            <v>あり</v>
          </cell>
          <cell r="U108" t="str">
            <v>令和４年</v>
          </cell>
        </row>
        <row r="109">
          <cell r="A109">
            <v>1410052004942</v>
          </cell>
          <cell r="B109">
            <v>8</v>
          </cell>
          <cell r="C109" t="str">
            <v>小規模保育事業（A型）</v>
          </cell>
          <cell r="D109" t="str">
            <v>北寺尾４丁目むつみ小規模保育施設</v>
          </cell>
          <cell r="E109">
            <v>0</v>
          </cell>
          <cell r="F109" t="str">
            <v>鶴見区</v>
          </cell>
          <cell r="G109" t="str">
            <v>該当</v>
          </cell>
          <cell r="H109">
            <v>6</v>
          </cell>
          <cell r="I109" t="str">
            <v>受ける</v>
          </cell>
          <cell r="J109">
            <v>2300073</v>
          </cell>
          <cell r="K109" t="str">
            <v>横浜市鶴見区北寺尾４－４－１０　サンライズＢ１０１</v>
          </cell>
          <cell r="L109" t="str">
            <v>北寺尾４丁目むつみ小規模保育施設</v>
          </cell>
          <cell r="M109">
            <v>45212</v>
          </cell>
          <cell r="P109" t="str">
            <v>あり</v>
          </cell>
          <cell r="U109" t="str">
            <v>令和４年</v>
          </cell>
        </row>
        <row r="110">
          <cell r="A110">
            <v>1410052004876</v>
          </cell>
          <cell r="B110">
            <v>8</v>
          </cell>
          <cell r="C110" t="str">
            <v>小規模保育事業（A型）</v>
          </cell>
          <cell r="D110" t="str">
            <v>尻手スマイル保育園</v>
          </cell>
          <cell r="E110">
            <v>0</v>
          </cell>
          <cell r="F110" t="str">
            <v>鶴見区</v>
          </cell>
          <cell r="G110" t="str">
            <v>該当</v>
          </cell>
          <cell r="H110">
            <v>7</v>
          </cell>
          <cell r="I110" t="str">
            <v>受ける</v>
          </cell>
          <cell r="J110">
            <v>2300001</v>
          </cell>
          <cell r="K110" t="str">
            <v>横浜市鶴見区矢向４－７－２１　ライオンズビル尻手１０１</v>
          </cell>
          <cell r="L110" t="str">
            <v>尻手スマイル保育園</v>
          </cell>
          <cell r="M110">
            <v>45198</v>
          </cell>
          <cell r="P110" t="str">
            <v>あり</v>
          </cell>
          <cell r="U110" t="str">
            <v>令和４年</v>
          </cell>
        </row>
        <row r="111">
          <cell r="A111">
            <v>1410052004769</v>
          </cell>
          <cell r="B111">
            <v>8</v>
          </cell>
          <cell r="C111" t="str">
            <v>小規模保育事業（A型）</v>
          </cell>
          <cell r="D111" t="str">
            <v>ＳＡＩＬ　ＫＩＤ保育園</v>
          </cell>
          <cell r="E111">
            <v>0</v>
          </cell>
          <cell r="F111" t="str">
            <v>鶴見区</v>
          </cell>
          <cell r="G111" t="str">
            <v>該当</v>
          </cell>
          <cell r="H111">
            <v>10</v>
          </cell>
          <cell r="I111" t="str">
            <v>受ける</v>
          </cell>
          <cell r="J111">
            <v>2330078</v>
          </cell>
          <cell r="K111" t="str">
            <v>横浜市鶴見区岸谷二丁目２０－１</v>
          </cell>
          <cell r="L111" t="str">
            <v>ＳＡＩＬ　ＫＩＤ保育園</v>
          </cell>
          <cell r="M111">
            <v>45191</v>
          </cell>
          <cell r="P111" t="str">
            <v>あり</v>
          </cell>
          <cell r="U111" t="str">
            <v>令和４年</v>
          </cell>
        </row>
        <row r="112">
          <cell r="A112">
            <v>1410052004751</v>
          </cell>
          <cell r="B112">
            <v>8</v>
          </cell>
          <cell r="C112" t="str">
            <v>小規模保育事業（A型）</v>
          </cell>
          <cell r="D112" t="str">
            <v>鶴見Ａｓａ保育園</v>
          </cell>
          <cell r="E112">
            <v>0</v>
          </cell>
          <cell r="F112" t="str">
            <v>鶴見区</v>
          </cell>
          <cell r="G112" t="str">
            <v>該当</v>
          </cell>
          <cell r="H112">
            <v>7</v>
          </cell>
          <cell r="I112" t="str">
            <v>受ける</v>
          </cell>
          <cell r="J112">
            <v>2300003</v>
          </cell>
          <cell r="K112" t="str">
            <v>横浜市鶴見区尻手１－４－４１</v>
          </cell>
          <cell r="L112" t="str">
            <v>合同会社　Ａｓａ　Ｃｏｒｐｏｒａｔｉｏｎ</v>
          </cell>
          <cell r="M112">
            <v>45237</v>
          </cell>
          <cell r="P112" t="str">
            <v>あり</v>
          </cell>
          <cell r="U112" t="str">
            <v>令和４年</v>
          </cell>
        </row>
        <row r="113">
          <cell r="A113">
            <v>1410052004637</v>
          </cell>
          <cell r="B113">
            <v>8</v>
          </cell>
          <cell r="C113" t="str">
            <v>小規模保育事業（A型）</v>
          </cell>
          <cell r="D113" t="str">
            <v>しおつるばしハート保育園</v>
          </cell>
          <cell r="E113">
            <v>0</v>
          </cell>
          <cell r="F113" t="str">
            <v>鶴見区</v>
          </cell>
          <cell r="G113" t="str">
            <v>該当</v>
          </cell>
          <cell r="H113">
            <v>12</v>
          </cell>
          <cell r="I113" t="str">
            <v>受ける</v>
          </cell>
          <cell r="J113">
            <v>2300051</v>
          </cell>
          <cell r="K113" t="str">
            <v>横浜市鶴見区鶴見中央４－３６－３０</v>
          </cell>
          <cell r="L113" t="str">
            <v>しおつるばしハート保育園</v>
          </cell>
          <cell r="M113">
            <v>45205</v>
          </cell>
          <cell r="P113" t="str">
            <v>あり</v>
          </cell>
          <cell r="U113" t="str">
            <v>令和４年</v>
          </cell>
        </row>
        <row r="114">
          <cell r="A114">
            <v>1410052004249</v>
          </cell>
          <cell r="B114">
            <v>8</v>
          </cell>
          <cell r="C114" t="str">
            <v>小規模保育事業（A型）</v>
          </cell>
          <cell r="D114" t="str">
            <v>鶴見ハート保育園</v>
          </cell>
          <cell r="E114">
            <v>0</v>
          </cell>
          <cell r="F114" t="str">
            <v>鶴見区</v>
          </cell>
          <cell r="G114" t="str">
            <v>該当</v>
          </cell>
          <cell r="H114">
            <v>8</v>
          </cell>
          <cell r="I114" t="str">
            <v>受ける</v>
          </cell>
          <cell r="J114">
            <v>2300025</v>
          </cell>
          <cell r="K114" t="str">
            <v>横浜市鶴見区市場大和町４－１８</v>
          </cell>
          <cell r="L114" t="str">
            <v>鶴見ハート保育園</v>
          </cell>
          <cell r="M114">
            <v>45205</v>
          </cell>
          <cell r="P114" t="str">
            <v>あり</v>
          </cell>
          <cell r="U114" t="str">
            <v>令和４年</v>
          </cell>
        </row>
        <row r="115">
          <cell r="A115">
            <v>1410052004231</v>
          </cell>
          <cell r="B115">
            <v>8</v>
          </cell>
          <cell r="C115" t="str">
            <v>小規模保育事業（A型）</v>
          </cell>
          <cell r="D115" t="str">
            <v>ユニコーン・キッズクラブ</v>
          </cell>
          <cell r="E115">
            <v>0</v>
          </cell>
          <cell r="F115" t="str">
            <v>鶴見区</v>
          </cell>
          <cell r="G115" t="str">
            <v>該当</v>
          </cell>
          <cell r="H115">
            <v>11</v>
          </cell>
          <cell r="I115" t="str">
            <v>受ける</v>
          </cell>
          <cell r="J115">
            <v>2300025</v>
          </cell>
          <cell r="K115" t="str">
            <v>横浜市鶴見区市場大和町４－８　ＩＰビル２Ｆ</v>
          </cell>
          <cell r="L115" t="str">
            <v>小規模保育施設ユニコーン・キッズクラブ</v>
          </cell>
          <cell r="M115">
            <v>45198</v>
          </cell>
          <cell r="P115" t="str">
            <v>あり</v>
          </cell>
          <cell r="U115" t="str">
            <v>令和４年</v>
          </cell>
        </row>
        <row r="116">
          <cell r="A116">
            <v>1410052003266</v>
          </cell>
          <cell r="B116">
            <v>8</v>
          </cell>
          <cell r="C116" t="str">
            <v>小規模保育事業（A型）</v>
          </cell>
          <cell r="D116" t="str">
            <v>三色えのぐの保育園</v>
          </cell>
          <cell r="E116">
            <v>0</v>
          </cell>
          <cell r="F116" t="str">
            <v>鶴見区</v>
          </cell>
          <cell r="G116" t="str">
            <v>該当</v>
          </cell>
          <cell r="H116">
            <v>11</v>
          </cell>
          <cell r="I116" t="str">
            <v>受ける</v>
          </cell>
          <cell r="J116">
            <v>2300027</v>
          </cell>
          <cell r="K116" t="str">
            <v>神奈川県横浜市鶴見区菅沢町８－１</v>
          </cell>
          <cell r="L116" t="str">
            <v>三色えのぐの保育園</v>
          </cell>
          <cell r="M116">
            <v>45205</v>
          </cell>
          <cell r="P116" t="str">
            <v>あり</v>
          </cell>
          <cell r="U116" t="str">
            <v>令和４年</v>
          </cell>
        </row>
        <row r="117">
          <cell r="A117">
            <v>1410052003241</v>
          </cell>
          <cell r="B117">
            <v>8</v>
          </cell>
          <cell r="C117" t="str">
            <v>小規模保育事業（A型）</v>
          </cell>
          <cell r="D117" t="str">
            <v>桑の実馬場保育園</v>
          </cell>
          <cell r="E117">
            <v>0</v>
          </cell>
          <cell r="F117" t="str">
            <v>鶴見区</v>
          </cell>
          <cell r="G117" t="str">
            <v>該当</v>
          </cell>
          <cell r="H117">
            <v>11</v>
          </cell>
          <cell r="I117" t="str">
            <v>受ける</v>
          </cell>
          <cell r="J117">
            <v>2300076</v>
          </cell>
          <cell r="K117" t="str">
            <v>横浜市鶴見区馬場一丁目２０－１２</v>
          </cell>
          <cell r="L117" t="str">
            <v>社会福祉法人桑の実会　桑の実馬場保育園</v>
          </cell>
          <cell r="M117">
            <v>45191</v>
          </cell>
          <cell r="P117" t="str">
            <v>あり</v>
          </cell>
          <cell r="U117" t="str">
            <v>令和４年</v>
          </cell>
        </row>
        <row r="118">
          <cell r="A118">
            <v>1410052003183</v>
          </cell>
          <cell r="B118">
            <v>8</v>
          </cell>
          <cell r="C118" t="str">
            <v>小規模保育事業（A型）</v>
          </cell>
          <cell r="D118" t="str">
            <v>北寺尾むつみ小規模保育施設</v>
          </cell>
          <cell r="E118">
            <v>0</v>
          </cell>
          <cell r="F118" t="str">
            <v>鶴見区</v>
          </cell>
          <cell r="G118" t="str">
            <v>該当</v>
          </cell>
          <cell r="H118">
            <v>6</v>
          </cell>
          <cell r="I118" t="str">
            <v>受ける</v>
          </cell>
          <cell r="J118">
            <v>2300074</v>
          </cell>
          <cell r="K118" t="str">
            <v>横浜市鶴見区北寺尾５丁目７－３３</v>
          </cell>
          <cell r="L118" t="str">
            <v>北寺尾むつみ小規模保育施設</v>
          </cell>
          <cell r="M118">
            <v>45212</v>
          </cell>
          <cell r="P118" t="str">
            <v>あり</v>
          </cell>
          <cell r="U118" t="str">
            <v>令和４年</v>
          </cell>
        </row>
        <row r="119">
          <cell r="A119">
            <v>1410051026227</v>
          </cell>
          <cell r="B119">
            <v>1</v>
          </cell>
          <cell r="C119" t="str">
            <v>認定こども園（幼保連携型）</v>
          </cell>
          <cell r="D119" t="str">
            <v>うちゅうこども園たんまち</v>
          </cell>
          <cell r="E119">
            <v>10</v>
          </cell>
          <cell r="F119" t="str">
            <v>神奈川区</v>
          </cell>
          <cell r="G119" t="str">
            <v>該当</v>
          </cell>
          <cell r="H119">
            <v>27</v>
          </cell>
          <cell r="I119" t="str">
            <v>受ける</v>
          </cell>
          <cell r="J119">
            <v>2210831</v>
          </cell>
          <cell r="K119" t="str">
            <v>横浜市神奈川区上反町１丁目１０－５</v>
          </cell>
          <cell r="L119" t="str">
            <v>うちゅうこども園たんまち</v>
          </cell>
          <cell r="M119">
            <v>45198</v>
          </cell>
          <cell r="P119" t="str">
            <v>あり</v>
          </cell>
          <cell r="U119" t="str">
            <v>令和４年</v>
          </cell>
        </row>
        <row r="120">
          <cell r="A120">
            <v>1410051020469</v>
          </cell>
          <cell r="B120">
            <v>1</v>
          </cell>
          <cell r="C120" t="str">
            <v>認定こども園（幼保連携型）</v>
          </cell>
          <cell r="D120" t="str">
            <v>認定こども園捜真幼稚園</v>
          </cell>
          <cell r="E120">
            <v>10</v>
          </cell>
          <cell r="F120" t="str">
            <v>神奈川区</v>
          </cell>
          <cell r="G120" t="str">
            <v>該当</v>
          </cell>
          <cell r="H120">
            <v>26</v>
          </cell>
          <cell r="I120" t="str">
            <v>受ける</v>
          </cell>
          <cell r="J120">
            <v>2210804</v>
          </cell>
          <cell r="K120" t="str">
            <v>横浜市神奈川区栗田谷４２－４３</v>
          </cell>
          <cell r="L120" t="str">
            <v>認定こども園捜真幼稚園</v>
          </cell>
          <cell r="M120">
            <v>45191</v>
          </cell>
          <cell r="P120" t="str">
            <v>あり</v>
          </cell>
          <cell r="U120" t="str">
            <v>令和４年</v>
          </cell>
        </row>
        <row r="121">
          <cell r="A121">
            <v>1410051026359</v>
          </cell>
          <cell r="B121">
            <v>5</v>
          </cell>
          <cell r="C121" t="str">
            <v>幼稚園</v>
          </cell>
          <cell r="D121" t="str">
            <v>神奈川幼稚園</v>
          </cell>
          <cell r="E121">
            <v>10</v>
          </cell>
          <cell r="F121" t="str">
            <v>神奈川区</v>
          </cell>
          <cell r="G121" t="str">
            <v>該当</v>
          </cell>
          <cell r="H121">
            <v>9</v>
          </cell>
          <cell r="I121" t="str">
            <v>-</v>
          </cell>
          <cell r="J121">
            <v>2210832</v>
          </cell>
          <cell r="K121" t="str">
            <v>横浜市神奈川区桐畑１７－８</v>
          </cell>
          <cell r="L121" t="str">
            <v>日本基督教団　神奈川教会付属　神奈川幼稚</v>
          </cell>
          <cell r="M121">
            <v>45212</v>
          </cell>
          <cell r="P121" t="str">
            <v>あり</v>
          </cell>
          <cell r="U121" t="str">
            <v>令和４年</v>
          </cell>
        </row>
        <row r="122">
          <cell r="A122">
            <v>1410051020915</v>
          </cell>
          <cell r="B122">
            <v>5</v>
          </cell>
          <cell r="C122" t="str">
            <v>幼稚園</v>
          </cell>
          <cell r="D122" t="str">
            <v>横浜孝道幼稚園</v>
          </cell>
          <cell r="E122">
            <v>10</v>
          </cell>
          <cell r="F122" t="str">
            <v>神奈川区</v>
          </cell>
          <cell r="G122" t="str">
            <v>該当</v>
          </cell>
          <cell r="H122">
            <v>17</v>
          </cell>
          <cell r="I122" t="str">
            <v>-</v>
          </cell>
          <cell r="J122">
            <v>2210064</v>
          </cell>
          <cell r="K122" t="str">
            <v>横浜市神奈川区鳥越３８</v>
          </cell>
          <cell r="L122" t="str">
            <v>宗教法人孝道山本仏殿</v>
          </cell>
          <cell r="M122">
            <v>45219</v>
          </cell>
          <cell r="P122" t="str">
            <v>あり</v>
          </cell>
          <cell r="U122" t="str">
            <v>令和４年</v>
          </cell>
        </row>
        <row r="123">
          <cell r="A123">
            <v>1410051020907</v>
          </cell>
          <cell r="B123">
            <v>5</v>
          </cell>
          <cell r="C123" t="str">
            <v>幼稚園</v>
          </cell>
          <cell r="D123" t="str">
            <v>三ツ沢幼稚園</v>
          </cell>
          <cell r="E123">
            <v>10</v>
          </cell>
          <cell r="F123" t="str">
            <v>神奈川区</v>
          </cell>
          <cell r="G123" t="str">
            <v>該当</v>
          </cell>
          <cell r="H123">
            <v>11</v>
          </cell>
          <cell r="I123" t="str">
            <v>-</v>
          </cell>
          <cell r="J123">
            <v>2210854</v>
          </cell>
          <cell r="K123" t="str">
            <v>横浜市神奈川区三ツ沢南町１８－７</v>
          </cell>
          <cell r="L123" t="str">
            <v>三ツ沢幼稚園</v>
          </cell>
          <cell r="M123">
            <v>45226</v>
          </cell>
          <cell r="P123" t="str">
            <v>あり</v>
          </cell>
          <cell r="U123" t="str">
            <v>令和４年</v>
          </cell>
        </row>
        <row r="124">
          <cell r="A124">
            <v>1410051020840</v>
          </cell>
          <cell r="B124">
            <v>5</v>
          </cell>
          <cell r="C124" t="str">
            <v>幼稚園</v>
          </cell>
          <cell r="D124" t="str">
            <v>白幡幼稚園</v>
          </cell>
          <cell r="E124">
            <v>10</v>
          </cell>
          <cell r="F124" t="str">
            <v>神奈川区</v>
          </cell>
          <cell r="G124" t="str">
            <v>該当</v>
          </cell>
          <cell r="H124">
            <v>21</v>
          </cell>
          <cell r="I124" t="str">
            <v>-</v>
          </cell>
          <cell r="J124">
            <v>2210075</v>
          </cell>
          <cell r="K124" t="str">
            <v>横浜市神奈川区白幡上町１７－２６</v>
          </cell>
          <cell r="L124" t="str">
            <v>白幡幼稚園</v>
          </cell>
          <cell r="M124">
            <v>45212</v>
          </cell>
          <cell r="P124" t="str">
            <v>あり</v>
          </cell>
          <cell r="U124" t="str">
            <v>令和４年</v>
          </cell>
        </row>
        <row r="125">
          <cell r="A125">
            <v>1410051020832</v>
          </cell>
          <cell r="B125">
            <v>5</v>
          </cell>
          <cell r="C125" t="str">
            <v>幼稚園</v>
          </cell>
          <cell r="D125" t="str">
            <v>幸ケ谷幼稚園</v>
          </cell>
          <cell r="E125">
            <v>10</v>
          </cell>
          <cell r="F125" t="str">
            <v>神奈川区</v>
          </cell>
          <cell r="G125" t="str">
            <v>該当</v>
          </cell>
          <cell r="H125">
            <v>21</v>
          </cell>
          <cell r="I125" t="str">
            <v>-</v>
          </cell>
          <cell r="J125">
            <v>2210051</v>
          </cell>
          <cell r="K125" t="str">
            <v>横浜市神奈川区幸ケ谷２番６</v>
          </cell>
          <cell r="L125" t="str">
            <v>学校法人横浜アイリス学園　幸ケ谷幼稚園</v>
          </cell>
          <cell r="M125">
            <v>45212</v>
          </cell>
          <cell r="P125" t="str">
            <v>あり</v>
          </cell>
          <cell r="U125" t="str">
            <v>令和４年</v>
          </cell>
        </row>
        <row r="126">
          <cell r="A126">
            <v>1410051027464</v>
          </cell>
          <cell r="B126">
            <v>6</v>
          </cell>
          <cell r="C126" t="str">
            <v>保育所</v>
          </cell>
          <cell r="D126" t="str">
            <v>空と杜の保育園かんだいじ</v>
          </cell>
          <cell r="E126">
            <v>10</v>
          </cell>
          <cell r="F126" t="str">
            <v>神奈川区</v>
          </cell>
          <cell r="G126" t="str">
            <v>該当</v>
          </cell>
          <cell r="H126">
            <v>13</v>
          </cell>
          <cell r="I126" t="str">
            <v>受ける</v>
          </cell>
          <cell r="J126">
            <v>2210801</v>
          </cell>
          <cell r="K126" t="str">
            <v>横浜市神奈川区神大寺３－３５－３</v>
          </cell>
          <cell r="L126" t="str">
            <v>空と杜の保育園かんだいじ</v>
          </cell>
          <cell r="M126">
            <v>45226</v>
          </cell>
          <cell r="P126" t="str">
            <v>あり</v>
          </cell>
          <cell r="U126" t="str">
            <v>令和４年</v>
          </cell>
        </row>
        <row r="127">
          <cell r="A127">
            <v>1410051027415</v>
          </cell>
          <cell r="B127">
            <v>6</v>
          </cell>
          <cell r="C127" t="str">
            <v>保育所</v>
          </cell>
          <cell r="D127" t="str">
            <v>GENKIDS バイリンガル保育園 新子安</v>
          </cell>
          <cell r="E127">
            <v>10</v>
          </cell>
          <cell r="F127" t="str">
            <v>神奈川区</v>
          </cell>
          <cell r="G127" t="str">
            <v>該当</v>
          </cell>
          <cell r="H127">
            <v>14</v>
          </cell>
          <cell r="I127" t="str">
            <v>受ける</v>
          </cell>
          <cell r="J127">
            <v>1080075</v>
          </cell>
          <cell r="K127" t="str">
            <v>東京都港区港南１丁目２番７０号　品川シーズンテラス５Ｆ</v>
          </cell>
          <cell r="L127" t="str">
            <v>株式会社日本保育総合研究所</v>
          </cell>
          <cell r="M127">
            <v>45237</v>
          </cell>
          <cell r="P127" t="str">
            <v>あり</v>
          </cell>
          <cell r="U127" t="str">
            <v>令和４年</v>
          </cell>
        </row>
        <row r="128">
          <cell r="A128">
            <v>1410051027266</v>
          </cell>
          <cell r="B128">
            <v>6</v>
          </cell>
          <cell r="C128" t="str">
            <v>保育所</v>
          </cell>
          <cell r="D128" t="str">
            <v>反町ひかり保育園</v>
          </cell>
          <cell r="E128">
            <v>10</v>
          </cell>
          <cell r="F128" t="str">
            <v>神奈川区</v>
          </cell>
          <cell r="G128" t="str">
            <v>該当</v>
          </cell>
          <cell r="H128">
            <v>13</v>
          </cell>
          <cell r="I128" t="str">
            <v>受ける</v>
          </cell>
          <cell r="J128">
            <v>2210824</v>
          </cell>
          <cell r="K128" t="str">
            <v>横浜市神奈川区広台太田町４－２－１Ｆ</v>
          </cell>
          <cell r="L128" t="str">
            <v>ショウ企画株式会社</v>
          </cell>
          <cell r="M128">
            <v>45219</v>
          </cell>
          <cell r="P128" t="str">
            <v>あり</v>
          </cell>
          <cell r="U128" t="str">
            <v>令和４年</v>
          </cell>
        </row>
        <row r="129">
          <cell r="A129">
            <v>1410051027209</v>
          </cell>
          <cell r="B129">
            <v>6</v>
          </cell>
          <cell r="C129" t="str">
            <v>保育所</v>
          </cell>
          <cell r="D129" t="str">
            <v>グローバルキッズ新子安第二保育園</v>
          </cell>
          <cell r="E129">
            <v>10</v>
          </cell>
          <cell r="F129" t="str">
            <v>神奈川区</v>
          </cell>
          <cell r="G129" t="str">
            <v>該当</v>
          </cell>
          <cell r="H129">
            <v>17</v>
          </cell>
          <cell r="I129" t="str">
            <v>受ける</v>
          </cell>
          <cell r="J129">
            <v>1020071</v>
          </cell>
          <cell r="K129" t="str">
            <v>東京都千代田区富士見２－１４－３６</v>
          </cell>
          <cell r="L129" t="str">
            <v>株式会社グローバルキッズ</v>
          </cell>
          <cell r="M129">
            <v>45198</v>
          </cell>
          <cell r="P129" t="str">
            <v>あり</v>
          </cell>
          <cell r="U129" t="str">
            <v>令和４年</v>
          </cell>
        </row>
        <row r="130">
          <cell r="A130">
            <v>1410051027035</v>
          </cell>
          <cell r="B130">
            <v>6</v>
          </cell>
          <cell r="C130" t="str">
            <v>保育所</v>
          </cell>
          <cell r="D130" t="str">
            <v>かながわ保育園</v>
          </cell>
          <cell r="E130">
            <v>10</v>
          </cell>
          <cell r="F130" t="str">
            <v>神奈川区</v>
          </cell>
          <cell r="G130" t="str">
            <v>該当</v>
          </cell>
          <cell r="H130">
            <v>27</v>
          </cell>
          <cell r="I130" t="str">
            <v>受ける</v>
          </cell>
          <cell r="J130">
            <v>2210044</v>
          </cell>
          <cell r="K130" t="str">
            <v>横浜市神奈川区東神奈川一丁目１２　リーデンスフォート横浜３Ｆ</v>
          </cell>
          <cell r="L130" t="str">
            <v>かながわ保育園</v>
          </cell>
          <cell r="M130">
            <v>45226</v>
          </cell>
          <cell r="P130" t="str">
            <v>あり</v>
          </cell>
          <cell r="U130" t="str">
            <v>令和４年</v>
          </cell>
        </row>
        <row r="131">
          <cell r="A131">
            <v>1410051026763</v>
          </cell>
          <cell r="B131">
            <v>6</v>
          </cell>
          <cell r="C131" t="str">
            <v>保育所</v>
          </cell>
          <cell r="D131" t="str">
            <v>マフィス白楽ナーサリー</v>
          </cell>
          <cell r="E131">
            <v>10</v>
          </cell>
          <cell r="F131" t="str">
            <v>神奈川区</v>
          </cell>
          <cell r="G131" t="str">
            <v>該当</v>
          </cell>
          <cell r="H131">
            <v>16</v>
          </cell>
          <cell r="I131" t="str">
            <v>受ける</v>
          </cell>
          <cell r="J131">
            <v>1510051</v>
          </cell>
          <cell r="K131" t="str">
            <v>東京都渋谷区千駄ヶ谷３丁目１５－３</v>
          </cell>
          <cell r="L131" t="str">
            <v>オクシイ株式会社</v>
          </cell>
          <cell r="M131">
            <v>45191</v>
          </cell>
          <cell r="P131" t="str">
            <v>あり</v>
          </cell>
          <cell r="U131" t="str">
            <v>令和４年</v>
          </cell>
        </row>
        <row r="132">
          <cell r="A132">
            <v>1410051026722</v>
          </cell>
          <cell r="B132">
            <v>6</v>
          </cell>
          <cell r="C132" t="str">
            <v>保育所</v>
          </cell>
          <cell r="D132" t="str">
            <v>ポピンズナーサリースクール片倉町駅前</v>
          </cell>
          <cell r="E132">
            <v>10</v>
          </cell>
          <cell r="F132" t="str">
            <v>神奈川区</v>
          </cell>
          <cell r="G132" t="str">
            <v>該当</v>
          </cell>
          <cell r="H132">
            <v>15</v>
          </cell>
          <cell r="I132" t="str">
            <v>受ける</v>
          </cell>
          <cell r="J132">
            <v>2210865</v>
          </cell>
          <cell r="K132" t="str">
            <v>横浜市神奈川区片倉五丁目１－４８</v>
          </cell>
          <cell r="L132" t="str">
            <v>ポピンズナーサリースクール片倉町駅前</v>
          </cell>
          <cell r="M132">
            <v>45219</v>
          </cell>
          <cell r="P132" t="str">
            <v>あり</v>
          </cell>
          <cell r="U132" t="str">
            <v>令和４年</v>
          </cell>
        </row>
        <row r="133">
          <cell r="A133">
            <v>1410051026607</v>
          </cell>
          <cell r="B133">
            <v>6</v>
          </cell>
          <cell r="C133" t="str">
            <v>保育所</v>
          </cell>
          <cell r="D133" t="str">
            <v>こころキッズ</v>
          </cell>
          <cell r="E133">
            <v>10</v>
          </cell>
          <cell r="F133" t="str">
            <v>神奈川区</v>
          </cell>
          <cell r="G133" t="str">
            <v>該当</v>
          </cell>
          <cell r="H133">
            <v>16</v>
          </cell>
          <cell r="I133" t="str">
            <v>受ける</v>
          </cell>
          <cell r="J133">
            <v>2210865</v>
          </cell>
          <cell r="K133" t="str">
            <v>横浜市神奈川区片倉五丁目２６－２４</v>
          </cell>
          <cell r="L133" t="str">
            <v>こころキッズ</v>
          </cell>
          <cell r="M133">
            <v>45219</v>
          </cell>
          <cell r="P133" t="str">
            <v>あり</v>
          </cell>
          <cell r="U133" t="str">
            <v>令和４年</v>
          </cell>
        </row>
        <row r="134">
          <cell r="A134">
            <v>1410051026599</v>
          </cell>
          <cell r="B134">
            <v>6</v>
          </cell>
          <cell r="C134" t="str">
            <v>保育所</v>
          </cell>
          <cell r="D134" t="str">
            <v>ウィズブック保育園青木町</v>
          </cell>
          <cell r="E134">
            <v>10</v>
          </cell>
          <cell r="F134" t="str">
            <v>神奈川区</v>
          </cell>
          <cell r="G134" t="str">
            <v>該当</v>
          </cell>
          <cell r="H134">
            <v>17</v>
          </cell>
          <cell r="I134" t="str">
            <v>受ける</v>
          </cell>
          <cell r="J134">
            <v>1020093</v>
          </cell>
          <cell r="K134" t="str">
            <v>東京都千代田区平河町２丁目６－１　平河町ビル１階</v>
          </cell>
          <cell r="L134" t="str">
            <v>株式会社アイ・エス・シー</v>
          </cell>
          <cell r="M134">
            <v>45226</v>
          </cell>
          <cell r="P134" t="str">
            <v>あり</v>
          </cell>
          <cell r="U134" t="str">
            <v>令和４年</v>
          </cell>
        </row>
        <row r="135">
          <cell r="A135">
            <v>1410051025708</v>
          </cell>
          <cell r="B135">
            <v>6</v>
          </cell>
          <cell r="C135" t="str">
            <v>保育所</v>
          </cell>
          <cell r="D135" t="str">
            <v>きゃんばす東神奈川保育園</v>
          </cell>
          <cell r="E135">
            <v>10</v>
          </cell>
          <cell r="F135" t="str">
            <v>神奈川区</v>
          </cell>
          <cell r="G135" t="str">
            <v>該当</v>
          </cell>
          <cell r="H135">
            <v>16</v>
          </cell>
          <cell r="I135" t="str">
            <v>受ける</v>
          </cell>
          <cell r="J135">
            <v>2210044</v>
          </cell>
          <cell r="K135" t="str">
            <v>横浜市神奈川区東神奈川２－４２－５ゴールデン東神奈川ビル３階</v>
          </cell>
          <cell r="L135" t="str">
            <v>きゃんばす東神奈川保育園</v>
          </cell>
          <cell r="M135">
            <v>45212</v>
          </cell>
          <cell r="P135" t="str">
            <v>あり</v>
          </cell>
          <cell r="U135" t="str">
            <v>令和４年</v>
          </cell>
        </row>
        <row r="136">
          <cell r="A136">
            <v>1410051025690</v>
          </cell>
          <cell r="B136">
            <v>6</v>
          </cell>
          <cell r="C136" t="str">
            <v>保育所</v>
          </cell>
          <cell r="D136" t="str">
            <v>横浜大口雲母保育園</v>
          </cell>
          <cell r="E136">
            <v>10</v>
          </cell>
          <cell r="F136" t="str">
            <v>神奈川区</v>
          </cell>
          <cell r="G136" t="str">
            <v>該当</v>
          </cell>
          <cell r="H136">
            <v>18</v>
          </cell>
          <cell r="I136" t="str">
            <v>受ける</v>
          </cell>
          <cell r="J136">
            <v>1040061</v>
          </cell>
          <cell r="K136" t="str">
            <v>東京都中央区銀座七丁目１６番１２号　Ｇ－７ビルディング</v>
          </cell>
          <cell r="L136" t="str">
            <v>株式会社モード・プランニング・ジャパン</v>
          </cell>
          <cell r="M136">
            <v>45237</v>
          </cell>
          <cell r="P136" t="str">
            <v>あり</v>
          </cell>
          <cell r="U136" t="str">
            <v>令和４年</v>
          </cell>
        </row>
        <row r="137">
          <cell r="A137">
            <v>1410051025492</v>
          </cell>
          <cell r="B137">
            <v>6</v>
          </cell>
          <cell r="C137" t="str">
            <v>保育所</v>
          </cell>
          <cell r="D137" t="str">
            <v>キッズパートナー妙蓮寺</v>
          </cell>
          <cell r="E137">
            <v>10</v>
          </cell>
          <cell r="F137" t="str">
            <v>神奈川区</v>
          </cell>
          <cell r="G137" t="str">
            <v>該当</v>
          </cell>
          <cell r="H137">
            <v>15</v>
          </cell>
          <cell r="I137" t="str">
            <v>受ける</v>
          </cell>
          <cell r="J137">
            <v>1400013</v>
          </cell>
          <cell r="K137" t="str">
            <v>東京都品川区南大井６丁目２０－１４</v>
          </cell>
          <cell r="L137" t="str">
            <v>ケアパートナー株式会社</v>
          </cell>
          <cell r="M137">
            <v>45219</v>
          </cell>
          <cell r="P137" t="str">
            <v>あり</v>
          </cell>
          <cell r="U137" t="str">
            <v>令和４年</v>
          </cell>
        </row>
        <row r="138">
          <cell r="A138">
            <v>1410051025484</v>
          </cell>
          <cell r="B138">
            <v>6</v>
          </cell>
          <cell r="C138" t="str">
            <v>保育所</v>
          </cell>
          <cell r="D138" t="str">
            <v>コビープリスクールかたくら</v>
          </cell>
          <cell r="E138">
            <v>10</v>
          </cell>
          <cell r="F138" t="str">
            <v>神奈川区</v>
          </cell>
          <cell r="G138" t="str">
            <v>該当</v>
          </cell>
          <cell r="H138">
            <v>17</v>
          </cell>
          <cell r="I138" t="str">
            <v>受ける</v>
          </cell>
          <cell r="J138">
            <v>1530051</v>
          </cell>
          <cell r="K138" t="str">
            <v>東京都目黒区上目黒５－５－８</v>
          </cell>
          <cell r="L138" t="str">
            <v>株式会社コビーアンドアソシエイツ</v>
          </cell>
          <cell r="M138">
            <v>45219</v>
          </cell>
          <cell r="P138" t="str">
            <v>あり</v>
          </cell>
          <cell r="U138" t="str">
            <v>令和４年</v>
          </cell>
        </row>
        <row r="139">
          <cell r="A139">
            <v>1410051025351</v>
          </cell>
          <cell r="B139">
            <v>6</v>
          </cell>
          <cell r="C139" t="str">
            <v>保育所</v>
          </cell>
          <cell r="D139" t="str">
            <v>なないろきっど保育園</v>
          </cell>
          <cell r="E139">
            <v>10</v>
          </cell>
          <cell r="F139" t="str">
            <v>神奈川区</v>
          </cell>
          <cell r="G139" t="str">
            <v>該当</v>
          </cell>
          <cell r="H139">
            <v>16</v>
          </cell>
          <cell r="I139" t="str">
            <v>受ける</v>
          </cell>
          <cell r="J139">
            <v>2210014</v>
          </cell>
          <cell r="K139" t="str">
            <v>横浜市神奈川区入江１－２－９</v>
          </cell>
          <cell r="L139" t="str">
            <v>なないろきっど保育園</v>
          </cell>
          <cell r="M139">
            <v>45205</v>
          </cell>
          <cell r="P139" t="str">
            <v>あり</v>
          </cell>
          <cell r="U139" t="str">
            <v>令和４年</v>
          </cell>
        </row>
        <row r="140">
          <cell r="A140">
            <v>1410051025260</v>
          </cell>
          <cell r="B140">
            <v>6</v>
          </cell>
          <cell r="C140" t="str">
            <v>保育所</v>
          </cell>
          <cell r="D140" t="str">
            <v>あおぞら菅田保育園</v>
          </cell>
          <cell r="E140">
            <v>10</v>
          </cell>
          <cell r="F140" t="str">
            <v>神奈川区</v>
          </cell>
          <cell r="G140" t="str">
            <v>該当</v>
          </cell>
          <cell r="H140">
            <v>19</v>
          </cell>
          <cell r="I140" t="str">
            <v>受ける</v>
          </cell>
          <cell r="J140">
            <v>2210864</v>
          </cell>
          <cell r="K140" t="str">
            <v>横浜市神奈川区菅田町　１７９９</v>
          </cell>
          <cell r="L140" t="str">
            <v>社会福祉法人あおぞら　あおぞら菅田保育園</v>
          </cell>
          <cell r="M140">
            <v>45205</v>
          </cell>
          <cell r="P140" t="str">
            <v>あり</v>
          </cell>
          <cell r="U140" t="str">
            <v>令和４年</v>
          </cell>
        </row>
        <row r="141">
          <cell r="A141">
            <v>1410051025195</v>
          </cell>
          <cell r="B141">
            <v>6</v>
          </cell>
          <cell r="C141" t="str">
            <v>保育所</v>
          </cell>
          <cell r="D141" t="str">
            <v>三ツ沢保育園</v>
          </cell>
          <cell r="E141">
            <v>10</v>
          </cell>
          <cell r="F141" t="str">
            <v>神奈川区</v>
          </cell>
          <cell r="G141" t="str">
            <v>該当</v>
          </cell>
          <cell r="H141">
            <v>13</v>
          </cell>
          <cell r="I141" t="str">
            <v>受ける</v>
          </cell>
          <cell r="J141">
            <v>2210851</v>
          </cell>
          <cell r="K141" t="str">
            <v>横浜市神奈川区三ツ沢中町１０－１０</v>
          </cell>
          <cell r="L141" t="str">
            <v>三ツ沢保育園</v>
          </cell>
          <cell r="M141">
            <v>45212</v>
          </cell>
          <cell r="P141" t="str">
            <v>あり</v>
          </cell>
          <cell r="U141" t="str">
            <v>令和４年</v>
          </cell>
        </row>
        <row r="142">
          <cell r="A142">
            <v>1410051024966</v>
          </cell>
          <cell r="B142">
            <v>6</v>
          </cell>
          <cell r="C142" t="str">
            <v>保育所</v>
          </cell>
          <cell r="D142" t="str">
            <v>ブライト保育園横浜松見町</v>
          </cell>
          <cell r="E142">
            <v>10</v>
          </cell>
          <cell r="F142" t="str">
            <v>神奈川区</v>
          </cell>
          <cell r="G142" t="str">
            <v>該当</v>
          </cell>
          <cell r="H142">
            <v>17</v>
          </cell>
          <cell r="I142" t="str">
            <v>受ける</v>
          </cell>
          <cell r="J142">
            <v>4506036</v>
          </cell>
          <cell r="K142" t="str">
            <v>愛知県名古屋市中村区名駅１丁目１－４　ＪＲセントラルタワーズ３６Ｆ</v>
          </cell>
          <cell r="L142" t="str">
            <v>社会福祉法人済聖会</v>
          </cell>
          <cell r="M142">
            <v>45191</v>
          </cell>
          <cell r="P142" t="str">
            <v>あり</v>
          </cell>
          <cell r="U142" t="str">
            <v>令和４年</v>
          </cell>
        </row>
        <row r="143">
          <cell r="A143">
            <v>1410051024958</v>
          </cell>
          <cell r="B143">
            <v>6</v>
          </cell>
          <cell r="C143" t="str">
            <v>保育所</v>
          </cell>
          <cell r="D143" t="str">
            <v>スターチャイルド≪三ッ沢上町ナーサリー≫</v>
          </cell>
          <cell r="E143">
            <v>10</v>
          </cell>
          <cell r="F143" t="str">
            <v>神奈川区</v>
          </cell>
          <cell r="G143" t="str">
            <v>該当</v>
          </cell>
          <cell r="H143">
            <v>17</v>
          </cell>
          <cell r="I143" t="str">
            <v>受ける</v>
          </cell>
          <cell r="J143">
            <v>2210835</v>
          </cell>
          <cell r="K143" t="str">
            <v>横浜市神奈川区鶴屋町３－２９－１　第６安田ビル５階</v>
          </cell>
          <cell r="L143" t="str">
            <v>ヒューマンスターチャイルド株式会社</v>
          </cell>
          <cell r="M143">
            <v>45219</v>
          </cell>
          <cell r="P143" t="str">
            <v>あり</v>
          </cell>
          <cell r="U143" t="str">
            <v>令和４年</v>
          </cell>
        </row>
        <row r="144">
          <cell r="A144">
            <v>1410051024941</v>
          </cell>
          <cell r="B144">
            <v>6</v>
          </cell>
          <cell r="C144" t="str">
            <v>保育所</v>
          </cell>
          <cell r="D144" t="str">
            <v>スターチャイルド≪白楽ナーサリー≫</v>
          </cell>
          <cell r="E144">
            <v>10</v>
          </cell>
          <cell r="F144" t="str">
            <v>神奈川区</v>
          </cell>
          <cell r="G144" t="str">
            <v>該当</v>
          </cell>
          <cell r="H144">
            <v>17</v>
          </cell>
          <cell r="I144" t="str">
            <v>受ける</v>
          </cell>
          <cell r="J144">
            <v>2210835</v>
          </cell>
          <cell r="K144" t="str">
            <v>横浜市神奈川区鶴屋町３－２９－１第６安田ビル５階</v>
          </cell>
          <cell r="L144" t="str">
            <v>ヒューマンスターチャイルド株式会社</v>
          </cell>
          <cell r="M144">
            <v>45219</v>
          </cell>
          <cell r="P144" t="str">
            <v>あり</v>
          </cell>
          <cell r="U144" t="str">
            <v>令和４年</v>
          </cell>
        </row>
        <row r="145">
          <cell r="A145">
            <v>1410051024917</v>
          </cell>
          <cell r="B145">
            <v>6</v>
          </cell>
          <cell r="C145" t="str">
            <v>保育所</v>
          </cell>
          <cell r="D145" t="str">
            <v>グローバルキッズ子安駅前保育園</v>
          </cell>
          <cell r="E145">
            <v>10</v>
          </cell>
          <cell r="F145" t="str">
            <v>神奈川区</v>
          </cell>
          <cell r="G145" t="str">
            <v>該当</v>
          </cell>
          <cell r="H145">
            <v>13</v>
          </cell>
          <cell r="I145" t="str">
            <v>受ける</v>
          </cell>
          <cell r="J145">
            <v>1020071</v>
          </cell>
          <cell r="K145" t="str">
            <v>東京都千代田区富士見二丁目１４番３６号</v>
          </cell>
          <cell r="L145" t="str">
            <v>株式会社グローバルキッズ</v>
          </cell>
          <cell r="M145">
            <v>45198</v>
          </cell>
          <cell r="P145" t="str">
            <v>あり</v>
          </cell>
          <cell r="U145" t="str">
            <v>令和４年</v>
          </cell>
        </row>
        <row r="146">
          <cell r="A146">
            <v>1410051024834</v>
          </cell>
          <cell r="B146">
            <v>6</v>
          </cell>
          <cell r="C146" t="str">
            <v>保育所</v>
          </cell>
          <cell r="D146" t="str">
            <v>きゃんばす子安台保育園</v>
          </cell>
          <cell r="E146">
            <v>10</v>
          </cell>
          <cell r="F146" t="str">
            <v>神奈川区</v>
          </cell>
          <cell r="G146" t="str">
            <v>該当</v>
          </cell>
          <cell r="H146">
            <v>17</v>
          </cell>
          <cell r="I146" t="str">
            <v>受ける</v>
          </cell>
          <cell r="J146">
            <v>2210012</v>
          </cell>
          <cell r="K146" t="str">
            <v>横浜市神奈川区子安台２－１－８</v>
          </cell>
          <cell r="L146" t="str">
            <v>きゃんばす子安台保育園</v>
          </cell>
          <cell r="M146">
            <v>45205</v>
          </cell>
          <cell r="P146" t="str">
            <v>あり</v>
          </cell>
          <cell r="U146" t="str">
            <v>令和４年</v>
          </cell>
        </row>
        <row r="147">
          <cell r="A147">
            <v>1410051024792</v>
          </cell>
          <cell r="B147">
            <v>6</v>
          </cell>
          <cell r="C147" t="str">
            <v>保育所</v>
          </cell>
          <cell r="D147" t="str">
            <v>キッズパートナー六角橋</v>
          </cell>
          <cell r="E147">
            <v>10</v>
          </cell>
          <cell r="F147" t="str">
            <v>神奈川区</v>
          </cell>
          <cell r="G147" t="str">
            <v>該当</v>
          </cell>
          <cell r="H147">
            <v>15</v>
          </cell>
          <cell r="I147" t="str">
            <v>受ける</v>
          </cell>
          <cell r="J147">
            <v>1400013</v>
          </cell>
          <cell r="K147" t="str">
            <v>東京都品川区南大井６丁目２０－１４</v>
          </cell>
          <cell r="L147" t="str">
            <v>ケアパートナー株式会社</v>
          </cell>
          <cell r="M147">
            <v>45219</v>
          </cell>
          <cell r="P147" t="str">
            <v>あり</v>
          </cell>
          <cell r="U147" t="str">
            <v>令和４年</v>
          </cell>
        </row>
        <row r="148">
          <cell r="A148">
            <v>1410051024768</v>
          </cell>
          <cell r="B148">
            <v>6</v>
          </cell>
          <cell r="C148" t="str">
            <v>保育所</v>
          </cell>
          <cell r="D148" t="str">
            <v>Gakkenほいくえん反町</v>
          </cell>
          <cell r="E148">
            <v>10</v>
          </cell>
          <cell r="F148" t="str">
            <v>神奈川区</v>
          </cell>
          <cell r="G148" t="str">
            <v>該当</v>
          </cell>
          <cell r="H148">
            <v>17</v>
          </cell>
          <cell r="I148" t="str">
            <v>受ける</v>
          </cell>
          <cell r="J148">
            <v>1418420</v>
          </cell>
          <cell r="K148" t="str">
            <v>東京都品川区西五反田２―１１―８　７Ｆ</v>
          </cell>
          <cell r="L148" t="str">
            <v>（株）学研ココファン・ナーサリー</v>
          </cell>
          <cell r="M148">
            <v>45205</v>
          </cell>
          <cell r="P148" t="str">
            <v>あり</v>
          </cell>
          <cell r="U148" t="str">
            <v>令和４年</v>
          </cell>
        </row>
        <row r="149">
          <cell r="A149">
            <v>1410051024446</v>
          </cell>
          <cell r="B149">
            <v>6</v>
          </cell>
          <cell r="C149" t="str">
            <v>保育所</v>
          </cell>
          <cell r="D149" t="str">
            <v>キッズラボ白楽園</v>
          </cell>
          <cell r="E149">
            <v>10</v>
          </cell>
          <cell r="F149" t="str">
            <v>神奈川区</v>
          </cell>
          <cell r="G149" t="str">
            <v>該当</v>
          </cell>
          <cell r="H149">
            <v>15</v>
          </cell>
          <cell r="I149" t="str">
            <v>受ける</v>
          </cell>
          <cell r="J149">
            <v>1710022</v>
          </cell>
          <cell r="K149" t="str">
            <v>東京都豊島区南池袋３－９－８　Ｈ２ビルディング８階</v>
          </cell>
          <cell r="L149" t="str">
            <v>キッズラボ株式会社</v>
          </cell>
          <cell r="M149">
            <v>45212</v>
          </cell>
          <cell r="P149" t="str">
            <v>あり</v>
          </cell>
          <cell r="U149" t="str">
            <v>令和４年</v>
          </cell>
        </row>
        <row r="150">
          <cell r="A150">
            <v>1410051024420</v>
          </cell>
          <cell r="B150">
            <v>6</v>
          </cell>
          <cell r="C150" t="str">
            <v>保育所</v>
          </cell>
          <cell r="D150" t="str">
            <v>ひびき金港町保育園</v>
          </cell>
          <cell r="E150">
            <v>10</v>
          </cell>
          <cell r="F150" t="str">
            <v>神奈川区</v>
          </cell>
          <cell r="G150" t="str">
            <v>該当</v>
          </cell>
          <cell r="H150">
            <v>17</v>
          </cell>
          <cell r="I150" t="str">
            <v>受ける</v>
          </cell>
          <cell r="J150">
            <v>2210056</v>
          </cell>
          <cell r="K150" t="str">
            <v>横浜市神奈川区金港町７－６</v>
          </cell>
          <cell r="L150" t="str">
            <v>ひびき金港町保育園</v>
          </cell>
          <cell r="M150">
            <v>45219</v>
          </cell>
          <cell r="P150" t="str">
            <v>あり</v>
          </cell>
          <cell r="U150" t="str">
            <v>令和４年</v>
          </cell>
        </row>
        <row r="151">
          <cell r="A151">
            <v>1410051024412</v>
          </cell>
          <cell r="B151">
            <v>6</v>
          </cell>
          <cell r="C151" t="str">
            <v>保育所</v>
          </cell>
          <cell r="D151" t="str">
            <v>ゆうゆうきっず新子安</v>
          </cell>
          <cell r="E151">
            <v>10</v>
          </cell>
          <cell r="F151" t="str">
            <v>神奈川区</v>
          </cell>
          <cell r="G151" t="str">
            <v>該当</v>
          </cell>
          <cell r="H151">
            <v>27</v>
          </cell>
          <cell r="I151" t="str">
            <v>受ける</v>
          </cell>
          <cell r="J151">
            <v>2210014</v>
          </cell>
          <cell r="K151" t="str">
            <v>横浜市神奈川区入江一丁目３１番２８号</v>
          </cell>
          <cell r="L151" t="str">
            <v>ゆうゆうきっず横浜</v>
          </cell>
          <cell r="M151">
            <v>45191</v>
          </cell>
          <cell r="P151" t="str">
            <v>あり</v>
          </cell>
          <cell r="U151" t="str">
            <v>令和４年</v>
          </cell>
        </row>
        <row r="152">
          <cell r="A152">
            <v>1410051024339</v>
          </cell>
          <cell r="B152">
            <v>6</v>
          </cell>
          <cell r="C152" t="str">
            <v>保育所</v>
          </cell>
          <cell r="D152" t="str">
            <v>スターチャイルド≪岸根公園ナーサリー≫</v>
          </cell>
          <cell r="E152">
            <v>10</v>
          </cell>
          <cell r="F152" t="str">
            <v>神奈川区</v>
          </cell>
          <cell r="G152" t="str">
            <v>該当</v>
          </cell>
          <cell r="H152">
            <v>17</v>
          </cell>
          <cell r="I152" t="str">
            <v>受ける</v>
          </cell>
          <cell r="J152">
            <v>2210835</v>
          </cell>
          <cell r="K152" t="str">
            <v>横浜市神奈川区鶴屋町３－２９－１　第６安田ビル５階</v>
          </cell>
          <cell r="L152" t="str">
            <v>ヒューマンスターチャイルド株式会社</v>
          </cell>
          <cell r="M152">
            <v>45212</v>
          </cell>
          <cell r="P152" t="str">
            <v>あり</v>
          </cell>
          <cell r="U152" t="str">
            <v>令和４年</v>
          </cell>
        </row>
        <row r="153">
          <cell r="A153">
            <v>1410051024156</v>
          </cell>
          <cell r="B153">
            <v>6</v>
          </cell>
          <cell r="C153" t="str">
            <v>保育所</v>
          </cell>
          <cell r="D153" t="str">
            <v>フレール保育園</v>
          </cell>
          <cell r="E153">
            <v>10</v>
          </cell>
          <cell r="F153" t="str">
            <v>神奈川区</v>
          </cell>
          <cell r="G153" t="str">
            <v>該当</v>
          </cell>
          <cell r="H153">
            <v>16</v>
          </cell>
          <cell r="I153" t="str">
            <v>受ける</v>
          </cell>
          <cell r="J153">
            <v>2250003</v>
          </cell>
          <cell r="K153" t="str">
            <v>横浜市青葉区新石川２－９－６</v>
          </cell>
          <cell r="L153" t="str">
            <v>社会福祉法人春明会</v>
          </cell>
          <cell r="M153">
            <v>45198</v>
          </cell>
          <cell r="P153" t="str">
            <v>あり</v>
          </cell>
          <cell r="U153" t="str">
            <v>令和４年</v>
          </cell>
        </row>
        <row r="154">
          <cell r="A154">
            <v>1410051023745</v>
          </cell>
          <cell r="B154">
            <v>6</v>
          </cell>
          <cell r="C154" t="str">
            <v>保育所</v>
          </cell>
          <cell r="D154" t="str">
            <v>いずみ松本町保育園</v>
          </cell>
          <cell r="E154">
            <v>10</v>
          </cell>
          <cell r="F154" t="str">
            <v>神奈川区</v>
          </cell>
          <cell r="G154" t="str">
            <v>該当</v>
          </cell>
          <cell r="H154">
            <v>30</v>
          </cell>
          <cell r="I154" t="str">
            <v>受ける</v>
          </cell>
          <cell r="J154">
            <v>2210841</v>
          </cell>
          <cell r="K154" t="str">
            <v>横浜市神奈川区松本町　５－３７－２</v>
          </cell>
          <cell r="L154" t="str">
            <v>いずみ松本保育園</v>
          </cell>
          <cell r="M154">
            <v>45191</v>
          </cell>
          <cell r="P154" t="str">
            <v>あり</v>
          </cell>
          <cell r="U154" t="str">
            <v>令和４年</v>
          </cell>
        </row>
        <row r="155">
          <cell r="A155">
            <v>1410051023638</v>
          </cell>
          <cell r="B155">
            <v>6</v>
          </cell>
          <cell r="C155" t="str">
            <v>保育所</v>
          </cell>
          <cell r="D155" t="str">
            <v>たいせつ保育園</v>
          </cell>
          <cell r="E155">
            <v>10</v>
          </cell>
          <cell r="F155" t="str">
            <v>神奈川区</v>
          </cell>
          <cell r="G155" t="str">
            <v>該当</v>
          </cell>
          <cell r="H155">
            <v>16</v>
          </cell>
          <cell r="I155" t="str">
            <v>受ける</v>
          </cell>
          <cell r="J155">
            <v>2210823</v>
          </cell>
          <cell r="K155" t="str">
            <v>横浜市神奈川区二ツ谷町　６－３　メゾン・ド・ビーフロント　１Ｆ</v>
          </cell>
          <cell r="L155" t="str">
            <v>たいせつ保育園</v>
          </cell>
          <cell r="M155">
            <v>45205</v>
          </cell>
          <cell r="P155" t="str">
            <v>あり</v>
          </cell>
          <cell r="U155" t="str">
            <v>令和４年</v>
          </cell>
        </row>
        <row r="156">
          <cell r="A156">
            <v>1410051023521</v>
          </cell>
          <cell r="B156">
            <v>6</v>
          </cell>
          <cell r="C156" t="str">
            <v>保育所</v>
          </cell>
          <cell r="D156" t="str">
            <v>グローバルキッズ大口園</v>
          </cell>
          <cell r="E156">
            <v>10</v>
          </cell>
          <cell r="F156" t="str">
            <v>神奈川区</v>
          </cell>
          <cell r="G156" t="str">
            <v>該当</v>
          </cell>
          <cell r="H156">
            <v>17</v>
          </cell>
          <cell r="I156" t="str">
            <v>受ける</v>
          </cell>
          <cell r="J156">
            <v>1020071</v>
          </cell>
          <cell r="K156" t="str">
            <v>東京都千代田区富士見二丁目１４番３６号</v>
          </cell>
          <cell r="L156" t="str">
            <v>株式会社　グローバルキッズ</v>
          </cell>
          <cell r="M156">
            <v>45198</v>
          </cell>
          <cell r="P156" t="str">
            <v>あり</v>
          </cell>
          <cell r="U156" t="str">
            <v>令和４年</v>
          </cell>
        </row>
        <row r="157">
          <cell r="A157">
            <v>1410051019529</v>
          </cell>
          <cell r="B157">
            <v>6</v>
          </cell>
          <cell r="C157" t="str">
            <v>保育所</v>
          </cell>
          <cell r="D157" t="str">
            <v>グローバルキッズ新子安保育園</v>
          </cell>
          <cell r="E157">
            <v>10</v>
          </cell>
          <cell r="F157" t="str">
            <v>神奈川区</v>
          </cell>
          <cell r="G157" t="str">
            <v>該当</v>
          </cell>
          <cell r="H157">
            <v>17</v>
          </cell>
          <cell r="I157" t="str">
            <v>受ける</v>
          </cell>
          <cell r="J157">
            <v>1020071</v>
          </cell>
          <cell r="K157" t="str">
            <v>東京都千代田区富士見二丁目１４番３６号</v>
          </cell>
          <cell r="L157" t="str">
            <v>株式会社　グローバルキッズ</v>
          </cell>
          <cell r="M157">
            <v>45198</v>
          </cell>
          <cell r="P157" t="str">
            <v>あり</v>
          </cell>
          <cell r="U157" t="str">
            <v>令和４年</v>
          </cell>
        </row>
        <row r="158">
          <cell r="A158">
            <v>1410051019511</v>
          </cell>
          <cell r="B158">
            <v>6</v>
          </cell>
          <cell r="C158" t="str">
            <v>保育所</v>
          </cell>
          <cell r="D158" t="str">
            <v>アイン三枚町保育園</v>
          </cell>
          <cell r="E158">
            <v>10</v>
          </cell>
          <cell r="F158" t="str">
            <v>神奈川区</v>
          </cell>
          <cell r="G158" t="str">
            <v>該当</v>
          </cell>
          <cell r="H158">
            <v>21</v>
          </cell>
          <cell r="I158" t="str">
            <v>受ける</v>
          </cell>
          <cell r="J158">
            <v>2210835</v>
          </cell>
          <cell r="K158" t="str">
            <v>横浜市神奈川区鶴屋町２－２１－１　ダイヤビル８０２</v>
          </cell>
          <cell r="L158" t="str">
            <v>中央出版株式会社</v>
          </cell>
          <cell r="M158">
            <v>45205</v>
          </cell>
          <cell r="P158" t="str">
            <v>あり</v>
          </cell>
          <cell r="U158" t="str">
            <v>令和４年</v>
          </cell>
        </row>
        <row r="159">
          <cell r="A159">
            <v>1410051019503</v>
          </cell>
          <cell r="B159">
            <v>6</v>
          </cell>
          <cell r="C159" t="str">
            <v>保育所</v>
          </cell>
          <cell r="D159" t="str">
            <v>Gakkenほいくえん片倉</v>
          </cell>
          <cell r="E159">
            <v>10</v>
          </cell>
          <cell r="F159" t="str">
            <v>神奈川区</v>
          </cell>
          <cell r="G159" t="str">
            <v>該当</v>
          </cell>
          <cell r="H159">
            <v>18</v>
          </cell>
          <cell r="I159" t="str">
            <v>受ける</v>
          </cell>
          <cell r="J159">
            <v>1418420</v>
          </cell>
          <cell r="K159" t="str">
            <v>東京都品川区西五反田２－１１－８</v>
          </cell>
          <cell r="L159" t="str">
            <v>株式会社　学研　ココファン・ナーサリー</v>
          </cell>
          <cell r="M159">
            <v>45205</v>
          </cell>
          <cell r="P159" t="str">
            <v>あり</v>
          </cell>
          <cell r="U159" t="str">
            <v>令和４年</v>
          </cell>
        </row>
        <row r="160">
          <cell r="A160">
            <v>1410051019222</v>
          </cell>
          <cell r="B160">
            <v>6</v>
          </cell>
          <cell r="C160" t="str">
            <v>保育所</v>
          </cell>
          <cell r="D160" t="str">
            <v>ポピンズナーサリースクール片倉町</v>
          </cell>
          <cell r="E160">
            <v>10</v>
          </cell>
          <cell r="F160" t="str">
            <v>神奈川区</v>
          </cell>
          <cell r="G160" t="str">
            <v>該当</v>
          </cell>
          <cell r="H160">
            <v>18</v>
          </cell>
          <cell r="I160" t="str">
            <v>受ける</v>
          </cell>
          <cell r="J160">
            <v>2210801</v>
          </cell>
          <cell r="K160" t="str">
            <v>横浜市神奈川区神大寺四丁目１６－６</v>
          </cell>
          <cell r="L160" t="str">
            <v>ポピンズナーサリースクール片倉町</v>
          </cell>
          <cell r="M160">
            <v>45191</v>
          </cell>
          <cell r="P160" t="str">
            <v>あり</v>
          </cell>
          <cell r="U160" t="str">
            <v>令和４年</v>
          </cell>
        </row>
        <row r="161">
          <cell r="A161">
            <v>1410051018570</v>
          </cell>
          <cell r="B161">
            <v>6</v>
          </cell>
          <cell r="C161" t="str">
            <v>保育所</v>
          </cell>
          <cell r="D161" t="str">
            <v>エンゼル保育園</v>
          </cell>
          <cell r="E161">
            <v>10</v>
          </cell>
          <cell r="F161" t="str">
            <v>神奈川区</v>
          </cell>
          <cell r="G161" t="str">
            <v>該当</v>
          </cell>
          <cell r="H161">
            <v>12</v>
          </cell>
          <cell r="I161" t="str">
            <v>受ける</v>
          </cell>
          <cell r="J161">
            <v>2210046</v>
          </cell>
          <cell r="K161" t="str">
            <v>横浜市神奈川区神奈川本町１２－６</v>
          </cell>
          <cell r="L161" t="str">
            <v>エンゼル保育園</v>
          </cell>
          <cell r="M161">
            <v>45198</v>
          </cell>
          <cell r="P161" t="str">
            <v>あり</v>
          </cell>
          <cell r="U161" t="str">
            <v>令和４年</v>
          </cell>
        </row>
        <row r="162">
          <cell r="A162">
            <v>1410051018026</v>
          </cell>
          <cell r="B162">
            <v>6</v>
          </cell>
          <cell r="C162" t="str">
            <v>保育所</v>
          </cell>
          <cell r="D162" t="str">
            <v>アイン高島台保育園</v>
          </cell>
          <cell r="E162">
            <v>10</v>
          </cell>
          <cell r="F162" t="str">
            <v>神奈川区</v>
          </cell>
          <cell r="G162" t="str">
            <v>該当</v>
          </cell>
          <cell r="H162">
            <v>17</v>
          </cell>
          <cell r="I162" t="str">
            <v>受ける</v>
          </cell>
          <cell r="J162">
            <v>2210835</v>
          </cell>
          <cell r="K162" t="str">
            <v>横浜市神奈川区鶴屋町２－２１－１　ダイヤビル８０２</v>
          </cell>
          <cell r="L162" t="str">
            <v>中央出版株式会社</v>
          </cell>
          <cell r="M162">
            <v>45205</v>
          </cell>
          <cell r="P162" t="str">
            <v>あり</v>
          </cell>
          <cell r="U162" t="str">
            <v>令和４年</v>
          </cell>
        </row>
        <row r="163">
          <cell r="A163">
            <v>1410051018018</v>
          </cell>
          <cell r="B163">
            <v>6</v>
          </cell>
          <cell r="C163" t="str">
            <v>保育所</v>
          </cell>
          <cell r="D163" t="str">
            <v>白楽あいいく保育園</v>
          </cell>
          <cell r="E163">
            <v>10</v>
          </cell>
          <cell r="F163" t="str">
            <v>神奈川区</v>
          </cell>
          <cell r="G163" t="str">
            <v>該当</v>
          </cell>
          <cell r="H163">
            <v>24</v>
          </cell>
          <cell r="I163" t="str">
            <v>受ける</v>
          </cell>
          <cell r="J163">
            <v>2210065</v>
          </cell>
          <cell r="K163" t="str">
            <v>横浜市神奈川区白楽１００</v>
          </cell>
          <cell r="L163" t="str">
            <v>（福）母子育成会　白楽あいいく保育園</v>
          </cell>
          <cell r="M163">
            <v>45191</v>
          </cell>
          <cell r="P163" t="str">
            <v>あり</v>
          </cell>
          <cell r="U163" t="str">
            <v>令和４年</v>
          </cell>
        </row>
        <row r="164">
          <cell r="A164">
            <v>1410051018000</v>
          </cell>
          <cell r="B164">
            <v>6</v>
          </cell>
          <cell r="C164" t="str">
            <v>保育所</v>
          </cell>
          <cell r="D164" t="str">
            <v>ナーサリー横浜ポートサイド</v>
          </cell>
          <cell r="E164">
            <v>10</v>
          </cell>
          <cell r="F164" t="str">
            <v>神奈川区</v>
          </cell>
          <cell r="G164" t="str">
            <v>該当</v>
          </cell>
          <cell r="H164">
            <v>24</v>
          </cell>
          <cell r="I164" t="str">
            <v>受ける</v>
          </cell>
          <cell r="J164">
            <v>2450016</v>
          </cell>
          <cell r="K164" t="str">
            <v>横浜市泉区和泉町１３６８</v>
          </cell>
          <cell r="L164" t="str">
            <v>社会福祉法人　和泉福祉会</v>
          </cell>
          <cell r="M164">
            <v>45212</v>
          </cell>
          <cell r="P164" t="str">
            <v>あり</v>
          </cell>
          <cell r="U164" t="str">
            <v>令和４年</v>
          </cell>
        </row>
        <row r="165">
          <cell r="A165">
            <v>1410051017994</v>
          </cell>
          <cell r="B165">
            <v>6</v>
          </cell>
          <cell r="C165" t="str">
            <v>保育所</v>
          </cell>
          <cell r="D165" t="str">
            <v>第二白百合乳児保育園</v>
          </cell>
          <cell r="E165">
            <v>10</v>
          </cell>
          <cell r="F165" t="str">
            <v>神奈川区</v>
          </cell>
          <cell r="G165" t="str">
            <v>該当</v>
          </cell>
          <cell r="H165">
            <v>21</v>
          </cell>
          <cell r="I165" t="str">
            <v>受ける</v>
          </cell>
          <cell r="J165">
            <v>2210041</v>
          </cell>
          <cell r="K165" t="str">
            <v>横浜市神奈川区亀住町１－４</v>
          </cell>
          <cell r="L165" t="str">
            <v>社会福祉法人白百合会第二白百合乳児保育園</v>
          </cell>
          <cell r="M165">
            <v>45191</v>
          </cell>
          <cell r="P165" t="str">
            <v>あり</v>
          </cell>
          <cell r="U165" t="str">
            <v>令和４年</v>
          </cell>
        </row>
        <row r="166">
          <cell r="A166">
            <v>1410051017986</v>
          </cell>
          <cell r="B166">
            <v>6</v>
          </cell>
          <cell r="C166" t="str">
            <v>保育所</v>
          </cell>
          <cell r="D166" t="str">
            <v>白百合乳児保育園</v>
          </cell>
          <cell r="E166">
            <v>10</v>
          </cell>
          <cell r="F166" t="str">
            <v>神奈川区</v>
          </cell>
          <cell r="G166" t="str">
            <v>該当</v>
          </cell>
          <cell r="H166">
            <v>24</v>
          </cell>
          <cell r="I166" t="str">
            <v>受ける</v>
          </cell>
          <cell r="J166">
            <v>2210041</v>
          </cell>
          <cell r="K166" t="str">
            <v>横浜市神奈川区亀住町９－５</v>
          </cell>
          <cell r="L166" t="str">
            <v>白百合乳児保育園</v>
          </cell>
          <cell r="M166">
            <v>45219</v>
          </cell>
          <cell r="P166" t="str">
            <v>あり</v>
          </cell>
          <cell r="U166" t="str">
            <v>令和４年</v>
          </cell>
        </row>
        <row r="167">
          <cell r="A167">
            <v>1410051017978</v>
          </cell>
          <cell r="B167">
            <v>6</v>
          </cell>
          <cell r="C167" t="str">
            <v>保育所</v>
          </cell>
          <cell r="D167" t="str">
            <v>あおぞら保育園</v>
          </cell>
          <cell r="E167">
            <v>10</v>
          </cell>
          <cell r="F167" t="str">
            <v>神奈川区</v>
          </cell>
          <cell r="G167" t="str">
            <v>該当</v>
          </cell>
          <cell r="H167">
            <v>31</v>
          </cell>
          <cell r="I167" t="str">
            <v>受ける</v>
          </cell>
          <cell r="J167">
            <v>2210802</v>
          </cell>
          <cell r="K167" t="str">
            <v>横浜市神奈川区六角橋５－３５－１５　</v>
          </cell>
          <cell r="L167" t="str">
            <v>あおぞら保育園</v>
          </cell>
          <cell r="M167">
            <v>45219</v>
          </cell>
          <cell r="P167" t="str">
            <v>あり</v>
          </cell>
          <cell r="U167" t="str">
            <v>令和４年</v>
          </cell>
        </row>
        <row r="168">
          <cell r="A168">
            <v>1410051017960</v>
          </cell>
          <cell r="B168">
            <v>6</v>
          </cell>
          <cell r="C168" t="str">
            <v>保育所</v>
          </cell>
          <cell r="D168" t="str">
            <v>あおぞら第２保育園</v>
          </cell>
          <cell r="E168">
            <v>10</v>
          </cell>
          <cell r="F168" t="str">
            <v>神奈川区</v>
          </cell>
          <cell r="G168" t="str">
            <v>該当</v>
          </cell>
          <cell r="H168">
            <v>20</v>
          </cell>
          <cell r="I168" t="str">
            <v>受ける</v>
          </cell>
          <cell r="J168">
            <v>2210802</v>
          </cell>
          <cell r="K168" t="str">
            <v>横浜市神奈川区六角橋二丁目３４－８</v>
          </cell>
          <cell r="L168" t="str">
            <v>社会福祉法人あおぞら　あおぞら第２保育園</v>
          </cell>
          <cell r="M168">
            <v>45226</v>
          </cell>
          <cell r="P168" t="str">
            <v>あり</v>
          </cell>
          <cell r="U168" t="str">
            <v>令和４年</v>
          </cell>
        </row>
        <row r="169">
          <cell r="A169">
            <v>1410051017952</v>
          </cell>
          <cell r="B169">
            <v>6</v>
          </cell>
          <cell r="C169" t="str">
            <v>保育所</v>
          </cell>
          <cell r="D169" t="str">
            <v>アイン松本町保育園</v>
          </cell>
          <cell r="E169">
            <v>10</v>
          </cell>
          <cell r="F169" t="str">
            <v>神奈川区</v>
          </cell>
          <cell r="G169" t="str">
            <v>該当</v>
          </cell>
          <cell r="H169">
            <v>19</v>
          </cell>
          <cell r="I169" t="str">
            <v>受ける</v>
          </cell>
          <cell r="J169">
            <v>2210835</v>
          </cell>
          <cell r="K169" t="str">
            <v>横浜市神奈川区鶴屋町２－２１－１　ダイヤビル８０２</v>
          </cell>
          <cell r="L169" t="str">
            <v>中央出版株式会社</v>
          </cell>
          <cell r="M169">
            <v>45198</v>
          </cell>
          <cell r="P169" t="str">
            <v>あり</v>
          </cell>
          <cell r="U169" t="str">
            <v>令和４年</v>
          </cell>
        </row>
        <row r="170">
          <cell r="A170">
            <v>1410051016350</v>
          </cell>
          <cell r="B170">
            <v>6</v>
          </cell>
          <cell r="C170" t="str">
            <v>保育所</v>
          </cell>
          <cell r="D170" t="str">
            <v>メリーポピンズ東神奈川ルーム</v>
          </cell>
          <cell r="E170">
            <v>10</v>
          </cell>
          <cell r="F170" t="str">
            <v>神奈川区</v>
          </cell>
          <cell r="G170" t="str">
            <v>該当</v>
          </cell>
          <cell r="H170">
            <v>10</v>
          </cell>
          <cell r="I170" t="str">
            <v>受ける</v>
          </cell>
          <cell r="J170">
            <v>1500002</v>
          </cell>
          <cell r="K170" t="str">
            <v>東京都渋谷区渋谷１丁目２－５　ＭＦＰＲ渋谷ビル１３Ｆ</v>
          </cell>
          <cell r="L170" t="str">
            <v>株式会社　ゴーエスト</v>
          </cell>
          <cell r="M170">
            <v>45205</v>
          </cell>
          <cell r="P170" t="str">
            <v>あり</v>
          </cell>
          <cell r="U170" t="str">
            <v>令和４年</v>
          </cell>
        </row>
        <row r="171">
          <cell r="A171">
            <v>1410051016343</v>
          </cell>
          <cell r="B171">
            <v>6</v>
          </cell>
          <cell r="C171" t="str">
            <v>保育所</v>
          </cell>
          <cell r="D171" t="str">
            <v>横浜すきっぷ保育園</v>
          </cell>
          <cell r="E171">
            <v>10</v>
          </cell>
          <cell r="F171" t="str">
            <v>神奈川区</v>
          </cell>
          <cell r="G171" t="str">
            <v>該当</v>
          </cell>
          <cell r="H171">
            <v>18</v>
          </cell>
          <cell r="I171" t="str">
            <v>受ける</v>
          </cell>
          <cell r="J171">
            <v>1730037</v>
          </cell>
          <cell r="K171" t="str">
            <v>東京都板橋区小茂根４丁目９－２　セガミビル３階</v>
          </cell>
          <cell r="L171" t="str">
            <v>株式会社俊英館</v>
          </cell>
          <cell r="M171">
            <v>45191</v>
          </cell>
          <cell r="P171" t="str">
            <v>あり</v>
          </cell>
          <cell r="U171" t="str">
            <v>令和４年</v>
          </cell>
        </row>
        <row r="172">
          <cell r="A172">
            <v>1410051016327</v>
          </cell>
          <cell r="B172">
            <v>6</v>
          </cell>
          <cell r="C172" t="str">
            <v>保育所</v>
          </cell>
          <cell r="D172" t="str">
            <v>ひびき保育園</v>
          </cell>
          <cell r="E172">
            <v>10</v>
          </cell>
          <cell r="F172" t="str">
            <v>神奈川区</v>
          </cell>
          <cell r="G172" t="str">
            <v>該当</v>
          </cell>
          <cell r="H172">
            <v>20</v>
          </cell>
          <cell r="I172" t="str">
            <v>受ける</v>
          </cell>
          <cell r="J172">
            <v>2210005</v>
          </cell>
          <cell r="K172" t="str">
            <v>横浜市神奈川区松見町１丁目１０－３</v>
          </cell>
          <cell r="L172" t="str">
            <v>社会福祉法人そだちの杜　ひびき保育園</v>
          </cell>
          <cell r="M172">
            <v>45191</v>
          </cell>
          <cell r="P172" t="str">
            <v>あり</v>
          </cell>
          <cell r="U172" t="str">
            <v>令和４年</v>
          </cell>
        </row>
        <row r="173">
          <cell r="A173">
            <v>1410051016319</v>
          </cell>
          <cell r="B173">
            <v>6</v>
          </cell>
          <cell r="C173" t="str">
            <v>保育所</v>
          </cell>
          <cell r="D173" t="str">
            <v>西寺尾保育園</v>
          </cell>
          <cell r="E173">
            <v>10</v>
          </cell>
          <cell r="F173" t="str">
            <v>神奈川区</v>
          </cell>
          <cell r="G173" t="str">
            <v>該当</v>
          </cell>
          <cell r="H173">
            <v>30</v>
          </cell>
          <cell r="I173" t="str">
            <v>受ける</v>
          </cell>
          <cell r="J173">
            <v>2210001</v>
          </cell>
          <cell r="K173" t="str">
            <v>横浜市神奈川区西寺尾三丁目２２－１</v>
          </cell>
          <cell r="L173" t="str">
            <v>社会福祉法人　聖徳会　西寺尾保育園</v>
          </cell>
          <cell r="M173">
            <v>45212</v>
          </cell>
          <cell r="P173" t="str">
            <v>あり</v>
          </cell>
          <cell r="U173" t="str">
            <v>令和４年</v>
          </cell>
        </row>
        <row r="174">
          <cell r="A174">
            <v>1410051016301</v>
          </cell>
          <cell r="B174">
            <v>6</v>
          </cell>
          <cell r="C174" t="str">
            <v>保育所</v>
          </cell>
          <cell r="D174" t="str">
            <v>白幡フレール保育園</v>
          </cell>
          <cell r="E174">
            <v>10</v>
          </cell>
          <cell r="F174" t="str">
            <v>神奈川区</v>
          </cell>
          <cell r="G174" t="str">
            <v>該当</v>
          </cell>
          <cell r="H174">
            <v>23</v>
          </cell>
          <cell r="I174" t="str">
            <v>受ける</v>
          </cell>
          <cell r="J174">
            <v>2250003</v>
          </cell>
          <cell r="K174" t="str">
            <v>横浜市青葉区新石川二丁目９番６</v>
          </cell>
          <cell r="L174" t="str">
            <v>社会福祉法人　春明会</v>
          </cell>
          <cell r="M174">
            <v>45198</v>
          </cell>
          <cell r="P174" t="str">
            <v>あり</v>
          </cell>
          <cell r="U174" t="str">
            <v>令和４年</v>
          </cell>
        </row>
        <row r="175">
          <cell r="A175">
            <v>1410051016293</v>
          </cell>
          <cell r="B175">
            <v>6</v>
          </cell>
          <cell r="C175" t="str">
            <v>保育所</v>
          </cell>
          <cell r="D175" t="str">
            <v>小鳩保育園</v>
          </cell>
          <cell r="E175">
            <v>10</v>
          </cell>
          <cell r="F175" t="str">
            <v>神奈川区</v>
          </cell>
          <cell r="G175" t="str">
            <v>該当</v>
          </cell>
          <cell r="H175">
            <v>31</v>
          </cell>
          <cell r="I175" t="str">
            <v>受ける</v>
          </cell>
          <cell r="J175">
            <v>2210045</v>
          </cell>
          <cell r="K175" t="str">
            <v>横浜市神奈川区神奈川二丁目１７－６</v>
          </cell>
          <cell r="L175" t="str">
            <v>社会福祉法人神奈川労働福祉協会小鳩保育園</v>
          </cell>
          <cell r="M175">
            <v>45226</v>
          </cell>
          <cell r="P175" t="str">
            <v>あり</v>
          </cell>
          <cell r="U175" t="str">
            <v>令和４年</v>
          </cell>
        </row>
        <row r="176">
          <cell r="A176">
            <v>1410051016277</v>
          </cell>
          <cell r="B176">
            <v>6</v>
          </cell>
          <cell r="C176" t="str">
            <v>保育所</v>
          </cell>
          <cell r="D176" t="str">
            <v>ＹＭＣＡ東かながわ保育園</v>
          </cell>
          <cell r="E176">
            <v>10</v>
          </cell>
          <cell r="F176" t="str">
            <v>神奈川区</v>
          </cell>
          <cell r="G176" t="str">
            <v>該当</v>
          </cell>
          <cell r="H176">
            <v>19</v>
          </cell>
          <cell r="I176" t="str">
            <v>受ける</v>
          </cell>
          <cell r="J176">
            <v>2210053</v>
          </cell>
          <cell r="K176" t="str">
            <v>横浜市神奈川区橋本町２－５－３</v>
          </cell>
          <cell r="L176" t="str">
            <v>公益財団法人横浜ＹＭＣＡ東かながわ保育園</v>
          </cell>
          <cell r="M176">
            <v>45212</v>
          </cell>
          <cell r="P176" t="str">
            <v>あり</v>
          </cell>
          <cell r="U176" t="str">
            <v>令和４年</v>
          </cell>
        </row>
        <row r="177">
          <cell r="A177">
            <v>1410051015147</v>
          </cell>
          <cell r="B177">
            <v>6</v>
          </cell>
          <cell r="C177" t="str">
            <v>保育所</v>
          </cell>
          <cell r="D177" t="str">
            <v>めばえ横浜保育園</v>
          </cell>
          <cell r="E177">
            <v>10</v>
          </cell>
          <cell r="F177" t="str">
            <v>神奈川区</v>
          </cell>
          <cell r="G177" t="str">
            <v>該当</v>
          </cell>
          <cell r="H177">
            <v>26</v>
          </cell>
          <cell r="I177" t="str">
            <v>受ける</v>
          </cell>
          <cell r="J177">
            <v>2210065</v>
          </cell>
          <cell r="K177" t="str">
            <v>横浜市神奈川区白楽６－８</v>
          </cell>
          <cell r="L177" t="str">
            <v>めばえ横浜保育園</v>
          </cell>
          <cell r="M177">
            <v>45191</v>
          </cell>
          <cell r="P177" t="str">
            <v>あり</v>
          </cell>
          <cell r="U177" t="str">
            <v>令和４年</v>
          </cell>
        </row>
        <row r="178">
          <cell r="A178">
            <v>1410051014678</v>
          </cell>
          <cell r="B178">
            <v>6</v>
          </cell>
          <cell r="C178" t="str">
            <v>保育所</v>
          </cell>
          <cell r="D178" t="str">
            <v>保育園こりす</v>
          </cell>
          <cell r="E178">
            <v>10</v>
          </cell>
          <cell r="F178" t="str">
            <v>神奈川区</v>
          </cell>
          <cell r="G178" t="str">
            <v>該当</v>
          </cell>
          <cell r="H178">
            <v>21</v>
          </cell>
          <cell r="I178" t="str">
            <v>受ける</v>
          </cell>
          <cell r="J178">
            <v>2210864</v>
          </cell>
          <cell r="K178" t="str">
            <v>横浜市神奈川区菅田町１７６１－１</v>
          </cell>
          <cell r="L178" t="str">
            <v>保育園　こりす</v>
          </cell>
          <cell r="M178">
            <v>45205</v>
          </cell>
          <cell r="P178" t="str">
            <v>あり</v>
          </cell>
          <cell r="U178" t="str">
            <v>令和４年</v>
          </cell>
        </row>
        <row r="179">
          <cell r="A179">
            <v>1410051014660</v>
          </cell>
          <cell r="B179">
            <v>6</v>
          </cell>
          <cell r="C179" t="str">
            <v>保育所</v>
          </cell>
          <cell r="D179" t="str">
            <v>グローバルキッズ白楽園</v>
          </cell>
          <cell r="E179">
            <v>10</v>
          </cell>
          <cell r="F179" t="str">
            <v>神奈川区</v>
          </cell>
          <cell r="G179" t="str">
            <v>該当</v>
          </cell>
          <cell r="H179">
            <v>19</v>
          </cell>
          <cell r="I179" t="str">
            <v>受ける</v>
          </cell>
          <cell r="J179">
            <v>1020071</v>
          </cell>
          <cell r="K179" t="str">
            <v>東京都千代田区富士見二丁目１４番３６号</v>
          </cell>
          <cell r="L179" t="str">
            <v>株式会社　グローバルキッズ</v>
          </cell>
          <cell r="M179">
            <v>45198</v>
          </cell>
          <cell r="P179" t="str">
            <v>あり</v>
          </cell>
          <cell r="U179" t="str">
            <v>令和４年</v>
          </cell>
        </row>
        <row r="180">
          <cell r="A180">
            <v>1410051014652</v>
          </cell>
          <cell r="B180">
            <v>6</v>
          </cell>
          <cell r="C180" t="str">
            <v>保育所</v>
          </cell>
          <cell r="D180" t="str">
            <v>浦島保育園</v>
          </cell>
          <cell r="E180">
            <v>10</v>
          </cell>
          <cell r="F180" t="str">
            <v>神奈川区</v>
          </cell>
          <cell r="G180" t="str">
            <v>該当</v>
          </cell>
          <cell r="H180">
            <v>29</v>
          </cell>
          <cell r="I180" t="str">
            <v>受ける</v>
          </cell>
          <cell r="J180">
            <v>2210041</v>
          </cell>
          <cell r="K180" t="str">
            <v>横浜市神奈川区亀住町４－１１</v>
          </cell>
          <cell r="L180" t="str">
            <v>社会福祉法人　浦島保育園</v>
          </cell>
          <cell r="M180">
            <v>45226</v>
          </cell>
          <cell r="P180" t="str">
            <v>あり</v>
          </cell>
          <cell r="U180" t="str">
            <v>令和４年</v>
          </cell>
        </row>
        <row r="181">
          <cell r="A181">
            <v>1410051013894</v>
          </cell>
          <cell r="B181">
            <v>6</v>
          </cell>
          <cell r="C181" t="str">
            <v>保育所</v>
          </cell>
          <cell r="D181" t="str">
            <v>ゆうゆうきっず横浜</v>
          </cell>
          <cell r="E181">
            <v>10</v>
          </cell>
          <cell r="F181" t="str">
            <v>神奈川区</v>
          </cell>
          <cell r="G181" t="str">
            <v>該当</v>
          </cell>
          <cell r="H181">
            <v>27</v>
          </cell>
          <cell r="I181" t="str">
            <v>受ける</v>
          </cell>
          <cell r="J181">
            <v>2210014</v>
          </cell>
          <cell r="K181" t="str">
            <v>横浜市神奈川区入江一丁目３１番２８号</v>
          </cell>
          <cell r="L181" t="str">
            <v>ゆうゆうきっず横浜</v>
          </cell>
          <cell r="M181">
            <v>45191</v>
          </cell>
          <cell r="P181" t="str">
            <v>あり</v>
          </cell>
          <cell r="U181" t="str">
            <v>令和４年</v>
          </cell>
        </row>
        <row r="182">
          <cell r="A182">
            <v>1410051013886</v>
          </cell>
          <cell r="B182">
            <v>6</v>
          </cell>
          <cell r="C182" t="str">
            <v>保育所</v>
          </cell>
          <cell r="D182" t="str">
            <v>羽沢保育園</v>
          </cell>
          <cell r="E182">
            <v>10</v>
          </cell>
          <cell r="F182" t="str">
            <v>神奈川区</v>
          </cell>
          <cell r="G182" t="str">
            <v>該当</v>
          </cell>
          <cell r="H182">
            <v>30</v>
          </cell>
          <cell r="I182" t="str">
            <v>受ける</v>
          </cell>
          <cell r="J182">
            <v>2230058</v>
          </cell>
          <cell r="K182" t="str">
            <v>横浜市港北区新吉田東三丁目３９－１５</v>
          </cell>
          <cell r="L182" t="str">
            <v>社会福祉法人　徳風会　めぐみ保育園</v>
          </cell>
          <cell r="M182">
            <v>45219</v>
          </cell>
          <cell r="P182" t="str">
            <v>あり</v>
          </cell>
          <cell r="U182" t="str">
            <v>令和４年</v>
          </cell>
        </row>
        <row r="183">
          <cell r="A183">
            <v>1410051013878</v>
          </cell>
          <cell r="B183">
            <v>6</v>
          </cell>
          <cell r="C183" t="str">
            <v>保育所</v>
          </cell>
          <cell r="D183" t="str">
            <v>太陽の子　新子安保育園</v>
          </cell>
          <cell r="E183">
            <v>10</v>
          </cell>
          <cell r="F183" t="str">
            <v>神奈川区</v>
          </cell>
          <cell r="G183" t="str">
            <v>該当</v>
          </cell>
          <cell r="H183">
            <v>14</v>
          </cell>
          <cell r="I183" t="str">
            <v>受ける</v>
          </cell>
          <cell r="J183">
            <v>1086215</v>
          </cell>
          <cell r="K183" t="str">
            <v>東京都港区港南二丁目１５番３号　品川インターシティＣ棟１５階</v>
          </cell>
          <cell r="L183" t="str">
            <v>ＨＩＴＯＷＡキッズライフ株式会社</v>
          </cell>
          <cell r="M183">
            <v>45198</v>
          </cell>
          <cell r="P183" t="str">
            <v>あり</v>
          </cell>
          <cell r="U183" t="str">
            <v>令和４年</v>
          </cell>
        </row>
        <row r="184">
          <cell r="A184">
            <v>1410051013860</v>
          </cell>
          <cell r="B184">
            <v>6</v>
          </cell>
          <cell r="C184" t="str">
            <v>保育所</v>
          </cell>
          <cell r="D184" t="str">
            <v>白幡保育園</v>
          </cell>
          <cell r="E184">
            <v>10</v>
          </cell>
          <cell r="F184" t="str">
            <v>神奈川区</v>
          </cell>
          <cell r="G184" t="str">
            <v>該当</v>
          </cell>
          <cell r="H184">
            <v>24</v>
          </cell>
          <cell r="I184" t="str">
            <v>受ける</v>
          </cell>
          <cell r="J184">
            <v>2210004</v>
          </cell>
          <cell r="K184" t="str">
            <v>横浜市神奈川区西大口９３</v>
          </cell>
          <cell r="L184" t="str">
            <v>社会福祉法人聖徳会　白幡保育園</v>
          </cell>
          <cell r="M184">
            <v>45198</v>
          </cell>
          <cell r="P184" t="str">
            <v>あり</v>
          </cell>
          <cell r="U184" t="str">
            <v>令和４年</v>
          </cell>
        </row>
        <row r="185">
          <cell r="A185">
            <v>1410051013852</v>
          </cell>
          <cell r="B185">
            <v>6</v>
          </cell>
          <cell r="C185" t="str">
            <v>保育所</v>
          </cell>
          <cell r="D185" t="str">
            <v>聖徳保育園</v>
          </cell>
          <cell r="E185">
            <v>10</v>
          </cell>
          <cell r="F185" t="str">
            <v>神奈川区</v>
          </cell>
          <cell r="G185" t="str">
            <v>該当</v>
          </cell>
          <cell r="H185">
            <v>42</v>
          </cell>
          <cell r="I185" t="str">
            <v>受ける</v>
          </cell>
          <cell r="J185">
            <v>2210061</v>
          </cell>
          <cell r="K185" t="str">
            <v>横浜市神奈川区七島町１６３</v>
          </cell>
          <cell r="L185" t="str">
            <v>社会福祉法人　聖徳会　聖徳保育園</v>
          </cell>
          <cell r="M185">
            <v>45198</v>
          </cell>
          <cell r="P185" t="str">
            <v>あり</v>
          </cell>
          <cell r="U185" t="str">
            <v>令和４年</v>
          </cell>
        </row>
        <row r="186">
          <cell r="A186">
            <v>1410051013845</v>
          </cell>
          <cell r="B186">
            <v>6</v>
          </cell>
          <cell r="C186" t="str">
            <v>保育所</v>
          </cell>
          <cell r="D186" t="str">
            <v>神ノ木保育園</v>
          </cell>
          <cell r="E186">
            <v>10</v>
          </cell>
          <cell r="F186" t="str">
            <v>神奈川区</v>
          </cell>
          <cell r="G186" t="str">
            <v>該当</v>
          </cell>
          <cell r="H186">
            <v>37</v>
          </cell>
          <cell r="I186" t="str">
            <v>受ける</v>
          </cell>
          <cell r="J186">
            <v>2210001</v>
          </cell>
          <cell r="K186" t="str">
            <v>横浜市神奈川区西寺尾三丁目２－１３</v>
          </cell>
          <cell r="L186" t="str">
            <v>神ノ木保育園</v>
          </cell>
          <cell r="M186">
            <v>45212</v>
          </cell>
          <cell r="P186" t="str">
            <v>あり</v>
          </cell>
          <cell r="U186" t="str">
            <v>令和４年</v>
          </cell>
        </row>
        <row r="187">
          <cell r="A187">
            <v>1410051013837</v>
          </cell>
          <cell r="B187">
            <v>6</v>
          </cell>
          <cell r="C187" t="str">
            <v>保育所</v>
          </cell>
          <cell r="D187" t="str">
            <v>いずみ東白楽保育園</v>
          </cell>
          <cell r="E187">
            <v>10</v>
          </cell>
          <cell r="F187" t="str">
            <v>神奈川区</v>
          </cell>
          <cell r="G187" t="str">
            <v>該当</v>
          </cell>
          <cell r="H187">
            <v>30</v>
          </cell>
          <cell r="I187" t="str">
            <v>受ける</v>
          </cell>
          <cell r="J187">
            <v>2210812</v>
          </cell>
          <cell r="K187" t="str">
            <v>横浜市神奈川区平川町３－６</v>
          </cell>
          <cell r="L187" t="str">
            <v>社会福祉法人いずみ　いずみ東白楽保育園</v>
          </cell>
          <cell r="M187">
            <v>45212</v>
          </cell>
          <cell r="P187" t="str">
            <v>あり</v>
          </cell>
          <cell r="U187" t="str">
            <v>令和４年</v>
          </cell>
        </row>
        <row r="188">
          <cell r="A188">
            <v>1410051013654</v>
          </cell>
          <cell r="B188">
            <v>6</v>
          </cell>
          <cell r="C188" t="str">
            <v>保育所</v>
          </cell>
          <cell r="D188" t="str">
            <v>いずみ反町保育園</v>
          </cell>
          <cell r="E188">
            <v>10</v>
          </cell>
          <cell r="F188" t="str">
            <v>神奈川区</v>
          </cell>
          <cell r="G188" t="str">
            <v>該当</v>
          </cell>
          <cell r="H188">
            <v>25</v>
          </cell>
          <cell r="I188" t="str">
            <v>受ける</v>
          </cell>
          <cell r="J188">
            <v>2210842</v>
          </cell>
          <cell r="K188" t="str">
            <v>横浜市神奈川区泉町５－１０６</v>
          </cell>
          <cell r="L188" t="str">
            <v>社会福祉法人いずみ　いずみ反町保育園</v>
          </cell>
          <cell r="M188">
            <v>45237</v>
          </cell>
          <cell r="P188" t="str">
            <v>あり</v>
          </cell>
          <cell r="U188" t="str">
            <v>令和４年</v>
          </cell>
        </row>
        <row r="189">
          <cell r="A189">
            <v>1410052003712</v>
          </cell>
          <cell r="B189">
            <v>7</v>
          </cell>
          <cell r="C189" t="str">
            <v>家庭的保育事業</v>
          </cell>
          <cell r="D189" t="str">
            <v>かわち保育ルーム</v>
          </cell>
          <cell r="E189">
            <v>10</v>
          </cell>
          <cell r="F189" t="str">
            <v>神奈川区</v>
          </cell>
          <cell r="G189" t="str">
            <v>該当</v>
          </cell>
          <cell r="H189">
            <v>2</v>
          </cell>
          <cell r="I189" t="str">
            <v>-</v>
          </cell>
          <cell r="J189">
            <v>2210864</v>
          </cell>
          <cell r="K189" t="str">
            <v>横浜市神奈川区菅田町１５４８－５２</v>
          </cell>
          <cell r="L189" t="str">
            <v>かわち保育ルーム</v>
          </cell>
          <cell r="M189">
            <v>45226</v>
          </cell>
          <cell r="P189" t="str">
            <v>あり</v>
          </cell>
          <cell r="U189" t="str">
            <v>令和４年</v>
          </cell>
        </row>
        <row r="190">
          <cell r="A190">
            <v>1410052005964</v>
          </cell>
          <cell r="B190">
            <v>8</v>
          </cell>
          <cell r="C190" t="str">
            <v>小規模保育事業（A型）</v>
          </cell>
          <cell r="D190" t="str">
            <v>みらいつばさ片倉町保育園</v>
          </cell>
          <cell r="E190">
            <v>10</v>
          </cell>
          <cell r="F190" t="str">
            <v>神奈川区</v>
          </cell>
          <cell r="G190" t="str">
            <v>該当</v>
          </cell>
          <cell r="H190">
            <v>7</v>
          </cell>
          <cell r="I190" t="str">
            <v>受ける</v>
          </cell>
          <cell r="J190">
            <v>1970003</v>
          </cell>
          <cell r="K190" t="str">
            <v>東京都福生市大字熊川１６８９－４５</v>
          </cell>
          <cell r="L190" t="str">
            <v>株式会社みらいつばさ</v>
          </cell>
          <cell r="M190">
            <v>45212</v>
          </cell>
          <cell r="P190" t="str">
            <v>あり</v>
          </cell>
          <cell r="U190" t="str">
            <v>令和４年</v>
          </cell>
        </row>
        <row r="191">
          <cell r="A191">
            <v>1410052005659</v>
          </cell>
          <cell r="B191">
            <v>8</v>
          </cell>
          <cell r="C191" t="str">
            <v>小規模保育事業（A型）</v>
          </cell>
          <cell r="D191" t="str">
            <v>京浜保育園パステル</v>
          </cell>
          <cell r="E191">
            <v>10</v>
          </cell>
          <cell r="F191" t="str">
            <v>神奈川区</v>
          </cell>
          <cell r="G191" t="str">
            <v>非該当</v>
          </cell>
          <cell r="H191" t="str">
            <v>-</v>
          </cell>
          <cell r="I191" t="str">
            <v>受けない</v>
          </cell>
          <cell r="J191">
            <v>2210004</v>
          </cell>
          <cell r="K191" t="str">
            <v>横浜市神奈川区西大口２８番地</v>
          </cell>
          <cell r="L191" t="str">
            <v>有限会社パステル</v>
          </cell>
          <cell r="M191">
            <v>45191</v>
          </cell>
          <cell r="P191" t="str">
            <v/>
          </cell>
          <cell r="U191" t="str">
            <v/>
          </cell>
        </row>
        <row r="192">
          <cell r="A192">
            <v>1410052005212</v>
          </cell>
          <cell r="B192">
            <v>8</v>
          </cell>
          <cell r="C192" t="str">
            <v>小規模保育事業（A型）</v>
          </cell>
          <cell r="D192" t="str">
            <v>スターチャイルド≪横浜ステーションナーサリー≫</v>
          </cell>
          <cell r="E192">
            <v>10</v>
          </cell>
          <cell r="F192" t="str">
            <v>神奈川区</v>
          </cell>
          <cell r="G192" t="str">
            <v>該当</v>
          </cell>
          <cell r="H192">
            <v>10</v>
          </cell>
          <cell r="I192" t="str">
            <v>受ける</v>
          </cell>
          <cell r="J192">
            <v>2210835</v>
          </cell>
          <cell r="K192" t="str">
            <v>横浜市神奈川区鶴屋町３丁目２９－１　第６安田ビル５階</v>
          </cell>
          <cell r="L192" t="str">
            <v>ヒューマンスターチャイルド株式会社</v>
          </cell>
          <cell r="M192">
            <v>45205</v>
          </cell>
          <cell r="P192" t="str">
            <v>あり</v>
          </cell>
          <cell r="U192" t="str">
            <v>令和４年</v>
          </cell>
        </row>
        <row r="193">
          <cell r="A193">
            <v>1410052004819</v>
          </cell>
          <cell r="B193">
            <v>8</v>
          </cell>
          <cell r="C193" t="str">
            <v>小規模保育事業（A型）</v>
          </cell>
          <cell r="D193" t="str">
            <v>横浜ノーベル保育園</v>
          </cell>
          <cell r="E193">
            <v>10</v>
          </cell>
          <cell r="F193" t="str">
            <v>神奈川区</v>
          </cell>
          <cell r="G193" t="str">
            <v>該当</v>
          </cell>
          <cell r="H193">
            <v>9</v>
          </cell>
          <cell r="I193" t="str">
            <v>受ける</v>
          </cell>
          <cell r="J193">
            <v>2210822</v>
          </cell>
          <cell r="K193" t="str">
            <v>横浜市神奈川区西神奈川１－１１－３　レーベンハイム東白楽２階</v>
          </cell>
          <cell r="L193" t="str">
            <v>横浜ノーベル保育園</v>
          </cell>
          <cell r="M193">
            <v>45212</v>
          </cell>
          <cell r="P193" t="str">
            <v>あり</v>
          </cell>
          <cell r="U193" t="str">
            <v>令和４年</v>
          </cell>
        </row>
        <row r="194">
          <cell r="A194">
            <v>1410052004652</v>
          </cell>
          <cell r="B194">
            <v>8</v>
          </cell>
          <cell r="C194" t="str">
            <v>小規模保育事業（A型）</v>
          </cell>
          <cell r="D194" t="str">
            <v>リトルスカラー新子安保育園</v>
          </cell>
          <cell r="E194">
            <v>10</v>
          </cell>
          <cell r="F194" t="str">
            <v>神奈川区</v>
          </cell>
          <cell r="G194" t="str">
            <v>該当</v>
          </cell>
          <cell r="H194">
            <v>9</v>
          </cell>
          <cell r="I194" t="str">
            <v>受ける</v>
          </cell>
          <cell r="J194">
            <v>2220011</v>
          </cell>
          <cell r="K194" t="str">
            <v>横浜市港北区菊名１－１７－８</v>
          </cell>
          <cell r="L194" t="str">
            <v>リトルスカラー妙蓮寺保育園</v>
          </cell>
          <cell r="M194">
            <v>45191</v>
          </cell>
          <cell r="P194" t="str">
            <v>あり</v>
          </cell>
          <cell r="U194" t="str">
            <v>令和４年</v>
          </cell>
        </row>
        <row r="195">
          <cell r="A195">
            <v>1410052004645</v>
          </cell>
          <cell r="B195">
            <v>8</v>
          </cell>
          <cell r="C195" t="str">
            <v>小規模保育事業（A型）</v>
          </cell>
          <cell r="D195" t="str">
            <v>たいせつ横浜ポートサイド保育園</v>
          </cell>
          <cell r="E195">
            <v>10</v>
          </cell>
          <cell r="F195" t="str">
            <v>神奈川区</v>
          </cell>
          <cell r="G195" t="str">
            <v>該当</v>
          </cell>
          <cell r="H195">
            <v>11</v>
          </cell>
          <cell r="I195" t="str">
            <v>受ける</v>
          </cell>
          <cell r="J195">
            <v>2210052</v>
          </cell>
          <cell r="K195" t="str">
            <v>横浜市神奈川区栄町６－１　ヨコハマポートサイドロア弐番館１Ｆ</v>
          </cell>
          <cell r="L195" t="str">
            <v>たいせつ横浜ポートサイド保育園</v>
          </cell>
          <cell r="M195">
            <v>45205</v>
          </cell>
          <cell r="P195" t="str">
            <v>あり</v>
          </cell>
          <cell r="U195" t="str">
            <v>令和４年</v>
          </cell>
        </row>
        <row r="196">
          <cell r="A196">
            <v>1410052004520</v>
          </cell>
          <cell r="B196">
            <v>8</v>
          </cell>
          <cell r="C196" t="str">
            <v>小規模保育事業（A型）</v>
          </cell>
          <cell r="D196" t="str">
            <v>新町あいりす保育園</v>
          </cell>
          <cell r="E196">
            <v>10</v>
          </cell>
          <cell r="F196" t="str">
            <v>神奈川区</v>
          </cell>
          <cell r="G196" t="str">
            <v>該当</v>
          </cell>
          <cell r="H196">
            <v>9</v>
          </cell>
          <cell r="I196" t="str">
            <v>受ける</v>
          </cell>
          <cell r="J196">
            <v>2210043</v>
          </cell>
          <cell r="K196" t="str">
            <v>横浜市神奈川区新町１４－２　プレジール１階</v>
          </cell>
          <cell r="L196" t="str">
            <v>新町あいりす保育園</v>
          </cell>
          <cell r="M196">
            <v>45198</v>
          </cell>
          <cell r="P196" t="str">
            <v>あり</v>
          </cell>
          <cell r="U196" t="str">
            <v>令和４年</v>
          </cell>
        </row>
        <row r="197">
          <cell r="A197">
            <v>1410052004348</v>
          </cell>
          <cell r="B197">
            <v>8</v>
          </cell>
          <cell r="C197" t="str">
            <v>小規模保育事業（A型）</v>
          </cell>
          <cell r="D197" t="str">
            <v>京進のほいくえんＨＯＰＰＡ反町園</v>
          </cell>
          <cell r="E197">
            <v>10</v>
          </cell>
          <cell r="F197" t="str">
            <v>神奈川区</v>
          </cell>
          <cell r="G197" t="str">
            <v>該当</v>
          </cell>
          <cell r="H197">
            <v>7</v>
          </cell>
          <cell r="I197" t="str">
            <v>受ける</v>
          </cell>
          <cell r="J197">
            <v>6008177</v>
          </cell>
          <cell r="K197" t="str">
            <v>京都府京都市下京区烏丸通五条下る大坂町３９４　近江屋ビル２階</v>
          </cell>
          <cell r="L197" t="str">
            <v>株式会社　京進　保育経理課</v>
          </cell>
          <cell r="M197">
            <v>45191</v>
          </cell>
          <cell r="P197" t="str">
            <v>あり</v>
          </cell>
          <cell r="U197" t="str">
            <v>令和４年</v>
          </cell>
        </row>
        <row r="198">
          <cell r="A198">
            <v>1410052004330</v>
          </cell>
          <cell r="B198">
            <v>8</v>
          </cell>
          <cell r="C198" t="str">
            <v>小規模保育事業（A型）</v>
          </cell>
          <cell r="D198" t="str">
            <v>西寺尾チューリップルーム</v>
          </cell>
          <cell r="E198">
            <v>10</v>
          </cell>
          <cell r="F198" t="str">
            <v>神奈川区</v>
          </cell>
          <cell r="G198" t="str">
            <v>該当</v>
          </cell>
          <cell r="H198">
            <v>6</v>
          </cell>
          <cell r="I198" t="str">
            <v>受ける</v>
          </cell>
          <cell r="J198">
            <v>2160006</v>
          </cell>
          <cell r="K198" t="str">
            <v>神奈川県川崎市宮前区宮前平２丁目９－２３　ヒカリコーポＡＢ</v>
          </cell>
          <cell r="L198" t="str">
            <v>ＧＦＢ合同会社</v>
          </cell>
          <cell r="M198">
            <v>45198</v>
          </cell>
          <cell r="P198" t="str">
            <v>あり</v>
          </cell>
          <cell r="U198" t="str">
            <v>令和４年</v>
          </cell>
        </row>
        <row r="199">
          <cell r="A199">
            <v>1410052004322</v>
          </cell>
          <cell r="B199">
            <v>8</v>
          </cell>
          <cell r="C199" t="str">
            <v>小規模保育事業（A型）</v>
          </cell>
          <cell r="D199" t="str">
            <v>キッズパートナー東白楽</v>
          </cell>
          <cell r="E199">
            <v>10</v>
          </cell>
          <cell r="F199" t="str">
            <v>神奈川区</v>
          </cell>
          <cell r="G199" t="str">
            <v>該当</v>
          </cell>
          <cell r="H199">
            <v>11</v>
          </cell>
          <cell r="I199" t="str">
            <v>受ける</v>
          </cell>
          <cell r="J199">
            <v>1400013</v>
          </cell>
          <cell r="K199" t="str">
            <v>東京都品川区南大井６丁目２０－１４</v>
          </cell>
          <cell r="L199" t="str">
            <v>ケアパートナー株式会社</v>
          </cell>
          <cell r="M199">
            <v>45205</v>
          </cell>
          <cell r="P199" t="str">
            <v>あり</v>
          </cell>
          <cell r="U199" t="str">
            <v>令和４年</v>
          </cell>
        </row>
        <row r="200">
          <cell r="A200">
            <v>1410052004314</v>
          </cell>
          <cell r="B200">
            <v>8</v>
          </cell>
          <cell r="C200" t="str">
            <v>小規模保育事業（A型）</v>
          </cell>
          <cell r="D200" t="str">
            <v>キッズパートナー新子安</v>
          </cell>
          <cell r="E200">
            <v>10</v>
          </cell>
          <cell r="F200" t="str">
            <v>神奈川区</v>
          </cell>
          <cell r="G200" t="str">
            <v>該当</v>
          </cell>
          <cell r="H200">
            <v>9</v>
          </cell>
          <cell r="I200" t="str">
            <v>受ける</v>
          </cell>
          <cell r="J200">
            <v>1400013</v>
          </cell>
          <cell r="K200" t="str">
            <v>東京都品川区南大井６丁目２０－１４</v>
          </cell>
          <cell r="L200" t="str">
            <v>ケアパートナー株式会社</v>
          </cell>
          <cell r="M200">
            <v>45219</v>
          </cell>
          <cell r="P200" t="str">
            <v>あり</v>
          </cell>
          <cell r="U200" t="str">
            <v>令和４年</v>
          </cell>
        </row>
        <row r="201">
          <cell r="A201">
            <v>1410052004306</v>
          </cell>
          <cell r="B201">
            <v>8</v>
          </cell>
          <cell r="C201" t="str">
            <v>小規模保育事業（A型）</v>
          </cell>
          <cell r="D201" t="str">
            <v>ＳＵＮＮＹ　ＫＩＤ保育園</v>
          </cell>
          <cell r="E201">
            <v>10</v>
          </cell>
          <cell r="F201" t="str">
            <v>神奈川区</v>
          </cell>
          <cell r="G201" t="str">
            <v>該当</v>
          </cell>
          <cell r="H201">
            <v>9</v>
          </cell>
          <cell r="I201" t="str">
            <v>受ける</v>
          </cell>
          <cell r="J201">
            <v>2210002</v>
          </cell>
          <cell r="K201" t="str">
            <v>横浜市神奈川区大口通　８０　ＮＳＫハイツ大口　１－Ｄ</v>
          </cell>
          <cell r="L201" t="str">
            <v>ＳＵＮＮＹ　ＫＩＤ保育園</v>
          </cell>
          <cell r="M201">
            <v>45205</v>
          </cell>
          <cell r="P201" t="str">
            <v>あり</v>
          </cell>
          <cell r="U201" t="str">
            <v>令和４年</v>
          </cell>
        </row>
        <row r="202">
          <cell r="A202">
            <v>1410052004199</v>
          </cell>
          <cell r="B202">
            <v>8</v>
          </cell>
          <cell r="C202" t="str">
            <v>小規模保育事業（A型）</v>
          </cell>
          <cell r="D202" t="str">
            <v>こころベイビー</v>
          </cell>
          <cell r="E202">
            <v>10</v>
          </cell>
          <cell r="F202" t="str">
            <v>神奈川区</v>
          </cell>
          <cell r="G202" t="str">
            <v>該当</v>
          </cell>
          <cell r="H202">
            <v>11</v>
          </cell>
          <cell r="I202" t="str">
            <v>受ける</v>
          </cell>
          <cell r="J202">
            <v>2210865</v>
          </cell>
          <cell r="K202" t="str">
            <v>横浜市神奈川区片倉　２－２－５</v>
          </cell>
          <cell r="L202" t="str">
            <v>こころベイビー</v>
          </cell>
          <cell r="M202">
            <v>45212</v>
          </cell>
          <cell r="P202" t="str">
            <v>あり</v>
          </cell>
          <cell r="U202" t="str">
            <v>令和４年</v>
          </cell>
        </row>
        <row r="203">
          <cell r="A203">
            <v>1410052003571</v>
          </cell>
          <cell r="B203">
            <v>8</v>
          </cell>
          <cell r="C203" t="str">
            <v>小規模保育事業（A型）</v>
          </cell>
          <cell r="D203" t="str">
            <v>保育ルーム　岸根公園前</v>
          </cell>
          <cell r="E203">
            <v>10</v>
          </cell>
          <cell r="F203" t="str">
            <v>神奈川区</v>
          </cell>
          <cell r="G203" t="str">
            <v>該当</v>
          </cell>
          <cell r="H203">
            <v>6</v>
          </cell>
          <cell r="I203" t="str">
            <v>受ける</v>
          </cell>
          <cell r="J203">
            <v>2210865</v>
          </cell>
          <cell r="K203" t="str">
            <v>横浜市神奈川区片倉五丁目１９－２８</v>
          </cell>
          <cell r="L203" t="str">
            <v>社会福祉法人中日会</v>
          </cell>
          <cell r="M203">
            <v>45226</v>
          </cell>
          <cell r="P203" t="str">
            <v>あり</v>
          </cell>
          <cell r="U203" t="str">
            <v>令和４年</v>
          </cell>
        </row>
        <row r="204">
          <cell r="A204">
            <v>1410052003456</v>
          </cell>
          <cell r="B204">
            <v>8</v>
          </cell>
          <cell r="C204" t="str">
            <v>小規模保育事業（A型）</v>
          </cell>
          <cell r="D204" t="str">
            <v>横浜シュタイナー保育園</v>
          </cell>
          <cell r="E204">
            <v>10</v>
          </cell>
          <cell r="F204" t="str">
            <v>神奈川区</v>
          </cell>
          <cell r="G204" t="str">
            <v>該当</v>
          </cell>
          <cell r="H204">
            <v>7</v>
          </cell>
          <cell r="I204" t="str">
            <v>受ける</v>
          </cell>
          <cell r="J204">
            <v>2210841</v>
          </cell>
          <cell r="K204" t="str">
            <v>横浜市神奈川区松本町５丁目３６－１０</v>
          </cell>
          <cell r="L204" t="str">
            <v>横浜シュタイナー保育園</v>
          </cell>
          <cell r="M204">
            <v>45219</v>
          </cell>
          <cell r="P204" t="str">
            <v>あり</v>
          </cell>
          <cell r="U204" t="str">
            <v>令和４年</v>
          </cell>
        </row>
        <row r="205">
          <cell r="A205">
            <v>1410052003001</v>
          </cell>
          <cell r="B205">
            <v>8</v>
          </cell>
          <cell r="C205" t="str">
            <v>小規模保育事業（A型）</v>
          </cell>
          <cell r="D205" t="str">
            <v>おれんじハウス横浜駅前保育園</v>
          </cell>
          <cell r="E205">
            <v>10</v>
          </cell>
          <cell r="F205" t="str">
            <v>神奈川区</v>
          </cell>
          <cell r="G205" t="str">
            <v>該当</v>
          </cell>
          <cell r="H205">
            <v>9</v>
          </cell>
          <cell r="I205" t="str">
            <v>受ける</v>
          </cell>
          <cell r="J205">
            <v>2210052</v>
          </cell>
          <cell r="K205" t="str">
            <v>横浜市神奈川区栄町１－１９　グレイス横浜ポートシティ１階</v>
          </cell>
          <cell r="L205" t="str">
            <v>おれんじハウス横浜駅前保育園</v>
          </cell>
          <cell r="M205">
            <v>45198</v>
          </cell>
          <cell r="P205" t="str">
            <v>あり</v>
          </cell>
          <cell r="U205" t="str">
            <v>令和４年</v>
          </cell>
        </row>
        <row r="206">
          <cell r="A206">
            <v>1410052004082</v>
          </cell>
          <cell r="B206">
            <v>10</v>
          </cell>
          <cell r="C206" t="str">
            <v>事業所内保育事業－小規模Ａ型基準</v>
          </cell>
          <cell r="D206" t="str">
            <v>こまつな保育園</v>
          </cell>
          <cell r="E206">
            <v>10</v>
          </cell>
          <cell r="F206" t="str">
            <v>神奈川区</v>
          </cell>
          <cell r="G206" t="str">
            <v>該当</v>
          </cell>
          <cell r="H206">
            <v>6</v>
          </cell>
          <cell r="I206" t="str">
            <v>受ける</v>
          </cell>
          <cell r="J206">
            <v>2210054</v>
          </cell>
          <cell r="K206" t="str">
            <v>横浜市神奈川区山内町１　市場センタービル２階</v>
          </cell>
          <cell r="L206" t="str">
            <v>園長　阿部　徳子</v>
          </cell>
          <cell r="M206">
            <v>45212</v>
          </cell>
          <cell r="P206" t="str">
            <v>あり</v>
          </cell>
          <cell r="U206" t="str">
            <v>令和４年</v>
          </cell>
        </row>
        <row r="207">
          <cell r="A207">
            <v>1410052003464</v>
          </cell>
          <cell r="B207">
            <v>11</v>
          </cell>
          <cell r="C207" t="str">
            <v>小規模保育事業（B型）</v>
          </cell>
          <cell r="D207" t="str">
            <v>東神奈川ひかり保育園</v>
          </cell>
          <cell r="E207">
            <v>10</v>
          </cell>
          <cell r="F207" t="str">
            <v>神奈川区</v>
          </cell>
          <cell r="G207" t="str">
            <v>該当</v>
          </cell>
          <cell r="H207">
            <v>11</v>
          </cell>
          <cell r="I207" t="str">
            <v>受ける</v>
          </cell>
          <cell r="J207">
            <v>2210824</v>
          </cell>
          <cell r="K207" t="str">
            <v>横浜市神奈川区広台太田町４－２－１Ｆ</v>
          </cell>
          <cell r="L207" t="str">
            <v>東神奈川ひかり保育園</v>
          </cell>
          <cell r="M207">
            <v>45219</v>
          </cell>
          <cell r="P207" t="str">
            <v>あり</v>
          </cell>
          <cell r="U207" t="str">
            <v>令和４年</v>
          </cell>
        </row>
        <row r="208">
          <cell r="A208">
            <v>1410051027688</v>
          </cell>
          <cell r="B208">
            <v>5</v>
          </cell>
          <cell r="C208" t="str">
            <v>幼稚園</v>
          </cell>
          <cell r="D208" t="str">
            <v>野毛山幼稚園</v>
          </cell>
          <cell r="E208">
            <v>20</v>
          </cell>
          <cell r="F208" t="str">
            <v>西区</v>
          </cell>
          <cell r="G208" t="str">
            <v>該当</v>
          </cell>
          <cell r="H208">
            <v>16</v>
          </cell>
          <cell r="I208" t="str">
            <v>-</v>
          </cell>
          <cell r="J208">
            <v>2200032</v>
          </cell>
          <cell r="K208" t="str">
            <v>横浜市西区老松町３０</v>
          </cell>
          <cell r="L208" t="str">
            <v>野毛山幼稚園</v>
          </cell>
          <cell r="M208">
            <v>45212</v>
          </cell>
          <cell r="P208" t="str">
            <v>あり</v>
          </cell>
          <cell r="U208" t="str">
            <v>令和４年</v>
          </cell>
        </row>
        <row r="209">
          <cell r="A209">
            <v>1410051027373</v>
          </cell>
          <cell r="B209">
            <v>5</v>
          </cell>
          <cell r="C209" t="str">
            <v>幼稚園</v>
          </cell>
          <cell r="D209" t="str">
            <v>藤棚幼稚園</v>
          </cell>
          <cell r="E209">
            <v>20</v>
          </cell>
          <cell r="F209" t="str">
            <v>西区</v>
          </cell>
          <cell r="G209" t="str">
            <v>該当</v>
          </cell>
          <cell r="H209">
            <v>12</v>
          </cell>
          <cell r="I209" t="str">
            <v>-</v>
          </cell>
          <cell r="J209">
            <v>2200053</v>
          </cell>
          <cell r="K209" t="str">
            <v>横浜市西区藤棚町１丁目３１</v>
          </cell>
          <cell r="L209" t="str">
            <v>学校法人　藤棚学園　藤棚幼稚園</v>
          </cell>
          <cell r="M209">
            <v>45198</v>
          </cell>
          <cell r="P209" t="str">
            <v>あり</v>
          </cell>
          <cell r="U209" t="str">
            <v>令和４年</v>
          </cell>
        </row>
        <row r="210">
          <cell r="A210">
            <v>1410051026367</v>
          </cell>
          <cell r="B210">
            <v>5</v>
          </cell>
          <cell r="C210" t="str">
            <v>幼稚園</v>
          </cell>
          <cell r="D210" t="str">
            <v>霞ケ丘幼稚園</v>
          </cell>
          <cell r="E210">
            <v>20</v>
          </cell>
          <cell r="F210" t="str">
            <v>西区</v>
          </cell>
          <cell r="G210" t="str">
            <v>該当</v>
          </cell>
          <cell r="H210">
            <v>14</v>
          </cell>
          <cell r="I210" t="str">
            <v>-</v>
          </cell>
          <cell r="J210">
            <v>2200035</v>
          </cell>
          <cell r="K210" t="str">
            <v>横浜市西区霞ケ丘５１</v>
          </cell>
          <cell r="L210" t="str">
            <v>霞ヶ丘幼稚園</v>
          </cell>
          <cell r="M210">
            <v>45219</v>
          </cell>
          <cell r="P210" t="str">
            <v>あり</v>
          </cell>
          <cell r="U210" t="str">
            <v>令和４年</v>
          </cell>
        </row>
        <row r="211">
          <cell r="A211">
            <v>1410051020980</v>
          </cell>
          <cell r="B211">
            <v>5</v>
          </cell>
          <cell r="C211" t="str">
            <v>幼稚園</v>
          </cell>
          <cell r="D211" t="str">
            <v>横浜愛隣幼稚園</v>
          </cell>
          <cell r="E211">
            <v>20</v>
          </cell>
          <cell r="F211" t="str">
            <v>西区</v>
          </cell>
          <cell r="G211" t="str">
            <v>該当</v>
          </cell>
          <cell r="H211">
            <v>11</v>
          </cell>
          <cell r="I211" t="str">
            <v>-</v>
          </cell>
          <cell r="J211">
            <v>2200046</v>
          </cell>
          <cell r="K211" t="str">
            <v>横浜市西区西戸部町２丁目１４４</v>
          </cell>
          <cell r="L211" t="str">
            <v>横浜愛隣幼稚園</v>
          </cell>
          <cell r="M211">
            <v>45219</v>
          </cell>
          <cell r="P211" t="str">
            <v>あり</v>
          </cell>
          <cell r="U211" t="str">
            <v>令和４年</v>
          </cell>
        </row>
        <row r="212">
          <cell r="A212">
            <v>1410051020964</v>
          </cell>
          <cell r="B212">
            <v>5</v>
          </cell>
          <cell r="C212" t="str">
            <v>幼稚園</v>
          </cell>
          <cell r="D212" t="str">
            <v>ばらの幼稚園</v>
          </cell>
          <cell r="E212">
            <v>20</v>
          </cell>
          <cell r="F212" t="str">
            <v>西区</v>
          </cell>
          <cell r="G212" t="str">
            <v>該当</v>
          </cell>
          <cell r="H212">
            <v>11</v>
          </cell>
          <cell r="I212" t="str">
            <v>-</v>
          </cell>
          <cell r="J212">
            <v>2200046</v>
          </cell>
          <cell r="K212" t="str">
            <v>横浜市西区西戸部町３－２９１</v>
          </cell>
          <cell r="L212" t="str">
            <v>ばらの幼稚園</v>
          </cell>
          <cell r="M212">
            <v>45191</v>
          </cell>
          <cell r="P212" t="str">
            <v>あり</v>
          </cell>
          <cell r="U212" t="str">
            <v>令和４年</v>
          </cell>
        </row>
        <row r="213">
          <cell r="A213">
            <v>1410051027597</v>
          </cell>
          <cell r="B213">
            <v>6</v>
          </cell>
          <cell r="C213" t="str">
            <v>保育所</v>
          </cell>
          <cell r="D213" t="str">
            <v>横浜西口保育園</v>
          </cell>
          <cell r="E213">
            <v>20</v>
          </cell>
          <cell r="F213" t="str">
            <v>西区</v>
          </cell>
          <cell r="G213" t="str">
            <v>該当</v>
          </cell>
          <cell r="H213">
            <v>14</v>
          </cell>
          <cell r="I213" t="str">
            <v>受ける</v>
          </cell>
          <cell r="J213">
            <v>2200024</v>
          </cell>
          <cell r="K213" t="str">
            <v>横浜市西区西平沼町４－１－Ｗ１０３</v>
          </cell>
          <cell r="L213" t="str">
            <v>横浜西口保育園</v>
          </cell>
          <cell r="M213">
            <v>45191</v>
          </cell>
          <cell r="P213" t="str">
            <v>あり</v>
          </cell>
          <cell r="U213" t="str">
            <v>令和４年</v>
          </cell>
        </row>
        <row r="214">
          <cell r="A214">
            <v>1410051027514</v>
          </cell>
          <cell r="B214">
            <v>6</v>
          </cell>
          <cell r="C214" t="str">
            <v>保育所</v>
          </cell>
          <cell r="D214" t="str">
            <v>むつみ愛児園</v>
          </cell>
          <cell r="E214">
            <v>20</v>
          </cell>
          <cell r="F214" t="str">
            <v>西区</v>
          </cell>
          <cell r="G214" t="str">
            <v>該当</v>
          </cell>
          <cell r="H214">
            <v>11</v>
          </cell>
          <cell r="I214" t="str">
            <v>受けない</v>
          </cell>
          <cell r="J214">
            <v>2200002</v>
          </cell>
          <cell r="K214" t="str">
            <v>横浜市西区南軽井沢５６</v>
          </cell>
          <cell r="L214" t="str">
            <v>むつみ愛児園</v>
          </cell>
          <cell r="M214">
            <v>45212</v>
          </cell>
          <cell r="P214" t="str">
            <v>あり</v>
          </cell>
          <cell r="U214" t="str">
            <v>令和４年</v>
          </cell>
        </row>
        <row r="215">
          <cell r="A215">
            <v>1410051027332</v>
          </cell>
          <cell r="B215">
            <v>6</v>
          </cell>
          <cell r="C215" t="str">
            <v>保育所</v>
          </cell>
          <cell r="D215" t="str">
            <v>ポピンズナーサリースクール平沼橋</v>
          </cell>
          <cell r="E215">
            <v>20</v>
          </cell>
          <cell r="F215" t="str">
            <v>西区</v>
          </cell>
          <cell r="G215" t="str">
            <v>該当</v>
          </cell>
          <cell r="H215">
            <v>13</v>
          </cell>
          <cell r="I215" t="str">
            <v>受ける</v>
          </cell>
          <cell r="J215">
            <v>2200024</v>
          </cell>
          <cell r="K215" t="str">
            <v>横浜市西区西平沼町２－１９　シティテラス横浜サウス棟１階</v>
          </cell>
          <cell r="L215" t="str">
            <v>ポピンズナーサリースクール平沼橋</v>
          </cell>
          <cell r="M215">
            <v>45205</v>
          </cell>
          <cell r="P215" t="str">
            <v>あり</v>
          </cell>
          <cell r="U215" t="str">
            <v>令和４年</v>
          </cell>
        </row>
        <row r="216">
          <cell r="A216">
            <v>1410051027118</v>
          </cell>
          <cell r="B216">
            <v>6</v>
          </cell>
          <cell r="C216" t="str">
            <v>保育所</v>
          </cell>
          <cell r="D216" t="str">
            <v>にじいろ保育園平沼</v>
          </cell>
          <cell r="E216">
            <v>20</v>
          </cell>
          <cell r="F216" t="str">
            <v>西区</v>
          </cell>
          <cell r="G216" t="str">
            <v>該当</v>
          </cell>
          <cell r="H216">
            <v>14</v>
          </cell>
          <cell r="I216" t="str">
            <v>受ける</v>
          </cell>
          <cell r="J216">
            <v>1500043</v>
          </cell>
          <cell r="K216" t="str">
            <v>東京都渋谷区道玄坂１丁目１２－１　渋谷マークシティウェスト１７階</v>
          </cell>
          <cell r="L216" t="str">
            <v>ライクキッズ株式会社</v>
          </cell>
          <cell r="M216">
            <v>45191</v>
          </cell>
          <cell r="P216" t="str">
            <v>あり</v>
          </cell>
          <cell r="U216" t="str">
            <v>令和４年</v>
          </cell>
        </row>
        <row r="217">
          <cell r="A217">
            <v>1410051025914</v>
          </cell>
          <cell r="B217">
            <v>6</v>
          </cell>
          <cell r="C217" t="str">
            <v>保育所</v>
          </cell>
          <cell r="D217" t="str">
            <v>京急キッズランド新高島保育園</v>
          </cell>
          <cell r="E217">
            <v>20</v>
          </cell>
          <cell r="F217" t="str">
            <v>西区</v>
          </cell>
          <cell r="G217" t="str">
            <v>該当</v>
          </cell>
          <cell r="H217">
            <v>17</v>
          </cell>
          <cell r="I217" t="str">
            <v>受ける</v>
          </cell>
          <cell r="J217">
            <v>2200011</v>
          </cell>
          <cell r="K217" t="str">
            <v>横浜市西区高島一丁目２番８号</v>
          </cell>
          <cell r="L217" t="str">
            <v>京急キッズランド新高島保育園</v>
          </cell>
          <cell r="M217">
            <v>45198</v>
          </cell>
          <cell r="P217" t="str">
            <v>あり</v>
          </cell>
          <cell r="U217" t="str">
            <v>令和４年</v>
          </cell>
        </row>
        <row r="218">
          <cell r="A218">
            <v>1410051025559</v>
          </cell>
          <cell r="B218">
            <v>6</v>
          </cell>
          <cell r="C218" t="str">
            <v>保育所</v>
          </cell>
          <cell r="D218" t="str">
            <v>横浜そらいろ保育園</v>
          </cell>
          <cell r="E218">
            <v>20</v>
          </cell>
          <cell r="F218" t="str">
            <v>西区</v>
          </cell>
          <cell r="G218" t="str">
            <v>該当</v>
          </cell>
          <cell r="H218">
            <v>17</v>
          </cell>
          <cell r="I218" t="str">
            <v>受ける</v>
          </cell>
          <cell r="J218">
            <v>2200073</v>
          </cell>
          <cell r="K218" t="str">
            <v>横浜市西区岡野２－８－３　ＫＭプラザ２Ｆ</v>
          </cell>
          <cell r="L218" t="str">
            <v>横浜そらいろ保育園</v>
          </cell>
          <cell r="M218">
            <v>45205</v>
          </cell>
          <cell r="P218" t="str">
            <v>あり</v>
          </cell>
          <cell r="U218" t="str">
            <v>令和４年</v>
          </cell>
        </row>
        <row r="219">
          <cell r="A219">
            <v>1410051025450</v>
          </cell>
          <cell r="B219">
            <v>6</v>
          </cell>
          <cell r="C219" t="str">
            <v>保育所</v>
          </cell>
          <cell r="D219" t="str">
            <v>ウィズブック保育園戸部</v>
          </cell>
          <cell r="E219">
            <v>20</v>
          </cell>
          <cell r="F219" t="str">
            <v>西区</v>
          </cell>
          <cell r="G219" t="str">
            <v>該当</v>
          </cell>
          <cell r="H219">
            <v>18</v>
          </cell>
          <cell r="I219" t="str">
            <v>受ける</v>
          </cell>
          <cell r="J219">
            <v>1020093</v>
          </cell>
          <cell r="K219" t="str">
            <v>東京都千代田区平河町２－６－１　１Ｆ</v>
          </cell>
          <cell r="L219" t="str">
            <v>株式会社アイ・エス・シー</v>
          </cell>
          <cell r="M219">
            <v>45212</v>
          </cell>
          <cell r="P219" t="str">
            <v>あり</v>
          </cell>
          <cell r="U219" t="str">
            <v>令和４年</v>
          </cell>
        </row>
        <row r="220">
          <cell r="A220">
            <v>1410051025401</v>
          </cell>
          <cell r="B220">
            <v>6</v>
          </cell>
          <cell r="C220" t="str">
            <v>保育所</v>
          </cell>
          <cell r="D220" t="str">
            <v>櫻南幸保育園</v>
          </cell>
          <cell r="E220">
            <v>20</v>
          </cell>
          <cell r="F220" t="str">
            <v>西区</v>
          </cell>
          <cell r="G220" t="str">
            <v>該当</v>
          </cell>
          <cell r="H220">
            <v>10</v>
          </cell>
          <cell r="I220" t="str">
            <v>受ける</v>
          </cell>
          <cell r="J220">
            <v>2200023</v>
          </cell>
          <cell r="K220" t="str">
            <v>横浜市西区平沼２－４－１４　ｓｏ２ｆｒｏｎｔ　１階</v>
          </cell>
          <cell r="L220" t="str">
            <v>櫻南幸保育園</v>
          </cell>
          <cell r="M220">
            <v>45219</v>
          </cell>
          <cell r="P220" t="str">
            <v>あり</v>
          </cell>
          <cell r="U220" t="str">
            <v>令和４年</v>
          </cell>
        </row>
        <row r="221">
          <cell r="A221">
            <v>1410051025393</v>
          </cell>
          <cell r="B221">
            <v>6</v>
          </cell>
          <cell r="C221" t="str">
            <v>保育所</v>
          </cell>
          <cell r="D221" t="str">
            <v>アミー保育園高島園</v>
          </cell>
          <cell r="E221">
            <v>20</v>
          </cell>
          <cell r="F221" t="str">
            <v>西区</v>
          </cell>
          <cell r="G221" t="str">
            <v>該当</v>
          </cell>
          <cell r="H221">
            <v>13</v>
          </cell>
          <cell r="I221" t="str">
            <v>受ける</v>
          </cell>
          <cell r="J221">
            <v>2200042</v>
          </cell>
          <cell r="K221" t="str">
            <v>横浜市西区戸部町７－２４５－１　フェリース横濱１階</v>
          </cell>
          <cell r="L221" t="str">
            <v>アミー保育園　ＹＯＫＯＨＡＭＡ内</v>
          </cell>
          <cell r="M221">
            <v>45198</v>
          </cell>
          <cell r="P221" t="str">
            <v>あり</v>
          </cell>
          <cell r="U221" t="str">
            <v>令和４年</v>
          </cell>
        </row>
        <row r="222">
          <cell r="A222">
            <v>1410051025039</v>
          </cell>
          <cell r="B222">
            <v>6</v>
          </cell>
          <cell r="C222" t="str">
            <v>保育所</v>
          </cell>
          <cell r="D222" t="str">
            <v>おはよう保育園　花咲町</v>
          </cell>
          <cell r="E222">
            <v>20</v>
          </cell>
          <cell r="F222" t="str">
            <v>西区</v>
          </cell>
          <cell r="G222" t="str">
            <v>該当</v>
          </cell>
          <cell r="H222">
            <v>17</v>
          </cell>
          <cell r="I222" t="str">
            <v>受ける</v>
          </cell>
          <cell r="J222">
            <v>1030022</v>
          </cell>
          <cell r="K222" t="str">
            <v>東京都中央区日本橋室町４丁目３－１８</v>
          </cell>
          <cell r="L222" t="str">
            <v>株式会社おはようキッズ</v>
          </cell>
          <cell r="M222">
            <v>45212</v>
          </cell>
          <cell r="P222" t="str">
            <v>あり</v>
          </cell>
          <cell r="U222" t="str">
            <v>令和４年</v>
          </cell>
        </row>
        <row r="223">
          <cell r="A223">
            <v>1410051024776</v>
          </cell>
          <cell r="B223">
            <v>6</v>
          </cell>
          <cell r="C223" t="str">
            <v>保育所</v>
          </cell>
          <cell r="D223" t="str">
            <v>横浜岡野すきっぷ保育園</v>
          </cell>
          <cell r="E223">
            <v>20</v>
          </cell>
          <cell r="F223" t="str">
            <v>西区</v>
          </cell>
          <cell r="G223" t="str">
            <v>該当</v>
          </cell>
          <cell r="H223">
            <v>19</v>
          </cell>
          <cell r="I223" t="str">
            <v>受ける</v>
          </cell>
          <cell r="J223">
            <v>1730037</v>
          </cell>
          <cell r="K223" t="str">
            <v>東京都板橋区小茂根４－９－２　セガミビル３階</v>
          </cell>
          <cell r="L223" t="str">
            <v>株式会社俊英館</v>
          </cell>
          <cell r="M223">
            <v>45212</v>
          </cell>
          <cell r="P223" t="str">
            <v>あり</v>
          </cell>
          <cell r="U223" t="str">
            <v>令和４年</v>
          </cell>
        </row>
        <row r="224">
          <cell r="A224">
            <v>1410051024677</v>
          </cell>
          <cell r="B224">
            <v>6</v>
          </cell>
          <cell r="C224" t="str">
            <v>保育所</v>
          </cell>
          <cell r="D224" t="str">
            <v>みなとみらいくばがさ保育園</v>
          </cell>
          <cell r="E224">
            <v>20</v>
          </cell>
          <cell r="F224" t="str">
            <v>西区</v>
          </cell>
          <cell r="G224" t="str">
            <v>該当</v>
          </cell>
          <cell r="H224">
            <v>19</v>
          </cell>
          <cell r="I224" t="str">
            <v>受ける</v>
          </cell>
          <cell r="J224">
            <v>2200012</v>
          </cell>
          <cell r="K224" t="str">
            <v>横浜市西区みなとみらい３－７－２</v>
          </cell>
          <cell r="L224" t="str">
            <v>みなとみらいくばがさ保育園</v>
          </cell>
          <cell r="M224">
            <v>45205</v>
          </cell>
          <cell r="P224" t="str">
            <v>あり</v>
          </cell>
          <cell r="U224" t="str">
            <v>令和４年</v>
          </cell>
        </row>
        <row r="225">
          <cell r="A225">
            <v>1410051024347</v>
          </cell>
          <cell r="B225">
            <v>6</v>
          </cell>
          <cell r="C225" t="str">
            <v>保育所</v>
          </cell>
          <cell r="D225" t="str">
            <v>マイ・ハート紅葉ヶ丘保育園</v>
          </cell>
          <cell r="E225">
            <v>20</v>
          </cell>
          <cell r="F225" t="str">
            <v>西区</v>
          </cell>
          <cell r="G225" t="str">
            <v>該当</v>
          </cell>
          <cell r="H225">
            <v>13</v>
          </cell>
          <cell r="I225" t="str">
            <v>受ける</v>
          </cell>
          <cell r="J225">
            <v>2200044</v>
          </cell>
          <cell r="K225" t="str">
            <v>横浜市西区紅葉ヶ丘５３　横浜市教育会館３Ｆ</v>
          </cell>
          <cell r="L225" t="str">
            <v>株式会社マイ・ハート</v>
          </cell>
          <cell r="M225">
            <v>45205</v>
          </cell>
          <cell r="P225" t="str">
            <v>あり</v>
          </cell>
          <cell r="U225" t="str">
            <v>令和４年</v>
          </cell>
        </row>
        <row r="226">
          <cell r="A226">
            <v>1410051024172</v>
          </cell>
          <cell r="B226">
            <v>6</v>
          </cell>
          <cell r="C226" t="str">
            <v>保育所</v>
          </cell>
          <cell r="D226" t="str">
            <v>キッズポケット木の葉保育園</v>
          </cell>
          <cell r="E226">
            <v>20</v>
          </cell>
          <cell r="F226" t="str">
            <v>西区</v>
          </cell>
          <cell r="G226" t="str">
            <v>該当</v>
          </cell>
          <cell r="H226">
            <v>19</v>
          </cell>
          <cell r="I226" t="str">
            <v>受ける</v>
          </cell>
          <cell r="J226">
            <v>2200072</v>
          </cell>
          <cell r="K226" t="str">
            <v>横浜市西区浅間町１－１７－５</v>
          </cell>
          <cell r="L226" t="str">
            <v>キッズポケット木の葉保育園</v>
          </cell>
          <cell r="M226">
            <v>45191</v>
          </cell>
          <cell r="P226" t="str">
            <v>あり</v>
          </cell>
          <cell r="U226" t="str">
            <v>令和４年</v>
          </cell>
        </row>
        <row r="227">
          <cell r="A227">
            <v>1410051024081</v>
          </cell>
          <cell r="B227">
            <v>6</v>
          </cell>
          <cell r="C227" t="str">
            <v>保育所</v>
          </cell>
          <cell r="D227" t="str">
            <v>キッズパートナーみなとみらい</v>
          </cell>
          <cell r="E227">
            <v>20</v>
          </cell>
          <cell r="F227" t="str">
            <v>西区</v>
          </cell>
          <cell r="G227" t="str">
            <v>該当</v>
          </cell>
          <cell r="H227">
            <v>14</v>
          </cell>
          <cell r="I227" t="str">
            <v>受ける</v>
          </cell>
          <cell r="J227">
            <v>1400013</v>
          </cell>
          <cell r="K227" t="str">
            <v>東京都品川区南大井６丁目２０－１４</v>
          </cell>
          <cell r="L227" t="str">
            <v>ケアパートナー株式会社</v>
          </cell>
          <cell r="M227">
            <v>45212</v>
          </cell>
          <cell r="P227" t="str">
            <v>あり</v>
          </cell>
          <cell r="U227" t="str">
            <v>令和４年</v>
          </cell>
        </row>
        <row r="228">
          <cell r="A228">
            <v>1410051019883</v>
          </cell>
          <cell r="B228">
            <v>6</v>
          </cell>
          <cell r="C228" t="str">
            <v>保育所</v>
          </cell>
          <cell r="D228" t="str">
            <v>浅間幼育園</v>
          </cell>
          <cell r="E228">
            <v>20</v>
          </cell>
          <cell r="F228" t="str">
            <v>西区</v>
          </cell>
          <cell r="G228" t="str">
            <v>該当</v>
          </cell>
          <cell r="H228">
            <v>19</v>
          </cell>
          <cell r="I228" t="str">
            <v>受ける</v>
          </cell>
          <cell r="J228">
            <v>2200072</v>
          </cell>
          <cell r="K228" t="str">
            <v>横浜市西区浅間町１丁目４４番地２</v>
          </cell>
          <cell r="L228" t="str">
            <v>社会福祉法人　木花咲耶会</v>
          </cell>
          <cell r="M228">
            <v>45205</v>
          </cell>
          <cell r="P228" t="str">
            <v>あり</v>
          </cell>
          <cell r="U228" t="str">
            <v>令和４年</v>
          </cell>
        </row>
        <row r="229">
          <cell r="A229">
            <v>1410051019313</v>
          </cell>
          <cell r="B229">
            <v>6</v>
          </cell>
          <cell r="C229" t="str">
            <v>保育所</v>
          </cell>
          <cell r="D229" t="str">
            <v>キッズポケット保育園</v>
          </cell>
          <cell r="E229">
            <v>20</v>
          </cell>
          <cell r="F229" t="str">
            <v>西区</v>
          </cell>
          <cell r="G229" t="str">
            <v>該当</v>
          </cell>
          <cell r="H229">
            <v>16</v>
          </cell>
          <cell r="I229" t="str">
            <v>受ける</v>
          </cell>
          <cell r="J229">
            <v>2200072</v>
          </cell>
          <cell r="K229" t="str">
            <v>横浜市西区浅間町１－１７－５</v>
          </cell>
          <cell r="L229" t="str">
            <v>特定非営利活動法人　キッズポケット</v>
          </cell>
          <cell r="M229">
            <v>45205</v>
          </cell>
          <cell r="P229" t="str">
            <v>あり</v>
          </cell>
          <cell r="U229" t="str">
            <v>令和４年</v>
          </cell>
        </row>
        <row r="230">
          <cell r="A230">
            <v>1410051019305</v>
          </cell>
          <cell r="B230">
            <v>6</v>
          </cell>
          <cell r="C230" t="str">
            <v>保育所</v>
          </cell>
          <cell r="D230" t="str">
            <v>平沼保育園</v>
          </cell>
          <cell r="E230">
            <v>20</v>
          </cell>
          <cell r="F230" t="str">
            <v>西区</v>
          </cell>
          <cell r="G230" t="str">
            <v>該当</v>
          </cell>
          <cell r="H230">
            <v>18</v>
          </cell>
          <cell r="I230" t="str">
            <v>受ける</v>
          </cell>
          <cell r="J230">
            <v>2200055</v>
          </cell>
          <cell r="K230" t="str">
            <v>横浜市西区浜松町１３－６</v>
          </cell>
          <cell r="L230" t="str">
            <v>平沼保育園</v>
          </cell>
          <cell r="M230">
            <v>45198</v>
          </cell>
          <cell r="P230" t="str">
            <v>あり</v>
          </cell>
          <cell r="U230" t="str">
            <v>令和４年</v>
          </cell>
        </row>
        <row r="231">
          <cell r="A231">
            <v>1410051019248</v>
          </cell>
          <cell r="B231">
            <v>6</v>
          </cell>
          <cell r="C231" t="str">
            <v>保育所</v>
          </cell>
          <cell r="D231" t="str">
            <v>ポピンズナーサリースクール横浜</v>
          </cell>
          <cell r="E231">
            <v>20</v>
          </cell>
          <cell r="F231" t="str">
            <v>西区</v>
          </cell>
          <cell r="G231" t="str">
            <v>該当</v>
          </cell>
          <cell r="H231">
            <v>19</v>
          </cell>
          <cell r="I231" t="str">
            <v>受ける</v>
          </cell>
          <cell r="J231">
            <v>2200012</v>
          </cell>
          <cell r="K231" t="str">
            <v>横浜市西区みなとみらい四丁目３－５</v>
          </cell>
          <cell r="L231" t="str">
            <v>ポピンズナーサリースクール横浜</v>
          </cell>
          <cell r="M231">
            <v>45212</v>
          </cell>
          <cell r="P231" t="str">
            <v>あり</v>
          </cell>
          <cell r="U231" t="str">
            <v>令和４年</v>
          </cell>
        </row>
        <row r="232">
          <cell r="A232">
            <v>1410051019230</v>
          </cell>
          <cell r="B232">
            <v>6</v>
          </cell>
          <cell r="C232" t="str">
            <v>保育所</v>
          </cell>
          <cell r="D232" t="str">
            <v>ポピンズナーサリースクールみなとみらい</v>
          </cell>
          <cell r="E232">
            <v>20</v>
          </cell>
          <cell r="F232" t="str">
            <v>西区</v>
          </cell>
          <cell r="G232" t="str">
            <v>該当</v>
          </cell>
          <cell r="H232">
            <v>17</v>
          </cell>
          <cell r="I232" t="str">
            <v>受ける</v>
          </cell>
          <cell r="J232">
            <v>2200012</v>
          </cell>
          <cell r="K232" t="str">
            <v>横浜市西区みなとみらい三丁目５－１　ＭＡＲＫＩＳみなとみらい１Ｆ</v>
          </cell>
          <cell r="L232" t="str">
            <v>ポピンズナーサリースクールみなとみらい　</v>
          </cell>
          <cell r="M232">
            <v>45212</v>
          </cell>
          <cell r="P232" t="str">
            <v>あり</v>
          </cell>
          <cell r="U232" t="str">
            <v>令和４年</v>
          </cell>
        </row>
        <row r="233">
          <cell r="A233">
            <v>1410051018034</v>
          </cell>
          <cell r="B233">
            <v>6</v>
          </cell>
          <cell r="C233" t="str">
            <v>保育所</v>
          </cell>
          <cell r="D233" t="str">
            <v>桃の木保育園</v>
          </cell>
          <cell r="E233">
            <v>20</v>
          </cell>
          <cell r="F233" t="str">
            <v>西区</v>
          </cell>
          <cell r="G233" t="str">
            <v>該当</v>
          </cell>
          <cell r="H233">
            <v>18</v>
          </cell>
          <cell r="I233" t="str">
            <v>受ける</v>
          </cell>
          <cell r="J233">
            <v>2200051</v>
          </cell>
          <cell r="K233" t="str">
            <v>横浜市西区中央二丁目４２－１５</v>
          </cell>
          <cell r="L233" t="str">
            <v>特定非営利活動法人　桃の木保育園</v>
          </cell>
          <cell r="M233">
            <v>45212</v>
          </cell>
          <cell r="P233" t="str">
            <v>あり</v>
          </cell>
          <cell r="U233" t="str">
            <v>令和４年</v>
          </cell>
        </row>
        <row r="234">
          <cell r="A234">
            <v>1410051016400</v>
          </cell>
          <cell r="B234">
            <v>6</v>
          </cell>
          <cell r="C234" t="str">
            <v>保育所</v>
          </cell>
          <cell r="D234" t="str">
            <v>ろぜっと保育園</v>
          </cell>
          <cell r="E234">
            <v>20</v>
          </cell>
          <cell r="F234" t="str">
            <v>西区</v>
          </cell>
          <cell r="G234" t="str">
            <v>該当</v>
          </cell>
          <cell r="H234">
            <v>23</v>
          </cell>
          <cell r="I234" t="str">
            <v>受ける</v>
          </cell>
          <cell r="J234">
            <v>2200055</v>
          </cell>
          <cell r="K234" t="str">
            <v>横浜市西区浜松町１０－１０　なかまの杜</v>
          </cell>
          <cell r="L234" t="str">
            <v>特定非営利活動法人ムーミンの会</v>
          </cell>
          <cell r="M234">
            <v>45198</v>
          </cell>
          <cell r="P234" t="str">
            <v>あり</v>
          </cell>
          <cell r="U234" t="str">
            <v>令和４年</v>
          </cell>
        </row>
        <row r="235">
          <cell r="A235">
            <v>1410051016392</v>
          </cell>
          <cell r="B235">
            <v>6</v>
          </cell>
          <cell r="C235" t="str">
            <v>保育所</v>
          </cell>
          <cell r="D235" t="str">
            <v>ムーミン保育園</v>
          </cell>
          <cell r="E235">
            <v>20</v>
          </cell>
          <cell r="F235" t="str">
            <v>西区</v>
          </cell>
          <cell r="G235" t="str">
            <v>該当</v>
          </cell>
          <cell r="H235">
            <v>18</v>
          </cell>
          <cell r="I235" t="str">
            <v>受ける</v>
          </cell>
          <cell r="J235">
            <v>2200055</v>
          </cell>
          <cell r="K235" t="str">
            <v>横浜市西区浜松町１０－１０　なかまの杜</v>
          </cell>
          <cell r="L235" t="str">
            <v>特定非営利活動法人ムーミンの会</v>
          </cell>
          <cell r="M235">
            <v>45205</v>
          </cell>
          <cell r="P235" t="str">
            <v>あり</v>
          </cell>
          <cell r="U235" t="str">
            <v>令和４年</v>
          </cell>
        </row>
        <row r="236">
          <cell r="A236">
            <v>1410051016384</v>
          </cell>
          <cell r="B236">
            <v>6</v>
          </cell>
          <cell r="C236" t="str">
            <v>保育所</v>
          </cell>
          <cell r="D236" t="str">
            <v>横浜みなとみらい保育園</v>
          </cell>
          <cell r="E236">
            <v>20</v>
          </cell>
          <cell r="F236" t="str">
            <v>西区</v>
          </cell>
          <cell r="G236" t="str">
            <v>該当</v>
          </cell>
          <cell r="H236">
            <v>31</v>
          </cell>
          <cell r="I236" t="str">
            <v>受ける</v>
          </cell>
          <cell r="J236">
            <v>2200011</v>
          </cell>
          <cell r="K236" t="str">
            <v>横浜市西区高島二丁目７番１号３０２</v>
          </cell>
          <cell r="L236" t="str">
            <v>社会福祉法人長幼会横浜みなとみらい保育園</v>
          </cell>
          <cell r="M236">
            <v>45212</v>
          </cell>
          <cell r="P236" t="str">
            <v>あり</v>
          </cell>
          <cell r="U236" t="str">
            <v>令和４年</v>
          </cell>
        </row>
        <row r="237">
          <cell r="A237">
            <v>1410051016368</v>
          </cell>
          <cell r="B237">
            <v>6</v>
          </cell>
          <cell r="C237" t="str">
            <v>保育所</v>
          </cell>
          <cell r="D237" t="str">
            <v>トキワ保育園</v>
          </cell>
          <cell r="E237">
            <v>20</v>
          </cell>
          <cell r="F237" t="str">
            <v>西区</v>
          </cell>
          <cell r="G237" t="str">
            <v>該当</v>
          </cell>
          <cell r="H237">
            <v>18</v>
          </cell>
          <cell r="I237" t="str">
            <v>受ける</v>
          </cell>
          <cell r="J237">
            <v>2200062</v>
          </cell>
          <cell r="K237" t="str">
            <v>横浜市西区東久保町３４－１０</v>
          </cell>
          <cell r="L237" t="str">
            <v>トキワ保育園</v>
          </cell>
          <cell r="M237">
            <v>45205</v>
          </cell>
          <cell r="P237" t="str">
            <v>あり</v>
          </cell>
          <cell r="U237" t="str">
            <v>令和４年</v>
          </cell>
        </row>
        <row r="238">
          <cell r="A238">
            <v>1410051015352</v>
          </cell>
          <cell r="B238">
            <v>6</v>
          </cell>
          <cell r="C238" t="str">
            <v>保育所</v>
          </cell>
          <cell r="D238" t="str">
            <v>にじいろ保育園みなとみらい</v>
          </cell>
          <cell r="E238">
            <v>20</v>
          </cell>
          <cell r="F238" t="str">
            <v>西区</v>
          </cell>
          <cell r="G238" t="str">
            <v>該当</v>
          </cell>
          <cell r="H238">
            <v>21</v>
          </cell>
          <cell r="I238" t="str">
            <v>受ける</v>
          </cell>
          <cell r="J238">
            <v>1500043</v>
          </cell>
          <cell r="K238" t="str">
            <v>東京都渋谷区道玄坂１丁目１２－１　渋谷マークシティ　ウェスト１７階</v>
          </cell>
          <cell r="L238" t="str">
            <v>ライクキッズ株式会社</v>
          </cell>
          <cell r="M238">
            <v>45191</v>
          </cell>
          <cell r="P238" t="str">
            <v>あり</v>
          </cell>
          <cell r="U238" t="str">
            <v>令和４年</v>
          </cell>
        </row>
        <row r="239">
          <cell r="A239">
            <v>1410051014702</v>
          </cell>
          <cell r="B239">
            <v>6</v>
          </cell>
          <cell r="C239" t="str">
            <v>保育所</v>
          </cell>
          <cell r="D239" t="str">
            <v>グリーンポート桜木町保育園</v>
          </cell>
          <cell r="E239">
            <v>20</v>
          </cell>
          <cell r="F239" t="str">
            <v>西区</v>
          </cell>
          <cell r="G239" t="str">
            <v>該当</v>
          </cell>
          <cell r="H239">
            <v>21</v>
          </cell>
          <cell r="I239" t="str">
            <v>受ける</v>
          </cell>
          <cell r="J239">
            <v>2200021</v>
          </cell>
          <cell r="K239" t="str">
            <v>横浜市西区桜木町７丁目－４２</v>
          </cell>
          <cell r="L239" t="str">
            <v>ちとせ交友会　グリーンポート桜木町保育園</v>
          </cell>
          <cell r="M239">
            <v>45212</v>
          </cell>
          <cell r="P239" t="str">
            <v>あり</v>
          </cell>
          <cell r="U239" t="str">
            <v>令和４年</v>
          </cell>
        </row>
        <row r="240">
          <cell r="A240">
            <v>1410051014694</v>
          </cell>
          <cell r="B240">
            <v>6</v>
          </cell>
          <cell r="C240" t="str">
            <v>保育所</v>
          </cell>
          <cell r="D240" t="str">
            <v>利正寺保育園</v>
          </cell>
          <cell r="E240">
            <v>20</v>
          </cell>
          <cell r="F240" t="str">
            <v>西区</v>
          </cell>
          <cell r="G240" t="str">
            <v>該当</v>
          </cell>
          <cell r="H240">
            <v>14</v>
          </cell>
          <cell r="I240" t="str">
            <v>受ける</v>
          </cell>
          <cell r="J240">
            <v>2200061</v>
          </cell>
          <cell r="K240" t="str">
            <v>横浜市西区久保町３－１３</v>
          </cell>
          <cell r="L240" t="str">
            <v>宗教法人利正寺　利正寺保育園</v>
          </cell>
          <cell r="M240">
            <v>45191</v>
          </cell>
          <cell r="P240" t="str">
            <v>あり</v>
          </cell>
          <cell r="U240" t="str">
            <v>令和４年</v>
          </cell>
        </row>
        <row r="241">
          <cell r="A241">
            <v>1410051014686</v>
          </cell>
          <cell r="B241">
            <v>6</v>
          </cell>
          <cell r="C241" t="str">
            <v>保育所</v>
          </cell>
          <cell r="D241" t="str">
            <v>あそびの杜保育園</v>
          </cell>
          <cell r="E241">
            <v>20</v>
          </cell>
          <cell r="F241" t="str">
            <v>西区</v>
          </cell>
          <cell r="G241" t="str">
            <v>該当</v>
          </cell>
          <cell r="H241">
            <v>24</v>
          </cell>
          <cell r="I241" t="str">
            <v>受ける</v>
          </cell>
          <cell r="J241">
            <v>2200055</v>
          </cell>
          <cell r="K241" t="str">
            <v>横浜市西区浜松町１０－１０　なかまの杜</v>
          </cell>
          <cell r="L241" t="str">
            <v>特定非営利活動法人ムーミンの会</v>
          </cell>
          <cell r="M241">
            <v>45205</v>
          </cell>
          <cell r="P241" t="str">
            <v>あり</v>
          </cell>
          <cell r="U241" t="str">
            <v>令和４年</v>
          </cell>
        </row>
        <row r="242">
          <cell r="A242">
            <v>1410051013902</v>
          </cell>
          <cell r="B242">
            <v>6</v>
          </cell>
          <cell r="C242" t="str">
            <v>保育所</v>
          </cell>
          <cell r="D242" t="str">
            <v>ほっぺるランド横浜岡野</v>
          </cell>
          <cell r="E242">
            <v>20</v>
          </cell>
          <cell r="F242" t="str">
            <v>西区</v>
          </cell>
          <cell r="G242" t="str">
            <v>該当</v>
          </cell>
          <cell r="H242">
            <v>17</v>
          </cell>
          <cell r="I242" t="str">
            <v>受ける</v>
          </cell>
          <cell r="J242">
            <v>1070052</v>
          </cell>
          <cell r="K242" t="str">
            <v>東京都港区赤坂４－２－６　住友不動産新赤坂ビル４階</v>
          </cell>
          <cell r="L242" t="str">
            <v>株式会社テノ．コーポレーション</v>
          </cell>
          <cell r="M242">
            <v>45205</v>
          </cell>
          <cell r="P242" t="str">
            <v>あり</v>
          </cell>
          <cell r="U242" t="str">
            <v>令和４年</v>
          </cell>
        </row>
        <row r="243">
          <cell r="A243">
            <v>1410052004926</v>
          </cell>
          <cell r="B243">
            <v>7</v>
          </cell>
          <cell r="C243" t="str">
            <v>家庭的保育事業</v>
          </cell>
          <cell r="D243" t="str">
            <v>すぎやま家庭保育室</v>
          </cell>
          <cell r="E243">
            <v>20</v>
          </cell>
          <cell r="F243" t="str">
            <v>西区</v>
          </cell>
          <cell r="G243" t="str">
            <v>該当</v>
          </cell>
          <cell r="H243">
            <v>4</v>
          </cell>
          <cell r="I243" t="str">
            <v>-</v>
          </cell>
          <cell r="J243">
            <v>2200053</v>
          </cell>
          <cell r="K243" t="str">
            <v>横浜市西区藤棚町１－１２５－２</v>
          </cell>
          <cell r="L243" t="str">
            <v>すぎやま家庭保育室　</v>
          </cell>
          <cell r="M243">
            <v>45191</v>
          </cell>
          <cell r="P243" t="str">
            <v>あり</v>
          </cell>
          <cell r="U243" t="str">
            <v>令和４年</v>
          </cell>
        </row>
        <row r="244">
          <cell r="A244">
            <v>1410052005832</v>
          </cell>
          <cell r="B244">
            <v>8</v>
          </cell>
          <cell r="C244" t="str">
            <v>小規模保育事業（A型）</v>
          </cell>
          <cell r="D244" t="str">
            <v>戸部みつばち保育園</v>
          </cell>
          <cell r="E244">
            <v>20</v>
          </cell>
          <cell r="F244" t="str">
            <v>西区</v>
          </cell>
          <cell r="G244" t="str">
            <v>該当</v>
          </cell>
          <cell r="H244">
            <v>7</v>
          </cell>
          <cell r="I244" t="str">
            <v>受ける</v>
          </cell>
          <cell r="J244">
            <v>2200051</v>
          </cell>
          <cell r="K244" t="str">
            <v>横浜市西区中央一丁目４０－１　Ｃｉｔｙ　Ｌｕｘ　Ｔｏｂｅ１階</v>
          </cell>
          <cell r="L244" t="str">
            <v>戸部みつばち保育園</v>
          </cell>
          <cell r="M244">
            <v>45205</v>
          </cell>
          <cell r="P244" t="str">
            <v>あり</v>
          </cell>
          <cell r="U244" t="str">
            <v>令和４年</v>
          </cell>
        </row>
        <row r="245">
          <cell r="A245">
            <v>1410052004660</v>
          </cell>
          <cell r="B245">
            <v>8</v>
          </cell>
          <cell r="C245" t="str">
            <v>小規模保育事業（A型）</v>
          </cell>
          <cell r="D245" t="str">
            <v>キッズパートナーみなとみらい第２</v>
          </cell>
          <cell r="E245">
            <v>20</v>
          </cell>
          <cell r="F245" t="str">
            <v>西区</v>
          </cell>
          <cell r="G245" t="str">
            <v>該当</v>
          </cell>
          <cell r="H245">
            <v>10</v>
          </cell>
          <cell r="I245" t="str">
            <v>受ける</v>
          </cell>
          <cell r="J245">
            <v>1400013</v>
          </cell>
          <cell r="K245" t="str">
            <v>東京都品川区南大井６丁目２０－１４</v>
          </cell>
          <cell r="L245" t="str">
            <v>ケアパートナー株式会社</v>
          </cell>
          <cell r="M245">
            <v>45226</v>
          </cell>
          <cell r="P245" t="str">
            <v>あり</v>
          </cell>
          <cell r="U245" t="str">
            <v>令和４年</v>
          </cell>
        </row>
        <row r="246">
          <cell r="A246">
            <v>1410052004256</v>
          </cell>
          <cell r="B246">
            <v>8</v>
          </cell>
          <cell r="C246" t="str">
            <v>小規模保育事業（A型）</v>
          </cell>
          <cell r="D246" t="str">
            <v>キャリー保育園桜木町</v>
          </cell>
          <cell r="E246">
            <v>20</v>
          </cell>
          <cell r="F246" t="str">
            <v>西区</v>
          </cell>
          <cell r="G246" t="str">
            <v>該当</v>
          </cell>
          <cell r="H246">
            <v>10</v>
          </cell>
          <cell r="I246" t="str">
            <v>受ける</v>
          </cell>
          <cell r="J246">
            <v>1050012</v>
          </cell>
          <cell r="K246" t="str">
            <v>東京都港区芝大門　１－１６－４　第２高山ビル　７階</v>
          </cell>
          <cell r="L246" t="str">
            <v>スリーシーズ株式会社</v>
          </cell>
          <cell r="M246">
            <v>45212</v>
          </cell>
          <cell r="P246" t="str">
            <v>あり</v>
          </cell>
          <cell r="U246" t="str">
            <v>令和４年</v>
          </cell>
        </row>
        <row r="247">
          <cell r="A247">
            <v>1410052004157</v>
          </cell>
          <cell r="B247">
            <v>8</v>
          </cell>
          <cell r="C247" t="str">
            <v>小規模保育事業（A型）</v>
          </cell>
          <cell r="D247" t="str">
            <v>キッズパートナー横浜楠町</v>
          </cell>
          <cell r="E247">
            <v>20</v>
          </cell>
          <cell r="F247" t="str">
            <v>西区</v>
          </cell>
          <cell r="G247" t="str">
            <v>該当</v>
          </cell>
          <cell r="H247">
            <v>11</v>
          </cell>
          <cell r="I247" t="str">
            <v>受ける</v>
          </cell>
          <cell r="J247">
            <v>1400013</v>
          </cell>
          <cell r="K247" t="str">
            <v>東京都品川区南大井６丁目２０－１４</v>
          </cell>
          <cell r="L247" t="str">
            <v>ケアパートナー株式会社</v>
          </cell>
          <cell r="M247">
            <v>45198</v>
          </cell>
          <cell r="P247" t="str">
            <v>あり</v>
          </cell>
          <cell r="U247" t="str">
            <v>令和４年</v>
          </cell>
        </row>
        <row r="248">
          <cell r="A248">
            <v>1410052002961</v>
          </cell>
          <cell r="B248">
            <v>8</v>
          </cell>
          <cell r="C248" t="str">
            <v>小規模保育事業（A型）</v>
          </cell>
          <cell r="D248" t="str">
            <v>キッズパートナー平沼橋</v>
          </cell>
          <cell r="E248">
            <v>20</v>
          </cell>
          <cell r="F248" t="str">
            <v>西区</v>
          </cell>
          <cell r="G248" t="str">
            <v>該当</v>
          </cell>
          <cell r="H248">
            <v>10</v>
          </cell>
          <cell r="I248" t="str">
            <v>受ける</v>
          </cell>
          <cell r="J248">
            <v>1400013</v>
          </cell>
          <cell r="K248" t="str">
            <v>東京都品川区南大井６丁目２０－１４</v>
          </cell>
          <cell r="L248" t="str">
            <v>ケアパートナー株式会社</v>
          </cell>
          <cell r="M248">
            <v>45198</v>
          </cell>
          <cell r="P248" t="str">
            <v>あり</v>
          </cell>
          <cell r="U248" t="str">
            <v>令和４年</v>
          </cell>
        </row>
        <row r="249">
          <cell r="A249">
            <v>1410052002870</v>
          </cell>
          <cell r="B249">
            <v>8</v>
          </cell>
          <cell r="C249" t="str">
            <v>小規模保育事業（A型）</v>
          </cell>
          <cell r="D249" t="str">
            <v>おれんじハウス西戸部保育園</v>
          </cell>
          <cell r="E249">
            <v>20</v>
          </cell>
          <cell r="F249" t="str">
            <v>西区</v>
          </cell>
          <cell r="G249" t="str">
            <v>該当</v>
          </cell>
          <cell r="H249">
            <v>8</v>
          </cell>
          <cell r="I249" t="str">
            <v>受ける</v>
          </cell>
          <cell r="J249">
            <v>2200046</v>
          </cell>
          <cell r="K249" t="str">
            <v>横浜市西区西戸部町２丁目１９０　西戸部住宅１－１０１</v>
          </cell>
          <cell r="L249" t="str">
            <v>おれんじハウス　西戸部保育園</v>
          </cell>
          <cell r="M249">
            <v>45212</v>
          </cell>
          <cell r="P249" t="str">
            <v>あり</v>
          </cell>
          <cell r="U249" t="str">
            <v>令和４年</v>
          </cell>
        </row>
        <row r="250">
          <cell r="A250">
            <v>1410052005071</v>
          </cell>
          <cell r="B250">
            <v>11</v>
          </cell>
          <cell r="C250" t="str">
            <v>小規模保育事業（B型）</v>
          </cell>
          <cell r="D250" t="str">
            <v>Maple Nursery WEST</v>
          </cell>
          <cell r="E250">
            <v>20</v>
          </cell>
          <cell r="F250" t="str">
            <v>西区</v>
          </cell>
          <cell r="G250" t="str">
            <v>該当</v>
          </cell>
          <cell r="H250">
            <v>9</v>
          </cell>
          <cell r="I250" t="str">
            <v>受ける</v>
          </cell>
          <cell r="J250">
            <v>2200023</v>
          </cell>
          <cell r="K250" t="str">
            <v>横浜市西区平沼１－２５－５</v>
          </cell>
          <cell r="L250" t="str">
            <v>Ｍａｐｌｅ　Ｎｕｒｓｅｒｙ　ＷＥＳＴ</v>
          </cell>
          <cell r="M250">
            <v>45205</v>
          </cell>
          <cell r="P250" t="str">
            <v>あり</v>
          </cell>
          <cell r="U250" t="str">
            <v>令和４年</v>
          </cell>
        </row>
        <row r="251">
          <cell r="A251">
            <v>1410052003399</v>
          </cell>
          <cell r="B251">
            <v>11</v>
          </cell>
          <cell r="C251" t="str">
            <v>小規模保育事業（B型）</v>
          </cell>
          <cell r="D251" t="str">
            <v>西区中央もえぎ保育室</v>
          </cell>
          <cell r="E251">
            <v>20</v>
          </cell>
          <cell r="F251" t="str">
            <v>西区</v>
          </cell>
          <cell r="G251" t="str">
            <v>該当</v>
          </cell>
          <cell r="H251">
            <v>8</v>
          </cell>
          <cell r="I251" t="str">
            <v>受ける</v>
          </cell>
          <cell r="J251">
            <v>2400001</v>
          </cell>
          <cell r="K251" t="str">
            <v>横浜市保土ケ谷区川辺町６－３　西方ビル新館４１号室</v>
          </cell>
          <cell r="L251" t="str">
            <v>特定非営利活動法人　育援会</v>
          </cell>
          <cell r="M251">
            <v>45198</v>
          </cell>
          <cell r="P251" t="str">
            <v>あり</v>
          </cell>
          <cell r="U251" t="str">
            <v>令和４年</v>
          </cell>
        </row>
        <row r="252">
          <cell r="A252">
            <v>1410051026805</v>
          </cell>
          <cell r="B252">
            <v>1</v>
          </cell>
          <cell r="C252" t="str">
            <v>認定こども園（幼保連携型）</v>
          </cell>
          <cell r="D252" t="str">
            <v>横濱中華學院　認定こども園</v>
          </cell>
          <cell r="E252">
            <v>30</v>
          </cell>
          <cell r="F252" t="str">
            <v>中区</v>
          </cell>
          <cell r="G252" t="str">
            <v>該当</v>
          </cell>
          <cell r="H252">
            <v>35</v>
          </cell>
          <cell r="I252" t="str">
            <v>受ける</v>
          </cell>
          <cell r="J252">
            <v>2310023</v>
          </cell>
          <cell r="K252" t="str">
            <v>横浜市中区山下町１４２番地</v>
          </cell>
          <cell r="L252" t="str">
            <v>横濱中華幼保園</v>
          </cell>
          <cell r="M252">
            <v>45212</v>
          </cell>
          <cell r="P252" t="str">
            <v>あり</v>
          </cell>
          <cell r="U252" t="str">
            <v>令和４年</v>
          </cell>
        </row>
        <row r="253">
          <cell r="A253">
            <v>1410051025773</v>
          </cell>
          <cell r="B253">
            <v>1</v>
          </cell>
          <cell r="C253" t="str">
            <v>認定こども園（幼保連携型）</v>
          </cell>
          <cell r="D253" t="str">
            <v>うちゅうこども園やまて</v>
          </cell>
          <cell r="E253">
            <v>30</v>
          </cell>
          <cell r="F253" t="str">
            <v>中区</v>
          </cell>
          <cell r="G253" t="str">
            <v>該当</v>
          </cell>
          <cell r="H253">
            <v>27</v>
          </cell>
          <cell r="I253" t="str">
            <v>受ける</v>
          </cell>
          <cell r="J253">
            <v>2310864</v>
          </cell>
          <cell r="K253" t="str">
            <v>神奈川県横浜市中区千代崎町１－２５－２３</v>
          </cell>
          <cell r="L253" t="str">
            <v>うちゅうこども園やまて</v>
          </cell>
          <cell r="M253">
            <v>45219</v>
          </cell>
          <cell r="P253" t="str">
            <v>あり</v>
          </cell>
          <cell r="U253" t="str">
            <v>令和４年</v>
          </cell>
        </row>
        <row r="254">
          <cell r="A254">
            <v>1410051026862</v>
          </cell>
          <cell r="B254">
            <v>5</v>
          </cell>
          <cell r="C254" t="str">
            <v>幼稚園</v>
          </cell>
          <cell r="D254" t="str">
            <v>熊猫幼稚園</v>
          </cell>
          <cell r="E254">
            <v>30</v>
          </cell>
          <cell r="F254" t="str">
            <v>中区</v>
          </cell>
          <cell r="G254" t="str">
            <v>該当</v>
          </cell>
          <cell r="H254">
            <v>13</v>
          </cell>
          <cell r="I254" t="str">
            <v>-</v>
          </cell>
          <cell r="J254">
            <v>2310024</v>
          </cell>
          <cell r="K254" t="str">
            <v>横浜市中区吉浜町２－６６</v>
          </cell>
          <cell r="L254" t="str">
            <v>熊猫（パンダ）幼稚園</v>
          </cell>
          <cell r="M254">
            <v>45205</v>
          </cell>
          <cell r="P254" t="str">
            <v>あり</v>
          </cell>
          <cell r="U254" t="str">
            <v>令和４年</v>
          </cell>
        </row>
        <row r="255">
          <cell r="A255">
            <v>1410051026383</v>
          </cell>
          <cell r="B255">
            <v>5</v>
          </cell>
          <cell r="C255" t="str">
            <v>幼稚園</v>
          </cell>
          <cell r="D255" t="str">
            <v>横浜みこころ幼稚園</v>
          </cell>
          <cell r="E255">
            <v>30</v>
          </cell>
          <cell r="F255" t="str">
            <v>中区</v>
          </cell>
          <cell r="G255" t="str">
            <v>該当</v>
          </cell>
          <cell r="H255">
            <v>10</v>
          </cell>
          <cell r="I255" t="str">
            <v>-</v>
          </cell>
          <cell r="J255">
            <v>2310862</v>
          </cell>
          <cell r="K255" t="str">
            <v>横浜市中区山手町４４</v>
          </cell>
          <cell r="L255" t="str">
            <v>学校法人　聖トマ学園　横浜みこころ幼稚園</v>
          </cell>
          <cell r="M255">
            <v>45191</v>
          </cell>
          <cell r="P255" t="str">
            <v>あり</v>
          </cell>
          <cell r="U255" t="str">
            <v>令和４年</v>
          </cell>
        </row>
        <row r="256">
          <cell r="A256">
            <v>1410051026375</v>
          </cell>
          <cell r="B256">
            <v>5</v>
          </cell>
          <cell r="C256" t="str">
            <v>幼稚園</v>
          </cell>
          <cell r="D256" t="str">
            <v>聖母幼稚園</v>
          </cell>
          <cell r="E256">
            <v>30</v>
          </cell>
          <cell r="F256" t="str">
            <v>中区</v>
          </cell>
          <cell r="G256" t="str">
            <v>該当</v>
          </cell>
          <cell r="H256">
            <v>13</v>
          </cell>
          <cell r="I256" t="str">
            <v>-</v>
          </cell>
          <cell r="J256">
            <v>2310055</v>
          </cell>
          <cell r="K256" t="str">
            <v>横浜市中区末吉町１丁目１３</v>
          </cell>
          <cell r="L256" t="str">
            <v>学校法人聖トマ学園　聖母幼稚園</v>
          </cell>
          <cell r="M256">
            <v>45205</v>
          </cell>
          <cell r="P256" t="str">
            <v>あり</v>
          </cell>
          <cell r="U256" t="str">
            <v>令和４年</v>
          </cell>
        </row>
        <row r="257">
          <cell r="A257">
            <v>1410051021103</v>
          </cell>
          <cell r="B257">
            <v>5</v>
          </cell>
          <cell r="C257" t="str">
            <v>幼稚園</v>
          </cell>
          <cell r="D257" t="str">
            <v>和光幼稚園</v>
          </cell>
          <cell r="E257">
            <v>30</v>
          </cell>
          <cell r="F257" t="str">
            <v>中区</v>
          </cell>
          <cell r="G257" t="str">
            <v>該当</v>
          </cell>
          <cell r="H257">
            <v>14</v>
          </cell>
          <cell r="I257" t="str">
            <v>-</v>
          </cell>
          <cell r="J257">
            <v>2310812</v>
          </cell>
          <cell r="K257" t="str">
            <v>横浜市中区錦町５番地</v>
          </cell>
          <cell r="L257" t="str">
            <v>学校法人三宝学園　和光幼稚園</v>
          </cell>
          <cell r="M257">
            <v>45226</v>
          </cell>
          <cell r="P257" t="str">
            <v>あり</v>
          </cell>
          <cell r="U257" t="str">
            <v>令和４年</v>
          </cell>
        </row>
        <row r="258">
          <cell r="A258">
            <v>1410051021046</v>
          </cell>
          <cell r="B258">
            <v>5</v>
          </cell>
          <cell r="C258" t="str">
            <v>幼稚園</v>
          </cell>
          <cell r="D258" t="str">
            <v>本牧めぐみ幼稚園</v>
          </cell>
          <cell r="E258">
            <v>30</v>
          </cell>
          <cell r="F258" t="str">
            <v>中区</v>
          </cell>
          <cell r="G258" t="str">
            <v>該当</v>
          </cell>
          <cell r="H258">
            <v>9</v>
          </cell>
          <cell r="I258" t="str">
            <v>-</v>
          </cell>
          <cell r="J258">
            <v>2310824</v>
          </cell>
          <cell r="K258" t="str">
            <v>横浜市中区本牧三之谷２６－９</v>
          </cell>
          <cell r="L258" t="str">
            <v>本牧めぐみ幼稚園</v>
          </cell>
          <cell r="M258">
            <v>45198</v>
          </cell>
          <cell r="P258" t="str">
            <v>あり</v>
          </cell>
          <cell r="U258" t="str">
            <v>令和４年</v>
          </cell>
        </row>
        <row r="259">
          <cell r="A259">
            <v>1410051021012</v>
          </cell>
          <cell r="B259">
            <v>5</v>
          </cell>
          <cell r="C259" t="str">
            <v>幼稚園</v>
          </cell>
          <cell r="D259" t="str">
            <v>早苗幼稚園</v>
          </cell>
          <cell r="E259">
            <v>30</v>
          </cell>
          <cell r="F259" t="str">
            <v>中区</v>
          </cell>
          <cell r="G259" t="str">
            <v>該当</v>
          </cell>
          <cell r="H259">
            <v>10</v>
          </cell>
          <cell r="I259" t="str">
            <v>-</v>
          </cell>
          <cell r="J259">
            <v>2310806</v>
          </cell>
          <cell r="K259" t="str">
            <v>横浜市中区本牧１－８４</v>
          </cell>
          <cell r="L259" t="str">
            <v>早苗幼稚園</v>
          </cell>
          <cell r="M259">
            <v>45212</v>
          </cell>
          <cell r="P259" t="str">
            <v>あり</v>
          </cell>
          <cell r="U259" t="str">
            <v>令和４年</v>
          </cell>
        </row>
        <row r="260">
          <cell r="A260">
            <v>1410051020998</v>
          </cell>
          <cell r="B260">
            <v>5</v>
          </cell>
          <cell r="C260" t="str">
            <v>幼稚園</v>
          </cell>
          <cell r="D260" t="str">
            <v>学校法人マーヤ学園アソカ幼稚園</v>
          </cell>
          <cell r="E260">
            <v>30</v>
          </cell>
          <cell r="F260" t="str">
            <v>中区</v>
          </cell>
          <cell r="G260" t="str">
            <v>該当</v>
          </cell>
          <cell r="H260">
            <v>12</v>
          </cell>
          <cell r="I260" t="str">
            <v>-</v>
          </cell>
          <cell r="J260">
            <v>2310802</v>
          </cell>
          <cell r="K260" t="str">
            <v>横浜市中区小港町３－１７９</v>
          </cell>
          <cell r="L260" t="str">
            <v>学校法人マーヤ学園アソカ幼稚園</v>
          </cell>
          <cell r="M260">
            <v>45205</v>
          </cell>
          <cell r="P260" t="str">
            <v>あり</v>
          </cell>
          <cell r="U260" t="str">
            <v>令和４年</v>
          </cell>
        </row>
        <row r="261">
          <cell r="A261">
            <v>1410051027217</v>
          </cell>
          <cell r="B261">
            <v>6</v>
          </cell>
          <cell r="C261" t="str">
            <v>保育所</v>
          </cell>
          <cell r="D261" t="str">
            <v>クラウン保育園</v>
          </cell>
          <cell r="E261">
            <v>30</v>
          </cell>
          <cell r="F261" t="str">
            <v>中区</v>
          </cell>
          <cell r="G261" t="str">
            <v>該当</v>
          </cell>
          <cell r="H261">
            <v>18</v>
          </cell>
          <cell r="I261" t="str">
            <v>受ける</v>
          </cell>
          <cell r="J261">
            <v>2310065</v>
          </cell>
          <cell r="K261" t="str">
            <v>横浜市中区宮川町３丁目６９</v>
          </cell>
          <cell r="L261" t="str">
            <v>クラウン保育園</v>
          </cell>
          <cell r="M261">
            <v>45212</v>
          </cell>
          <cell r="P261" t="str">
            <v>あり</v>
          </cell>
          <cell r="U261" t="str">
            <v>令和４年</v>
          </cell>
        </row>
        <row r="262">
          <cell r="A262">
            <v>1410051026656</v>
          </cell>
          <cell r="B262">
            <v>6</v>
          </cell>
          <cell r="C262" t="str">
            <v>保育所</v>
          </cell>
          <cell r="D262" t="str">
            <v>ララランド横浜伊勢佐木</v>
          </cell>
          <cell r="E262">
            <v>30</v>
          </cell>
          <cell r="F262" t="str">
            <v>中区</v>
          </cell>
          <cell r="G262" t="str">
            <v>該当</v>
          </cell>
          <cell r="H262">
            <v>18</v>
          </cell>
          <cell r="I262" t="str">
            <v>受ける</v>
          </cell>
          <cell r="J262">
            <v>2200004</v>
          </cell>
          <cell r="K262" t="str">
            <v>横浜市西区北幸二丁目１２－２６　フェリーチェ横浜９階Ｒ００９</v>
          </cell>
          <cell r="L262" t="str">
            <v>株式会社ＬａＬａＬａｎｄ</v>
          </cell>
          <cell r="M262">
            <v>45219</v>
          </cell>
          <cell r="P262" t="str">
            <v>あり</v>
          </cell>
          <cell r="U262" t="str">
            <v>令和４年</v>
          </cell>
        </row>
        <row r="263">
          <cell r="A263">
            <v>1410051025922</v>
          </cell>
          <cell r="B263">
            <v>6</v>
          </cell>
          <cell r="C263" t="str">
            <v>保育所</v>
          </cell>
          <cell r="D263" t="str">
            <v>スターチャイルド≪桜木町ステーションナーサリー≫</v>
          </cell>
          <cell r="E263">
            <v>30</v>
          </cell>
          <cell r="F263" t="str">
            <v>中区</v>
          </cell>
          <cell r="G263" t="str">
            <v>該当</v>
          </cell>
          <cell r="H263">
            <v>16</v>
          </cell>
          <cell r="I263" t="str">
            <v>受ける</v>
          </cell>
          <cell r="J263">
            <v>2210835</v>
          </cell>
          <cell r="K263" t="str">
            <v>横浜市神奈川区鶴屋町３丁目２９－１　第６安田ビル５階</v>
          </cell>
          <cell r="L263" t="str">
            <v>ヒューマンスターチャイルド株式会社</v>
          </cell>
          <cell r="M263">
            <v>45205</v>
          </cell>
          <cell r="P263" t="str">
            <v>あり</v>
          </cell>
          <cell r="U263" t="str">
            <v>令和４年</v>
          </cell>
        </row>
        <row r="264">
          <cell r="A264">
            <v>1410051024925</v>
          </cell>
          <cell r="B264">
            <v>6</v>
          </cell>
          <cell r="C264" t="str">
            <v>保育所</v>
          </cell>
          <cell r="D264" t="str">
            <v>にじいろ保育園関内</v>
          </cell>
          <cell r="E264">
            <v>30</v>
          </cell>
          <cell r="F264" t="str">
            <v>中区</v>
          </cell>
          <cell r="G264" t="str">
            <v>該当</v>
          </cell>
          <cell r="H264">
            <v>14</v>
          </cell>
          <cell r="I264" t="str">
            <v>受ける</v>
          </cell>
          <cell r="J264">
            <v>1500043</v>
          </cell>
          <cell r="K264" t="str">
            <v>東京都渋谷区道玄坂１丁目１２－１　渋谷マークシティ　ウェスト１７階</v>
          </cell>
          <cell r="L264" t="str">
            <v>ライクキッズ株式会社</v>
          </cell>
          <cell r="M264">
            <v>45191</v>
          </cell>
          <cell r="P264" t="str">
            <v>あり</v>
          </cell>
          <cell r="U264" t="str">
            <v>令和４年</v>
          </cell>
        </row>
        <row r="265">
          <cell r="A265">
            <v>1410051024552</v>
          </cell>
          <cell r="B265">
            <v>6</v>
          </cell>
          <cell r="C265" t="str">
            <v>保育所</v>
          </cell>
          <cell r="D265" t="str">
            <v>木下の保育園　山下町</v>
          </cell>
          <cell r="E265">
            <v>30</v>
          </cell>
          <cell r="F265" t="str">
            <v>中区</v>
          </cell>
          <cell r="G265" t="str">
            <v>該当</v>
          </cell>
          <cell r="H265">
            <v>18</v>
          </cell>
          <cell r="I265" t="str">
            <v>受ける</v>
          </cell>
          <cell r="J265">
            <v>1631309</v>
          </cell>
          <cell r="K265" t="str">
            <v>東京都新宿区西新宿６丁目５番１号　新宿アイランドタワー８階</v>
          </cell>
          <cell r="L265" t="str">
            <v>株式会社　木下の保育</v>
          </cell>
          <cell r="M265">
            <v>45198</v>
          </cell>
          <cell r="P265" t="str">
            <v>あり</v>
          </cell>
          <cell r="U265" t="str">
            <v>令和４年</v>
          </cell>
        </row>
        <row r="266">
          <cell r="A266">
            <v>1410051024545</v>
          </cell>
          <cell r="B266">
            <v>6</v>
          </cell>
          <cell r="C266" t="str">
            <v>保育所</v>
          </cell>
          <cell r="D266" t="str">
            <v>木下の保育園　本牧</v>
          </cell>
          <cell r="E266">
            <v>30</v>
          </cell>
          <cell r="F266" t="str">
            <v>中区</v>
          </cell>
          <cell r="G266" t="str">
            <v>該当</v>
          </cell>
          <cell r="H266">
            <v>16</v>
          </cell>
          <cell r="I266" t="str">
            <v>受ける</v>
          </cell>
          <cell r="J266">
            <v>1631309</v>
          </cell>
          <cell r="K266" t="str">
            <v>東京都新宿区西新宿６丁目５番１号　新宿アイランドタワー８階</v>
          </cell>
          <cell r="L266" t="str">
            <v>株式会社　木下の保育</v>
          </cell>
          <cell r="M266">
            <v>45198</v>
          </cell>
          <cell r="P266" t="str">
            <v>あり</v>
          </cell>
          <cell r="U266" t="str">
            <v>令和４年</v>
          </cell>
        </row>
        <row r="267">
          <cell r="A267">
            <v>1410051024180</v>
          </cell>
          <cell r="B267">
            <v>6</v>
          </cell>
          <cell r="C267" t="str">
            <v>保育所</v>
          </cell>
          <cell r="D267" t="str">
            <v>保育園小紅</v>
          </cell>
          <cell r="E267">
            <v>30</v>
          </cell>
          <cell r="F267" t="str">
            <v>中区</v>
          </cell>
          <cell r="G267" t="str">
            <v>該当</v>
          </cell>
          <cell r="H267">
            <v>17</v>
          </cell>
          <cell r="I267" t="str">
            <v>受ける</v>
          </cell>
          <cell r="J267">
            <v>2310024</v>
          </cell>
          <cell r="K267" t="str">
            <v>横浜市中区吉浜町２－６７</v>
          </cell>
          <cell r="L267" t="str">
            <v>保育園小紅</v>
          </cell>
          <cell r="M267">
            <v>45198</v>
          </cell>
          <cell r="P267" t="str">
            <v>あり</v>
          </cell>
          <cell r="U267" t="str">
            <v>令和４年</v>
          </cell>
        </row>
        <row r="268">
          <cell r="A268">
            <v>1410051023711</v>
          </cell>
          <cell r="B268">
            <v>6</v>
          </cell>
          <cell r="C268" t="str">
            <v>保育所</v>
          </cell>
          <cell r="D268" t="str">
            <v>うちゅう保育園やました</v>
          </cell>
          <cell r="E268">
            <v>30</v>
          </cell>
          <cell r="F268" t="str">
            <v>中区</v>
          </cell>
          <cell r="G268" t="str">
            <v>該当</v>
          </cell>
          <cell r="H268">
            <v>19</v>
          </cell>
          <cell r="I268" t="str">
            <v>受ける</v>
          </cell>
          <cell r="J268">
            <v>2310023</v>
          </cell>
          <cell r="K268" t="str">
            <v>横浜市中区山下町１８－３</v>
          </cell>
          <cell r="L268" t="str">
            <v>うちゅう保育園やました</v>
          </cell>
          <cell r="M268">
            <v>45198</v>
          </cell>
          <cell r="P268" t="str">
            <v>あり</v>
          </cell>
          <cell r="U268" t="str">
            <v>令和４年</v>
          </cell>
        </row>
        <row r="269">
          <cell r="A269">
            <v>1410051023604</v>
          </cell>
          <cell r="B269">
            <v>6</v>
          </cell>
          <cell r="C269" t="str">
            <v>保育所</v>
          </cell>
          <cell r="D269" t="str">
            <v>伊勢佐木町保育園</v>
          </cell>
          <cell r="E269">
            <v>30</v>
          </cell>
          <cell r="F269" t="str">
            <v>中区</v>
          </cell>
          <cell r="G269" t="str">
            <v>該当</v>
          </cell>
          <cell r="H269">
            <v>13</v>
          </cell>
          <cell r="I269" t="str">
            <v>受ける</v>
          </cell>
          <cell r="J269">
            <v>2310058</v>
          </cell>
          <cell r="K269" t="str">
            <v>横浜市中区弥生町４－３９－２</v>
          </cell>
          <cell r="L269" t="str">
            <v>伊勢佐木町保育園</v>
          </cell>
          <cell r="M269">
            <v>45205</v>
          </cell>
          <cell r="P269" t="str">
            <v>あり</v>
          </cell>
          <cell r="U269" t="str">
            <v>令和４年</v>
          </cell>
        </row>
        <row r="270">
          <cell r="A270">
            <v>1410051019891</v>
          </cell>
          <cell r="B270">
            <v>6</v>
          </cell>
          <cell r="C270" t="str">
            <v>保育所</v>
          </cell>
          <cell r="D270" t="str">
            <v>ヨコハマきぼう保育園</v>
          </cell>
          <cell r="E270">
            <v>30</v>
          </cell>
          <cell r="F270" t="str">
            <v>中区</v>
          </cell>
          <cell r="G270" t="str">
            <v>該当</v>
          </cell>
          <cell r="H270">
            <v>22</v>
          </cell>
          <cell r="I270" t="str">
            <v>受ける</v>
          </cell>
          <cell r="J270">
            <v>2310034</v>
          </cell>
          <cell r="K270" t="str">
            <v>横浜市中区三吉町１丁目－２</v>
          </cell>
          <cell r="L270" t="str">
            <v>社会福祉法人みらい　ヨコハマきぼう保育園</v>
          </cell>
          <cell r="M270">
            <v>45212</v>
          </cell>
          <cell r="P270" t="str">
            <v>あり</v>
          </cell>
          <cell r="U270" t="str">
            <v>令和４年</v>
          </cell>
        </row>
        <row r="271">
          <cell r="A271">
            <v>1410051019321</v>
          </cell>
          <cell r="B271">
            <v>6</v>
          </cell>
          <cell r="C271" t="str">
            <v>保育所</v>
          </cell>
          <cell r="D271" t="str">
            <v>アスク本牧保育園</v>
          </cell>
          <cell r="E271">
            <v>30</v>
          </cell>
          <cell r="F271" t="str">
            <v>中区</v>
          </cell>
          <cell r="G271" t="str">
            <v>該当</v>
          </cell>
          <cell r="H271">
            <v>18</v>
          </cell>
          <cell r="I271" t="str">
            <v>受ける</v>
          </cell>
          <cell r="J271">
            <v>1080075</v>
          </cell>
          <cell r="K271" t="str">
            <v>東京都港区港南１－２－７０　品川シーズンテラス５Ｆ</v>
          </cell>
          <cell r="L271" t="str">
            <v>株式会社　日本保育総合研究所</v>
          </cell>
          <cell r="M271">
            <v>45198</v>
          </cell>
          <cell r="P271" t="str">
            <v>あり</v>
          </cell>
          <cell r="U271" t="str">
            <v>令和４年</v>
          </cell>
        </row>
        <row r="272">
          <cell r="A272">
            <v>1410051018588</v>
          </cell>
          <cell r="B272">
            <v>6</v>
          </cell>
          <cell r="C272" t="str">
            <v>保育所</v>
          </cell>
          <cell r="D272" t="str">
            <v>保育園ばんびーな</v>
          </cell>
          <cell r="E272">
            <v>30</v>
          </cell>
          <cell r="F272" t="str">
            <v>中区</v>
          </cell>
          <cell r="G272" t="str">
            <v>該当</v>
          </cell>
          <cell r="H272">
            <v>13</v>
          </cell>
          <cell r="I272" t="str">
            <v>受ける</v>
          </cell>
          <cell r="J272">
            <v>2310868</v>
          </cell>
          <cell r="K272" t="str">
            <v>神奈川県横浜市中区石川町４‐１５８‐１</v>
          </cell>
          <cell r="L272" t="str">
            <v>株式会社ばんびーな</v>
          </cell>
          <cell r="M272">
            <v>45212</v>
          </cell>
          <cell r="P272" t="str">
            <v>あり</v>
          </cell>
          <cell r="U272" t="str">
            <v>令和４年</v>
          </cell>
        </row>
        <row r="273">
          <cell r="A273">
            <v>1410051018042</v>
          </cell>
          <cell r="B273">
            <v>6</v>
          </cell>
          <cell r="C273" t="str">
            <v>保育所</v>
          </cell>
          <cell r="D273" t="str">
            <v>山元町保育園</v>
          </cell>
          <cell r="E273">
            <v>30</v>
          </cell>
          <cell r="F273" t="str">
            <v>中区</v>
          </cell>
          <cell r="G273" t="str">
            <v>該当</v>
          </cell>
          <cell r="H273">
            <v>23</v>
          </cell>
          <cell r="I273" t="str">
            <v>受ける</v>
          </cell>
          <cell r="J273">
            <v>2310856</v>
          </cell>
          <cell r="K273" t="str">
            <v>横浜市中区簑沢５０－１</v>
          </cell>
          <cell r="L273" t="str">
            <v>山元町保育園</v>
          </cell>
          <cell r="M273">
            <v>45191</v>
          </cell>
          <cell r="P273" t="str">
            <v>あり</v>
          </cell>
          <cell r="U273" t="str">
            <v>令和４年</v>
          </cell>
        </row>
        <row r="274">
          <cell r="A274">
            <v>1410051016491</v>
          </cell>
          <cell r="B274">
            <v>6</v>
          </cell>
          <cell r="C274" t="str">
            <v>保育所</v>
          </cell>
          <cell r="D274" t="str">
            <v>太陽の子　不動下保育園</v>
          </cell>
          <cell r="E274">
            <v>30</v>
          </cell>
          <cell r="F274" t="str">
            <v>中区</v>
          </cell>
          <cell r="G274" t="str">
            <v>該当</v>
          </cell>
          <cell r="H274">
            <v>14</v>
          </cell>
          <cell r="I274" t="str">
            <v>受ける</v>
          </cell>
          <cell r="J274">
            <v>1086215</v>
          </cell>
          <cell r="K274" t="str">
            <v>東京都港区港南二丁目１５番３号　品川インターシティＣ棟１５階</v>
          </cell>
          <cell r="L274" t="str">
            <v>ＨＩＴＯＷＡキッズライフ株式会社</v>
          </cell>
          <cell r="M274">
            <v>45191</v>
          </cell>
          <cell r="P274" t="str">
            <v>あり</v>
          </cell>
          <cell r="U274" t="str">
            <v>令和４年</v>
          </cell>
        </row>
        <row r="275">
          <cell r="A275">
            <v>1410051016483</v>
          </cell>
          <cell r="B275">
            <v>6</v>
          </cell>
          <cell r="C275" t="str">
            <v>保育所</v>
          </cell>
          <cell r="D275" t="str">
            <v>ポピンズナーサリースクール馬車道</v>
          </cell>
          <cell r="E275">
            <v>30</v>
          </cell>
          <cell r="F275" t="str">
            <v>中区</v>
          </cell>
          <cell r="G275" t="str">
            <v>該当</v>
          </cell>
          <cell r="H275">
            <v>17</v>
          </cell>
          <cell r="I275" t="str">
            <v>受ける</v>
          </cell>
          <cell r="J275">
            <v>2310002</v>
          </cell>
          <cell r="K275" t="str">
            <v>横浜市中区海岸通５丁目－２５－２－２５</v>
          </cell>
          <cell r="L275" t="str">
            <v>ポピンズナーサリースクール馬車道</v>
          </cell>
          <cell r="M275">
            <v>45205</v>
          </cell>
          <cell r="P275" t="str">
            <v>あり</v>
          </cell>
          <cell r="U275" t="str">
            <v>令和４年</v>
          </cell>
        </row>
        <row r="276">
          <cell r="A276">
            <v>1410051016475</v>
          </cell>
          <cell r="B276">
            <v>6</v>
          </cell>
          <cell r="C276" t="str">
            <v>保育所</v>
          </cell>
          <cell r="D276" t="str">
            <v>すいとぴー保育園</v>
          </cell>
          <cell r="E276">
            <v>30</v>
          </cell>
          <cell r="F276" t="str">
            <v>中区</v>
          </cell>
          <cell r="G276" t="str">
            <v>該当</v>
          </cell>
          <cell r="H276">
            <v>15</v>
          </cell>
          <cell r="I276" t="str">
            <v>受ける</v>
          </cell>
          <cell r="J276">
            <v>2310821</v>
          </cell>
          <cell r="K276" t="str">
            <v>横浜市中区本牧原１－１１</v>
          </cell>
          <cell r="L276" t="str">
            <v>すいとぴー保育園</v>
          </cell>
          <cell r="M276">
            <v>45219</v>
          </cell>
          <cell r="P276" t="str">
            <v>あり</v>
          </cell>
          <cell r="U276" t="str">
            <v>令和４年</v>
          </cell>
        </row>
        <row r="277">
          <cell r="A277">
            <v>1410051016467</v>
          </cell>
          <cell r="B277">
            <v>6</v>
          </cell>
          <cell r="C277" t="str">
            <v>保育所</v>
          </cell>
          <cell r="D277" t="str">
            <v>新山下二丁目保育所</v>
          </cell>
          <cell r="E277">
            <v>30</v>
          </cell>
          <cell r="F277" t="str">
            <v>中区</v>
          </cell>
          <cell r="G277" t="str">
            <v>該当</v>
          </cell>
          <cell r="H277">
            <v>24</v>
          </cell>
          <cell r="I277" t="str">
            <v>受ける</v>
          </cell>
          <cell r="J277">
            <v>2310801</v>
          </cell>
          <cell r="K277" t="str">
            <v>横浜市中区新山下２－３－１</v>
          </cell>
          <cell r="L277" t="str">
            <v>新山下二丁目保育所</v>
          </cell>
          <cell r="M277">
            <v>45212</v>
          </cell>
          <cell r="P277" t="str">
            <v>あり</v>
          </cell>
          <cell r="U277" t="str">
            <v>令和４年</v>
          </cell>
        </row>
        <row r="278">
          <cell r="A278">
            <v>1410051016459</v>
          </cell>
          <cell r="B278">
            <v>6</v>
          </cell>
          <cell r="C278" t="str">
            <v>保育所</v>
          </cell>
          <cell r="D278" t="str">
            <v>寿福祉センター保育所</v>
          </cell>
          <cell r="E278">
            <v>30</v>
          </cell>
          <cell r="F278" t="str">
            <v>中区</v>
          </cell>
          <cell r="G278" t="str">
            <v>該当</v>
          </cell>
          <cell r="H278">
            <v>17</v>
          </cell>
          <cell r="I278" t="str">
            <v>受ける</v>
          </cell>
          <cell r="J278">
            <v>2310026</v>
          </cell>
          <cell r="K278" t="str">
            <v>横浜市中区寿町４丁目１３－１</v>
          </cell>
          <cell r="L278" t="str">
            <v>寿福祉センター保育所</v>
          </cell>
          <cell r="M278">
            <v>45212</v>
          </cell>
          <cell r="P278" t="str">
            <v>あり</v>
          </cell>
          <cell r="U278" t="str">
            <v>令和４年</v>
          </cell>
        </row>
        <row r="279">
          <cell r="A279">
            <v>1410051016442</v>
          </cell>
          <cell r="B279">
            <v>6</v>
          </cell>
          <cell r="C279" t="str">
            <v>保育所</v>
          </cell>
          <cell r="D279" t="str">
            <v>高風保育園</v>
          </cell>
          <cell r="E279">
            <v>30</v>
          </cell>
          <cell r="F279" t="str">
            <v>中区</v>
          </cell>
          <cell r="G279" t="str">
            <v>該当</v>
          </cell>
          <cell r="H279">
            <v>17</v>
          </cell>
          <cell r="I279" t="str">
            <v>受ける</v>
          </cell>
          <cell r="J279">
            <v>2310822</v>
          </cell>
          <cell r="K279" t="str">
            <v>横浜市中区本牧元町７２－１</v>
          </cell>
          <cell r="L279" t="str">
            <v>社会福祉法人白峰会　高風保育園</v>
          </cell>
          <cell r="M279">
            <v>45226</v>
          </cell>
          <cell r="P279" t="str">
            <v>あり</v>
          </cell>
          <cell r="U279" t="str">
            <v>令和４年</v>
          </cell>
        </row>
        <row r="280">
          <cell r="A280">
            <v>1410051016434</v>
          </cell>
          <cell r="B280">
            <v>6</v>
          </cell>
          <cell r="C280" t="str">
            <v>保育所</v>
          </cell>
          <cell r="D280" t="str">
            <v>打越保育園</v>
          </cell>
          <cell r="E280">
            <v>30</v>
          </cell>
          <cell r="F280" t="str">
            <v>中区</v>
          </cell>
          <cell r="G280" t="str">
            <v>該当</v>
          </cell>
          <cell r="H280">
            <v>15</v>
          </cell>
          <cell r="I280" t="str">
            <v>受ける</v>
          </cell>
          <cell r="J280">
            <v>2310867</v>
          </cell>
          <cell r="K280" t="str">
            <v>横浜市中区打越３９</v>
          </cell>
          <cell r="L280" t="str">
            <v>社会福祉法人マルタ会　打越保育園</v>
          </cell>
          <cell r="M280">
            <v>45212</v>
          </cell>
          <cell r="P280" t="str">
            <v>あり</v>
          </cell>
          <cell r="U280" t="str">
            <v>令和４年</v>
          </cell>
        </row>
        <row r="281">
          <cell r="A281">
            <v>1410051016426</v>
          </cell>
          <cell r="B281">
            <v>6</v>
          </cell>
          <cell r="C281" t="str">
            <v>保育所</v>
          </cell>
          <cell r="D281" t="str">
            <v>アスク山下町保育園</v>
          </cell>
          <cell r="E281">
            <v>30</v>
          </cell>
          <cell r="F281" t="str">
            <v>中区</v>
          </cell>
          <cell r="G281" t="str">
            <v>該当</v>
          </cell>
          <cell r="H281">
            <v>17</v>
          </cell>
          <cell r="I281" t="str">
            <v>受ける</v>
          </cell>
          <cell r="J281">
            <v>1080075</v>
          </cell>
          <cell r="K281" t="str">
            <v>東京都港区港南１丁目２－７０品川シーズンテラス５Ｆ</v>
          </cell>
          <cell r="L281" t="str">
            <v>株式会社　日本保育総合研究所</v>
          </cell>
          <cell r="M281">
            <v>45212</v>
          </cell>
          <cell r="P281" t="str">
            <v>あり</v>
          </cell>
          <cell r="U281" t="str">
            <v>令和４年</v>
          </cell>
        </row>
        <row r="282">
          <cell r="A282">
            <v>1410051016418</v>
          </cell>
          <cell r="B282">
            <v>6</v>
          </cell>
          <cell r="C282" t="str">
            <v>保育所</v>
          </cell>
          <cell r="D282" t="str">
            <v>アスク馬車道保育園</v>
          </cell>
          <cell r="E282">
            <v>30</v>
          </cell>
          <cell r="F282" t="str">
            <v>中区</v>
          </cell>
          <cell r="G282" t="str">
            <v>該当</v>
          </cell>
          <cell r="H282">
            <v>21</v>
          </cell>
          <cell r="I282" t="str">
            <v>受ける</v>
          </cell>
          <cell r="J282">
            <v>1080075</v>
          </cell>
          <cell r="K282" t="str">
            <v>東京都港区港南１－２－７０　品川シーズンテラス５Ｆ</v>
          </cell>
          <cell r="L282" t="str">
            <v>株式会社　日本保育総合研究所</v>
          </cell>
          <cell r="M282">
            <v>45237</v>
          </cell>
          <cell r="P282" t="str">
            <v>あり</v>
          </cell>
          <cell r="U282" t="str">
            <v>令和４年</v>
          </cell>
        </row>
        <row r="283">
          <cell r="A283">
            <v>1410051015360</v>
          </cell>
          <cell r="B283">
            <v>6</v>
          </cell>
          <cell r="C283" t="str">
            <v>保育所</v>
          </cell>
          <cell r="D283" t="str">
            <v>ことぶき保育園</v>
          </cell>
          <cell r="E283">
            <v>30</v>
          </cell>
          <cell r="F283" t="str">
            <v>中区</v>
          </cell>
          <cell r="G283" t="str">
            <v>該当</v>
          </cell>
          <cell r="H283">
            <v>17</v>
          </cell>
          <cell r="I283" t="str">
            <v>受ける</v>
          </cell>
          <cell r="J283">
            <v>2310026</v>
          </cell>
          <cell r="K283" t="str">
            <v>横浜市中区寿町１－４　かながわ労働プラザ７階</v>
          </cell>
          <cell r="L283" t="str">
            <v>公益財団法人　神奈川県労働福祉協会</v>
          </cell>
          <cell r="M283">
            <v>45198</v>
          </cell>
          <cell r="P283" t="str">
            <v>あり</v>
          </cell>
          <cell r="U283" t="str">
            <v>令和４年</v>
          </cell>
        </row>
        <row r="284">
          <cell r="A284">
            <v>1410051015154</v>
          </cell>
          <cell r="B284">
            <v>6</v>
          </cell>
          <cell r="C284" t="str">
            <v>保育所</v>
          </cell>
          <cell r="D284" t="str">
            <v>ラフ・クルー元町保育園</v>
          </cell>
          <cell r="E284">
            <v>30</v>
          </cell>
          <cell r="F284" t="str">
            <v>中区</v>
          </cell>
          <cell r="G284" t="str">
            <v>該当</v>
          </cell>
          <cell r="H284">
            <v>21</v>
          </cell>
          <cell r="I284" t="str">
            <v>受ける</v>
          </cell>
          <cell r="J284">
            <v>1510051</v>
          </cell>
          <cell r="K284" t="str">
            <v>東京都渋谷区千駄ヶ谷３丁目６０－５</v>
          </cell>
          <cell r="L284" t="str">
            <v>株式会社コミニティハウス</v>
          </cell>
          <cell r="M284">
            <v>45198</v>
          </cell>
          <cell r="P284" t="str">
            <v>あり</v>
          </cell>
          <cell r="U284" t="str">
            <v>令和４年</v>
          </cell>
        </row>
        <row r="285">
          <cell r="A285">
            <v>1410051013936</v>
          </cell>
          <cell r="B285">
            <v>6</v>
          </cell>
          <cell r="C285" t="str">
            <v>保育所</v>
          </cell>
          <cell r="D285" t="str">
            <v>キディ石川町・横浜</v>
          </cell>
          <cell r="E285">
            <v>30</v>
          </cell>
          <cell r="F285" t="str">
            <v>中区</v>
          </cell>
          <cell r="G285" t="str">
            <v>該当</v>
          </cell>
          <cell r="H285">
            <v>18</v>
          </cell>
          <cell r="I285" t="str">
            <v>受ける</v>
          </cell>
          <cell r="J285">
            <v>2310024</v>
          </cell>
          <cell r="K285" t="str">
            <v>横浜市中区吉浜町１－６</v>
          </cell>
          <cell r="L285" t="str">
            <v>キディ石川町・横浜</v>
          </cell>
          <cell r="M285">
            <v>45226</v>
          </cell>
          <cell r="P285" t="str">
            <v>あり</v>
          </cell>
          <cell r="U285" t="str">
            <v>令和４年</v>
          </cell>
        </row>
        <row r="286">
          <cell r="A286">
            <v>1410051013928</v>
          </cell>
          <cell r="B286">
            <v>6</v>
          </cell>
          <cell r="C286" t="str">
            <v>保育所</v>
          </cell>
          <cell r="D286" t="str">
            <v>うみの風保育園</v>
          </cell>
          <cell r="E286">
            <v>30</v>
          </cell>
          <cell r="F286" t="str">
            <v>中区</v>
          </cell>
          <cell r="G286" t="str">
            <v>該当</v>
          </cell>
          <cell r="H286">
            <v>15</v>
          </cell>
          <cell r="I286" t="str">
            <v>受ける</v>
          </cell>
          <cell r="J286">
            <v>2400067</v>
          </cell>
          <cell r="K286" t="str">
            <v>横浜市保土ケ谷区常盤台６６－１８</v>
          </cell>
          <cell r="L286" t="str">
            <v>学校法人　聖ヶ丘学園</v>
          </cell>
          <cell r="M286">
            <v>45198</v>
          </cell>
          <cell r="P286" t="str">
            <v>あり</v>
          </cell>
          <cell r="U286" t="str">
            <v>令和４年</v>
          </cell>
        </row>
        <row r="287">
          <cell r="A287">
            <v>1410051013910</v>
          </cell>
          <cell r="B287">
            <v>6</v>
          </cell>
          <cell r="C287" t="str">
            <v>保育所</v>
          </cell>
          <cell r="D287" t="str">
            <v>アメリカ山徳育こども園</v>
          </cell>
          <cell r="E287">
            <v>30</v>
          </cell>
          <cell r="F287" t="str">
            <v>中区</v>
          </cell>
          <cell r="G287" t="str">
            <v>該当</v>
          </cell>
          <cell r="H287">
            <v>24</v>
          </cell>
          <cell r="I287" t="str">
            <v>受ける</v>
          </cell>
          <cell r="J287">
            <v>2310861</v>
          </cell>
          <cell r="K287" t="str">
            <v>横浜市中区元町１丁目１１－３アメリカ山公園３階</v>
          </cell>
          <cell r="L287" t="str">
            <v>（一財）三和徳育会アメリカ山徳育こども園</v>
          </cell>
          <cell r="M287">
            <v>45212</v>
          </cell>
          <cell r="P287" t="str">
            <v>あり</v>
          </cell>
          <cell r="U287" t="str">
            <v>令和４年</v>
          </cell>
        </row>
        <row r="288">
          <cell r="A288">
            <v>1410052005642</v>
          </cell>
          <cell r="B288">
            <v>8</v>
          </cell>
          <cell r="C288" t="str">
            <v>小規模保育事業（A型）</v>
          </cell>
          <cell r="D288" t="str">
            <v>のぞみ山手駅前保育園</v>
          </cell>
          <cell r="E288">
            <v>30</v>
          </cell>
          <cell r="F288" t="str">
            <v>中区</v>
          </cell>
          <cell r="G288" t="str">
            <v>該当</v>
          </cell>
          <cell r="H288">
            <v>10</v>
          </cell>
          <cell r="I288" t="str">
            <v>受ける</v>
          </cell>
          <cell r="J288">
            <v>2310845</v>
          </cell>
          <cell r="K288" t="str">
            <v>横浜市中区立野７５番地８</v>
          </cell>
          <cell r="L288" t="str">
            <v>株式会社ＪｏｌｉＣｏｅｕｒ</v>
          </cell>
          <cell r="M288">
            <v>45205</v>
          </cell>
          <cell r="P288" t="str">
            <v>あり</v>
          </cell>
          <cell r="U288" t="str">
            <v>令和４年</v>
          </cell>
        </row>
        <row r="289">
          <cell r="A289">
            <v>1410052005477</v>
          </cell>
          <cell r="B289">
            <v>8</v>
          </cell>
          <cell r="C289" t="str">
            <v>小規模保育事業（A型）</v>
          </cell>
          <cell r="D289" t="str">
            <v>キッズパートナー横浜市役所</v>
          </cell>
          <cell r="E289">
            <v>30</v>
          </cell>
          <cell r="F289" t="str">
            <v>中区</v>
          </cell>
          <cell r="G289" t="str">
            <v>該当</v>
          </cell>
          <cell r="H289">
            <v>11</v>
          </cell>
          <cell r="I289" t="str">
            <v>受ける</v>
          </cell>
          <cell r="J289">
            <v>1400013</v>
          </cell>
          <cell r="K289" t="str">
            <v>東京都品川区南大井６丁目２０－１４</v>
          </cell>
          <cell r="L289" t="str">
            <v>ケアパートナー株式会社</v>
          </cell>
          <cell r="M289">
            <v>45198</v>
          </cell>
          <cell r="P289" t="str">
            <v>あり</v>
          </cell>
          <cell r="U289" t="str">
            <v>令和４年</v>
          </cell>
        </row>
        <row r="290">
          <cell r="A290">
            <v>1410052005063</v>
          </cell>
          <cell r="B290">
            <v>8</v>
          </cell>
          <cell r="C290" t="str">
            <v>小規模保育事業（A型）</v>
          </cell>
          <cell r="D290" t="str">
            <v>ニチイキッズ桜木町保育園</v>
          </cell>
          <cell r="E290">
            <v>30</v>
          </cell>
          <cell r="F290" t="str">
            <v>中区</v>
          </cell>
          <cell r="G290" t="str">
            <v>該当</v>
          </cell>
          <cell r="H290">
            <v>11</v>
          </cell>
          <cell r="I290" t="str">
            <v>受ける</v>
          </cell>
          <cell r="J290">
            <v>2310063</v>
          </cell>
          <cell r="K290" t="str">
            <v>横浜市中区花咲町１丁目１７　明光ビル１・２Ｆ</v>
          </cell>
          <cell r="L290" t="str">
            <v>ニチイキッズ桜木町保育園</v>
          </cell>
          <cell r="M290">
            <v>45205</v>
          </cell>
          <cell r="P290" t="str">
            <v>あり</v>
          </cell>
          <cell r="U290" t="str">
            <v>令和４年</v>
          </cell>
        </row>
        <row r="291">
          <cell r="A291">
            <v>1410052004850</v>
          </cell>
          <cell r="B291">
            <v>8</v>
          </cell>
          <cell r="C291" t="str">
            <v>小規模保育事業（A型）</v>
          </cell>
          <cell r="D291" t="str">
            <v>ル・ボワ保育園</v>
          </cell>
          <cell r="E291">
            <v>30</v>
          </cell>
          <cell r="F291" t="str">
            <v>中区</v>
          </cell>
          <cell r="G291" t="str">
            <v>該当</v>
          </cell>
          <cell r="H291">
            <v>11</v>
          </cell>
          <cell r="I291" t="str">
            <v>受ける</v>
          </cell>
          <cell r="J291">
            <v>2310035</v>
          </cell>
          <cell r="K291" t="str">
            <v>神奈川県横浜市中区千歳町１－１３　横浜ＴＨビル４Ｆ　４０１号室</v>
          </cell>
          <cell r="L291" t="str">
            <v>ル・ボワ保育園</v>
          </cell>
          <cell r="M291">
            <v>45205</v>
          </cell>
          <cell r="P291" t="str">
            <v>あり</v>
          </cell>
          <cell r="U291" t="str">
            <v>令和４年</v>
          </cell>
        </row>
        <row r="292">
          <cell r="A292">
            <v>1410052004785</v>
          </cell>
          <cell r="B292">
            <v>8</v>
          </cell>
          <cell r="C292" t="str">
            <v>小規模保育事業（A型）</v>
          </cell>
          <cell r="D292" t="str">
            <v>おはよう保育園　横浜根岸</v>
          </cell>
          <cell r="E292">
            <v>30</v>
          </cell>
          <cell r="F292" t="str">
            <v>中区</v>
          </cell>
          <cell r="G292" t="str">
            <v>該当</v>
          </cell>
          <cell r="H292">
            <v>7</v>
          </cell>
          <cell r="I292" t="str">
            <v>受ける</v>
          </cell>
          <cell r="J292">
            <v>1030022</v>
          </cell>
          <cell r="K292" t="str">
            <v>東京都中央区日本橋室町４丁目３－１８</v>
          </cell>
          <cell r="L292" t="str">
            <v>株式会社おはようキッズ</v>
          </cell>
          <cell r="M292">
            <v>45191</v>
          </cell>
          <cell r="P292" t="str">
            <v>あり</v>
          </cell>
          <cell r="U292" t="str">
            <v>令和４年</v>
          </cell>
        </row>
        <row r="293">
          <cell r="A293">
            <v>1410052004538</v>
          </cell>
          <cell r="B293">
            <v>8</v>
          </cell>
          <cell r="C293" t="str">
            <v>小規模保育事業（A型）</v>
          </cell>
          <cell r="D293" t="str">
            <v>保育園ころころキッズガーデン</v>
          </cell>
          <cell r="E293">
            <v>30</v>
          </cell>
          <cell r="F293" t="str">
            <v>中区</v>
          </cell>
          <cell r="G293" t="str">
            <v>該当</v>
          </cell>
          <cell r="H293">
            <v>12</v>
          </cell>
          <cell r="I293" t="str">
            <v>受ける</v>
          </cell>
          <cell r="J293">
            <v>2310055</v>
          </cell>
          <cell r="K293" t="str">
            <v>横浜市中区末吉町４－８３　ベルハウス伊勢佐木１階</v>
          </cell>
          <cell r="L293" t="str">
            <v>保育園ころころキッズガーデン</v>
          </cell>
          <cell r="M293">
            <v>45212</v>
          </cell>
          <cell r="P293" t="str">
            <v>あり</v>
          </cell>
          <cell r="U293" t="str">
            <v>令和４年</v>
          </cell>
        </row>
        <row r="294">
          <cell r="A294">
            <v>1410052003084</v>
          </cell>
          <cell r="B294">
            <v>8</v>
          </cell>
          <cell r="C294" t="str">
            <v>小規模保育事業（A型）</v>
          </cell>
          <cell r="D294" t="str">
            <v>保育ルーム山下公園</v>
          </cell>
          <cell r="E294">
            <v>30</v>
          </cell>
          <cell r="F294" t="str">
            <v>中区</v>
          </cell>
          <cell r="G294" t="str">
            <v>該当</v>
          </cell>
          <cell r="H294">
            <v>7</v>
          </cell>
          <cell r="I294" t="str">
            <v>受ける</v>
          </cell>
          <cell r="J294">
            <v>4600002</v>
          </cell>
          <cell r="K294" t="str">
            <v>愛知県名古屋市中区丸の内三丁目８番１４号</v>
          </cell>
          <cell r="L294" t="str">
            <v>社会福祉法人中日会</v>
          </cell>
          <cell r="M294">
            <v>45212</v>
          </cell>
          <cell r="P294" t="str">
            <v>あり</v>
          </cell>
          <cell r="U294" t="str">
            <v>令和４年</v>
          </cell>
        </row>
        <row r="295">
          <cell r="A295">
            <v>1410052003068</v>
          </cell>
          <cell r="B295">
            <v>8</v>
          </cell>
          <cell r="C295" t="str">
            <v>小規模保育事業（A型）</v>
          </cell>
          <cell r="D295" t="str">
            <v>徳育ナーサリー山下公園</v>
          </cell>
          <cell r="E295">
            <v>30</v>
          </cell>
          <cell r="F295" t="str">
            <v>中区</v>
          </cell>
          <cell r="G295" t="str">
            <v>該当</v>
          </cell>
          <cell r="H295">
            <v>9</v>
          </cell>
          <cell r="I295" t="str">
            <v>受ける</v>
          </cell>
          <cell r="J295">
            <v>2310861</v>
          </cell>
          <cell r="K295" t="str">
            <v>横浜市中区元町１丁目１１－３　アメリカ山公園３階</v>
          </cell>
          <cell r="L295" t="str">
            <v>一般財団法人　三和徳育会</v>
          </cell>
          <cell r="M295">
            <v>45212</v>
          </cell>
          <cell r="P295" t="str">
            <v>あり</v>
          </cell>
          <cell r="U295" t="str">
            <v>令和４年</v>
          </cell>
        </row>
        <row r="296">
          <cell r="A296">
            <v>1410052002953</v>
          </cell>
          <cell r="B296">
            <v>8</v>
          </cell>
          <cell r="C296" t="str">
            <v>小規模保育事業（A型）</v>
          </cell>
          <cell r="D296" t="str">
            <v>あいりす　本牧保育室</v>
          </cell>
          <cell r="E296">
            <v>30</v>
          </cell>
          <cell r="F296" t="str">
            <v>中区</v>
          </cell>
          <cell r="G296" t="str">
            <v>該当</v>
          </cell>
          <cell r="H296">
            <v>8</v>
          </cell>
          <cell r="I296" t="str">
            <v>受ける</v>
          </cell>
          <cell r="J296">
            <v>2310801</v>
          </cell>
          <cell r="K296" t="str">
            <v>横浜市中区新山下３－１５　新山下ベイシティ２号棟１０６</v>
          </cell>
          <cell r="L296" t="str">
            <v>特定非営利活動法人きっずあいりす</v>
          </cell>
          <cell r="M296">
            <v>45212</v>
          </cell>
          <cell r="P296" t="str">
            <v>あり</v>
          </cell>
          <cell r="U296" t="str">
            <v>令和４年</v>
          </cell>
        </row>
        <row r="297">
          <cell r="A297">
            <v>1410052002946</v>
          </cell>
          <cell r="B297">
            <v>8</v>
          </cell>
          <cell r="C297" t="str">
            <v>小規模保育事業（A型）</v>
          </cell>
          <cell r="D297" t="str">
            <v>あいりす　新山下保育室</v>
          </cell>
          <cell r="E297">
            <v>30</v>
          </cell>
          <cell r="F297" t="str">
            <v>中区</v>
          </cell>
          <cell r="G297" t="str">
            <v>該当</v>
          </cell>
          <cell r="H297">
            <v>8</v>
          </cell>
          <cell r="I297" t="str">
            <v>受ける</v>
          </cell>
          <cell r="J297">
            <v>2310801</v>
          </cell>
          <cell r="K297" t="str">
            <v>横浜市中区新山下３－１５　新山下ベイシティ２号棟１０６</v>
          </cell>
          <cell r="L297" t="str">
            <v>あいりす新山下保育室</v>
          </cell>
          <cell r="M297">
            <v>45219</v>
          </cell>
          <cell r="P297" t="str">
            <v>あり</v>
          </cell>
          <cell r="U297" t="str">
            <v>令和４年</v>
          </cell>
        </row>
        <row r="298">
          <cell r="A298">
            <v>1410052002805</v>
          </cell>
          <cell r="B298">
            <v>8</v>
          </cell>
          <cell r="C298" t="str">
            <v>小規模保育事業（A型）</v>
          </cell>
          <cell r="D298" t="str">
            <v>アミー保育室　本牧原</v>
          </cell>
          <cell r="E298">
            <v>30</v>
          </cell>
          <cell r="F298" t="str">
            <v>中区</v>
          </cell>
          <cell r="G298" t="str">
            <v>該当</v>
          </cell>
          <cell r="H298">
            <v>9</v>
          </cell>
          <cell r="I298" t="str">
            <v>受ける</v>
          </cell>
          <cell r="J298">
            <v>2200042</v>
          </cell>
          <cell r="K298" t="str">
            <v>横浜市西区戸部町７－２４５－１　フェリース横濱１階</v>
          </cell>
          <cell r="L298" t="str">
            <v>アミー保育園　ＹＯＫＯＨＡＭＡ内</v>
          </cell>
          <cell r="M298">
            <v>45191</v>
          </cell>
          <cell r="P298" t="str">
            <v>あり</v>
          </cell>
          <cell r="U298" t="str">
            <v>令和４年</v>
          </cell>
        </row>
        <row r="299">
          <cell r="A299">
            <v>1410052004397</v>
          </cell>
          <cell r="B299">
            <v>10</v>
          </cell>
          <cell r="C299" t="str">
            <v>事業所内保育事業－小規模Ａ型基準</v>
          </cell>
          <cell r="D299" t="str">
            <v>シュハリィ本牧保育園</v>
          </cell>
          <cell r="E299">
            <v>30</v>
          </cell>
          <cell r="F299" t="str">
            <v>中区</v>
          </cell>
          <cell r="G299" t="str">
            <v>該当</v>
          </cell>
          <cell r="H299">
            <v>9</v>
          </cell>
          <cell r="I299" t="str">
            <v>受ける</v>
          </cell>
          <cell r="J299">
            <v>2310827</v>
          </cell>
          <cell r="K299" t="str">
            <v>横浜市中区本牧和田１１－１７パークハイム本牧１階</v>
          </cell>
          <cell r="L299" t="str">
            <v>シュハリィ本牧保育園</v>
          </cell>
          <cell r="M299">
            <v>45244</v>
          </cell>
          <cell r="P299" t="str">
            <v>あり</v>
          </cell>
          <cell r="U299" t="str">
            <v>令和４年</v>
          </cell>
        </row>
        <row r="300">
          <cell r="A300">
            <v>1410052005089</v>
          </cell>
          <cell r="B300">
            <v>11</v>
          </cell>
          <cell r="C300" t="str">
            <v>小規模保育事業（B型）</v>
          </cell>
          <cell r="D300" t="str">
            <v>ほんもくはら保育園</v>
          </cell>
          <cell r="E300">
            <v>30</v>
          </cell>
          <cell r="F300" t="str">
            <v>中区</v>
          </cell>
          <cell r="G300" t="str">
            <v>該当</v>
          </cell>
          <cell r="H300">
            <v>9</v>
          </cell>
          <cell r="I300" t="str">
            <v>受ける</v>
          </cell>
          <cell r="J300">
            <v>2310827</v>
          </cell>
          <cell r="K300" t="str">
            <v>横浜市中区本牧和田１１－１７パークハイム本牧１階</v>
          </cell>
          <cell r="L300" t="str">
            <v>株式会社ファイン</v>
          </cell>
          <cell r="M300">
            <v>45244</v>
          </cell>
          <cell r="P300" t="str">
            <v>あり</v>
          </cell>
          <cell r="U300" t="str">
            <v>令和４年</v>
          </cell>
        </row>
        <row r="301">
          <cell r="A301">
            <v>1410051020477</v>
          </cell>
          <cell r="B301">
            <v>1</v>
          </cell>
          <cell r="C301" t="str">
            <v>認定こども園（幼保連携型）</v>
          </cell>
          <cell r="D301" t="str">
            <v>認定こども園山王台幼稚園</v>
          </cell>
          <cell r="E301">
            <v>40</v>
          </cell>
          <cell r="F301" t="str">
            <v>南区</v>
          </cell>
          <cell r="G301" t="str">
            <v>該当</v>
          </cell>
          <cell r="H301">
            <v>40</v>
          </cell>
          <cell r="I301" t="str">
            <v>受ける</v>
          </cell>
          <cell r="J301">
            <v>2320074</v>
          </cell>
          <cell r="K301" t="str">
            <v>横浜市南区永田山王台３８－３８</v>
          </cell>
          <cell r="L301" t="str">
            <v>認定こども園山王台幼稚園</v>
          </cell>
          <cell r="M301">
            <v>45212</v>
          </cell>
          <cell r="P301" t="str">
            <v>あり</v>
          </cell>
          <cell r="U301" t="str">
            <v>令和４年</v>
          </cell>
        </row>
        <row r="302">
          <cell r="A302">
            <v>1410051027704</v>
          </cell>
          <cell r="B302">
            <v>5</v>
          </cell>
          <cell r="C302" t="str">
            <v>幼稚園</v>
          </cell>
          <cell r="D302" t="str">
            <v>三星幼稚園</v>
          </cell>
          <cell r="E302">
            <v>40</v>
          </cell>
          <cell r="F302" t="str">
            <v>南区</v>
          </cell>
          <cell r="G302" t="str">
            <v>該当</v>
          </cell>
          <cell r="H302">
            <v>13</v>
          </cell>
          <cell r="I302" t="str">
            <v>-</v>
          </cell>
          <cell r="J302">
            <v>2320042</v>
          </cell>
          <cell r="K302" t="str">
            <v>横浜市南区堀ノ内町２丁目２１１</v>
          </cell>
          <cell r="L302" t="str">
            <v>三星幼稚園</v>
          </cell>
          <cell r="M302">
            <v>45191</v>
          </cell>
          <cell r="P302" t="str">
            <v>あり</v>
          </cell>
          <cell r="U302" t="str">
            <v>令和４年</v>
          </cell>
        </row>
        <row r="303">
          <cell r="A303">
            <v>1410051027696</v>
          </cell>
          <cell r="B303">
            <v>5</v>
          </cell>
          <cell r="C303" t="str">
            <v>幼稚園</v>
          </cell>
          <cell r="D303" t="str">
            <v>くるみ幼稚園</v>
          </cell>
          <cell r="E303">
            <v>40</v>
          </cell>
          <cell r="F303" t="str">
            <v>南区</v>
          </cell>
          <cell r="G303" t="str">
            <v>該当</v>
          </cell>
          <cell r="H303">
            <v>17</v>
          </cell>
          <cell r="I303" t="str">
            <v>-</v>
          </cell>
          <cell r="J303">
            <v>2320063</v>
          </cell>
          <cell r="K303" t="str">
            <v>横浜市南区中里一丁目２０－２</v>
          </cell>
          <cell r="L303" t="str">
            <v>くるみ幼稚園</v>
          </cell>
          <cell r="M303">
            <v>45191</v>
          </cell>
          <cell r="P303" t="str">
            <v>あり</v>
          </cell>
          <cell r="U303" t="str">
            <v>令和４年</v>
          </cell>
        </row>
        <row r="304">
          <cell r="A304">
            <v>1410051027381</v>
          </cell>
          <cell r="B304">
            <v>5</v>
          </cell>
          <cell r="C304" t="str">
            <v>幼稚園</v>
          </cell>
          <cell r="D304" t="str">
            <v>白百合光の子幼稚園</v>
          </cell>
          <cell r="E304">
            <v>40</v>
          </cell>
          <cell r="F304" t="str">
            <v>南区</v>
          </cell>
          <cell r="G304" t="str">
            <v>該当</v>
          </cell>
          <cell r="H304">
            <v>10</v>
          </cell>
          <cell r="I304" t="str">
            <v>-</v>
          </cell>
          <cell r="J304">
            <v>2320006</v>
          </cell>
          <cell r="K304" t="str">
            <v>横浜市南区南太田一丁目３７－１０</v>
          </cell>
          <cell r="L304" t="str">
            <v>白百合光の子幼稚園</v>
          </cell>
          <cell r="M304">
            <v>45205</v>
          </cell>
          <cell r="P304" t="str">
            <v>あり</v>
          </cell>
          <cell r="U304" t="str">
            <v>令和４年</v>
          </cell>
        </row>
        <row r="305">
          <cell r="A305">
            <v>1410051027795</v>
          </cell>
          <cell r="B305">
            <v>6</v>
          </cell>
          <cell r="C305" t="str">
            <v>保育所</v>
          </cell>
          <cell r="D305" t="str">
            <v>小学館アカデミーまいた保育園</v>
          </cell>
          <cell r="E305">
            <v>40</v>
          </cell>
          <cell r="F305" t="str">
            <v>南区</v>
          </cell>
          <cell r="G305" t="str">
            <v>該当</v>
          </cell>
          <cell r="H305">
            <v>17</v>
          </cell>
          <cell r="I305" t="str">
            <v>受ける</v>
          </cell>
          <cell r="J305">
            <v>2320016</v>
          </cell>
          <cell r="K305" t="str">
            <v>横浜市南区宮元町１丁目１５－１　エクセルマンション宮本町１階</v>
          </cell>
          <cell r="L305" t="str">
            <v>小学館アカデミーまいた保育園</v>
          </cell>
          <cell r="M305">
            <v>45219</v>
          </cell>
          <cell r="P305" t="str">
            <v>あり</v>
          </cell>
          <cell r="U305" t="str">
            <v>令和４年</v>
          </cell>
        </row>
        <row r="306">
          <cell r="A306">
            <v>1410051027472</v>
          </cell>
          <cell r="B306">
            <v>6</v>
          </cell>
          <cell r="C306" t="str">
            <v>保育所</v>
          </cell>
          <cell r="D306" t="str">
            <v>三春台保育園</v>
          </cell>
          <cell r="E306">
            <v>40</v>
          </cell>
          <cell r="F306" t="str">
            <v>南区</v>
          </cell>
          <cell r="G306" t="str">
            <v>該当</v>
          </cell>
          <cell r="H306">
            <v>17</v>
          </cell>
          <cell r="I306" t="str">
            <v>受ける</v>
          </cell>
          <cell r="J306">
            <v>368154</v>
          </cell>
          <cell r="K306" t="str">
            <v>青森県弘前市大字豊原１丁目１番地３</v>
          </cell>
          <cell r="L306" t="str">
            <v>社会福祉法人　愛成会</v>
          </cell>
          <cell r="M306">
            <v>45219</v>
          </cell>
          <cell r="P306" t="str">
            <v>あり</v>
          </cell>
          <cell r="U306" t="str">
            <v>令和４年</v>
          </cell>
        </row>
        <row r="307">
          <cell r="A307">
            <v>1410051027092</v>
          </cell>
          <cell r="B307">
            <v>6</v>
          </cell>
          <cell r="C307" t="str">
            <v>保育所</v>
          </cell>
          <cell r="D307" t="str">
            <v>きらり保育園吉野町</v>
          </cell>
          <cell r="E307">
            <v>40</v>
          </cell>
          <cell r="F307" t="str">
            <v>南区</v>
          </cell>
          <cell r="G307" t="str">
            <v>該当</v>
          </cell>
          <cell r="H307">
            <v>15</v>
          </cell>
          <cell r="I307" t="str">
            <v>受ける</v>
          </cell>
          <cell r="J307">
            <v>2510052</v>
          </cell>
          <cell r="K307" t="str">
            <v>神奈川県藤沢市藤沢５３０－１０　ＦＳＣビル１Ｆ　きらり保育園藤沢銀座　内</v>
          </cell>
          <cell r="L307" t="str">
            <v>学校法人倉橋学園</v>
          </cell>
          <cell r="M307">
            <v>45244</v>
          </cell>
          <cell r="P307" t="str">
            <v>あり</v>
          </cell>
          <cell r="U307" t="str">
            <v>令和４年</v>
          </cell>
        </row>
        <row r="308">
          <cell r="A308">
            <v>1410051026151</v>
          </cell>
          <cell r="B308">
            <v>6</v>
          </cell>
          <cell r="C308" t="str">
            <v>保育所</v>
          </cell>
          <cell r="D308" t="str">
            <v>清水ヶ丘保育園</v>
          </cell>
          <cell r="E308">
            <v>40</v>
          </cell>
          <cell r="F308" t="str">
            <v>南区</v>
          </cell>
          <cell r="G308" t="str">
            <v>該当</v>
          </cell>
          <cell r="H308">
            <v>21</v>
          </cell>
          <cell r="I308" t="str">
            <v>受ける</v>
          </cell>
          <cell r="J308">
            <v>2320007</v>
          </cell>
          <cell r="K308" t="str">
            <v>横浜市南区清水ケ丘２５番地</v>
          </cell>
          <cell r="L308" t="str">
            <v>清水ケ丘保育園</v>
          </cell>
          <cell r="M308">
            <v>45212</v>
          </cell>
          <cell r="P308" t="str">
            <v>あり</v>
          </cell>
          <cell r="U308" t="str">
            <v>令和４年</v>
          </cell>
        </row>
        <row r="309">
          <cell r="A309">
            <v>1410051025930</v>
          </cell>
          <cell r="B309">
            <v>6</v>
          </cell>
          <cell r="C309" t="str">
            <v>保育所</v>
          </cell>
          <cell r="D309" t="str">
            <v>ララランド井土ケ谷</v>
          </cell>
          <cell r="E309">
            <v>40</v>
          </cell>
          <cell r="F309" t="str">
            <v>南区</v>
          </cell>
          <cell r="G309" t="str">
            <v>該当</v>
          </cell>
          <cell r="H309">
            <v>18</v>
          </cell>
          <cell r="I309" t="str">
            <v>受ける</v>
          </cell>
          <cell r="J309">
            <v>2200004</v>
          </cell>
          <cell r="K309" t="str">
            <v>横浜市西区北幸二丁目１２－２６　フェリーチェ横浜９階　Ｒ００９</v>
          </cell>
          <cell r="L309" t="str">
            <v>株式会社ＬａＬａＬａｎｄ</v>
          </cell>
          <cell r="M309">
            <v>45219</v>
          </cell>
          <cell r="P309" t="str">
            <v>あり</v>
          </cell>
          <cell r="U309" t="str">
            <v>令和４年</v>
          </cell>
        </row>
        <row r="310">
          <cell r="A310">
            <v>1410051025310</v>
          </cell>
          <cell r="B310">
            <v>6</v>
          </cell>
          <cell r="C310" t="str">
            <v>保育所</v>
          </cell>
          <cell r="D310" t="str">
            <v>大岡はるかぜ保育園</v>
          </cell>
          <cell r="E310">
            <v>40</v>
          </cell>
          <cell r="F310" t="str">
            <v>南区</v>
          </cell>
          <cell r="G310" t="str">
            <v>該当</v>
          </cell>
          <cell r="H310">
            <v>23</v>
          </cell>
          <cell r="I310" t="str">
            <v>受ける</v>
          </cell>
          <cell r="J310">
            <v>2320061</v>
          </cell>
          <cell r="K310" t="str">
            <v>横浜市南区大岡五丁目４０－２</v>
          </cell>
          <cell r="L310" t="str">
            <v>大岡はるかぜ保育園</v>
          </cell>
          <cell r="M310">
            <v>45226</v>
          </cell>
          <cell r="P310" t="str">
            <v>あり</v>
          </cell>
          <cell r="U310" t="str">
            <v>令和４年</v>
          </cell>
        </row>
        <row r="311">
          <cell r="A311">
            <v>1410051024727</v>
          </cell>
          <cell r="B311">
            <v>6</v>
          </cell>
          <cell r="C311" t="str">
            <v>保育所</v>
          </cell>
          <cell r="D311" t="str">
            <v>キッズパートナー弘明寺</v>
          </cell>
          <cell r="E311">
            <v>40</v>
          </cell>
          <cell r="F311" t="str">
            <v>南区</v>
          </cell>
          <cell r="G311" t="str">
            <v>該当</v>
          </cell>
          <cell r="H311">
            <v>15</v>
          </cell>
          <cell r="I311" t="str">
            <v>受ける</v>
          </cell>
          <cell r="J311">
            <v>1400013</v>
          </cell>
          <cell r="K311" t="str">
            <v>東京都品川区南大井６丁目２０－１４</v>
          </cell>
          <cell r="L311" t="str">
            <v>ケアパートナー株式会社</v>
          </cell>
          <cell r="M311">
            <v>45219</v>
          </cell>
          <cell r="P311" t="str">
            <v>あり</v>
          </cell>
          <cell r="U311" t="str">
            <v>令和４年</v>
          </cell>
        </row>
        <row r="312">
          <cell r="A312">
            <v>1410051024701</v>
          </cell>
          <cell r="B312">
            <v>6</v>
          </cell>
          <cell r="C312" t="str">
            <v>保育所</v>
          </cell>
          <cell r="D312" t="str">
            <v>プチ・ナーサリー弘明寺</v>
          </cell>
          <cell r="E312">
            <v>40</v>
          </cell>
          <cell r="F312" t="str">
            <v>南区</v>
          </cell>
          <cell r="G312" t="str">
            <v>該当</v>
          </cell>
          <cell r="H312">
            <v>18</v>
          </cell>
          <cell r="I312" t="str">
            <v>受けない</v>
          </cell>
          <cell r="J312">
            <v>1850034</v>
          </cell>
          <cell r="K312" t="str">
            <v>東京都国分寺市光町２－５－１</v>
          </cell>
          <cell r="L312" t="str">
            <v>株式会社　プチ・ナーサリー事務局</v>
          </cell>
          <cell r="M312">
            <v>45205</v>
          </cell>
          <cell r="P312" t="str">
            <v>あり</v>
          </cell>
          <cell r="U312" t="str">
            <v>令和４年</v>
          </cell>
        </row>
        <row r="313">
          <cell r="A313">
            <v>1410051024669</v>
          </cell>
          <cell r="B313">
            <v>6</v>
          </cell>
          <cell r="C313" t="str">
            <v>保育所</v>
          </cell>
          <cell r="D313" t="str">
            <v>上大岡ラビット保育園</v>
          </cell>
          <cell r="E313">
            <v>40</v>
          </cell>
          <cell r="F313" t="str">
            <v>南区</v>
          </cell>
          <cell r="G313" t="str">
            <v>該当</v>
          </cell>
          <cell r="H313">
            <v>16</v>
          </cell>
          <cell r="I313" t="str">
            <v>受ける</v>
          </cell>
          <cell r="J313">
            <v>2320064</v>
          </cell>
          <cell r="K313" t="str">
            <v>横浜市南区別所二丁目８－１　Ｂｅｅメルビル</v>
          </cell>
          <cell r="L313" t="str">
            <v>上大岡ラビット保育園</v>
          </cell>
          <cell r="M313">
            <v>45212</v>
          </cell>
          <cell r="P313" t="str">
            <v>あり</v>
          </cell>
          <cell r="U313" t="str">
            <v>令和４年</v>
          </cell>
        </row>
        <row r="314">
          <cell r="A314">
            <v>1410051023703</v>
          </cell>
          <cell r="B314">
            <v>6</v>
          </cell>
          <cell r="C314" t="str">
            <v>保育所</v>
          </cell>
          <cell r="D314" t="str">
            <v>蒔田ひまわり保育園</v>
          </cell>
          <cell r="E314">
            <v>40</v>
          </cell>
          <cell r="F314" t="str">
            <v>南区</v>
          </cell>
          <cell r="G314" t="str">
            <v>該当</v>
          </cell>
          <cell r="H314">
            <v>19</v>
          </cell>
          <cell r="I314" t="str">
            <v>受ける</v>
          </cell>
          <cell r="J314">
            <v>2320018</v>
          </cell>
          <cell r="K314" t="str">
            <v>横浜市南区花之木町２－２６</v>
          </cell>
          <cell r="L314" t="str">
            <v>蒔田ひまわり保育園</v>
          </cell>
          <cell r="M314">
            <v>45198</v>
          </cell>
          <cell r="P314" t="str">
            <v>あり</v>
          </cell>
          <cell r="U314" t="str">
            <v>令和４年</v>
          </cell>
        </row>
        <row r="315">
          <cell r="A315">
            <v>1410051023588</v>
          </cell>
          <cell r="B315">
            <v>6</v>
          </cell>
          <cell r="C315" t="str">
            <v>保育所</v>
          </cell>
          <cell r="D315" t="str">
            <v>たけのこ永田東保育園</v>
          </cell>
          <cell r="E315">
            <v>40</v>
          </cell>
          <cell r="F315" t="str">
            <v>南区</v>
          </cell>
          <cell r="G315" t="str">
            <v>該当</v>
          </cell>
          <cell r="H315">
            <v>17</v>
          </cell>
          <cell r="I315" t="str">
            <v>受ける</v>
          </cell>
          <cell r="J315">
            <v>2320072</v>
          </cell>
          <cell r="K315" t="str">
            <v>横浜市南区永田東３－３－１０</v>
          </cell>
          <cell r="L315" t="str">
            <v>たけのこ永田東保育園　</v>
          </cell>
          <cell r="M315">
            <v>45212</v>
          </cell>
          <cell r="P315" t="str">
            <v>あり</v>
          </cell>
          <cell r="U315" t="str">
            <v>令和４年</v>
          </cell>
        </row>
        <row r="316">
          <cell r="A316">
            <v>1410051019909</v>
          </cell>
          <cell r="B316">
            <v>6</v>
          </cell>
          <cell r="C316" t="str">
            <v>保育所</v>
          </cell>
          <cell r="D316" t="str">
            <v>別所保育園</v>
          </cell>
          <cell r="E316">
            <v>40</v>
          </cell>
          <cell r="F316" t="str">
            <v>南区</v>
          </cell>
          <cell r="G316" t="str">
            <v>該当</v>
          </cell>
          <cell r="H316">
            <v>22</v>
          </cell>
          <cell r="I316" t="str">
            <v>受ける</v>
          </cell>
          <cell r="J316">
            <v>2320064</v>
          </cell>
          <cell r="K316" t="str">
            <v>横浜市南区別所二丁目１４－１０</v>
          </cell>
          <cell r="L316" t="str">
            <v>社会福祉法人芳浄会　別所保育園</v>
          </cell>
          <cell r="M316">
            <v>45212</v>
          </cell>
          <cell r="P316" t="str">
            <v>あり</v>
          </cell>
          <cell r="U316" t="str">
            <v>令和４年</v>
          </cell>
        </row>
        <row r="317">
          <cell r="A317">
            <v>1410051019339</v>
          </cell>
          <cell r="B317">
            <v>6</v>
          </cell>
          <cell r="C317" t="str">
            <v>保育所</v>
          </cell>
          <cell r="D317" t="str">
            <v>アイン弘明寺保育園</v>
          </cell>
          <cell r="E317">
            <v>40</v>
          </cell>
          <cell r="F317" t="str">
            <v>南区</v>
          </cell>
          <cell r="G317" t="str">
            <v>該当</v>
          </cell>
          <cell r="H317">
            <v>19</v>
          </cell>
          <cell r="I317" t="str">
            <v>受ける</v>
          </cell>
          <cell r="J317">
            <v>2210835</v>
          </cell>
          <cell r="K317" t="str">
            <v>横浜市神奈川区鶴屋町２－２１－１　ダイヤビル８０２</v>
          </cell>
          <cell r="L317" t="str">
            <v>中央出版株式会社　</v>
          </cell>
          <cell r="M317">
            <v>45212</v>
          </cell>
          <cell r="P317" t="str">
            <v>あり</v>
          </cell>
          <cell r="U317" t="str">
            <v>令和４年</v>
          </cell>
        </row>
        <row r="318">
          <cell r="A318">
            <v>1410051018059</v>
          </cell>
          <cell r="B318">
            <v>6</v>
          </cell>
          <cell r="C318" t="str">
            <v>保育所</v>
          </cell>
          <cell r="D318" t="str">
            <v>中村愛児園</v>
          </cell>
          <cell r="E318">
            <v>40</v>
          </cell>
          <cell r="F318" t="str">
            <v>南区</v>
          </cell>
          <cell r="G318" t="str">
            <v>該当</v>
          </cell>
          <cell r="H318">
            <v>21</v>
          </cell>
          <cell r="I318" t="str">
            <v>受ける</v>
          </cell>
          <cell r="J318">
            <v>2320035</v>
          </cell>
          <cell r="K318" t="str">
            <v>横浜市南区平楽１３３</v>
          </cell>
          <cell r="L318" t="str">
            <v>社会福祉法人　白峰会</v>
          </cell>
          <cell r="M318">
            <v>45191</v>
          </cell>
          <cell r="P318" t="str">
            <v>あり</v>
          </cell>
          <cell r="U318" t="str">
            <v>令和４年</v>
          </cell>
        </row>
        <row r="319">
          <cell r="A319">
            <v>1410051016582</v>
          </cell>
          <cell r="B319">
            <v>6</v>
          </cell>
          <cell r="C319" t="str">
            <v>保育所</v>
          </cell>
          <cell r="D319" t="str">
            <v>めいとく保育園</v>
          </cell>
          <cell r="E319">
            <v>40</v>
          </cell>
          <cell r="F319" t="str">
            <v>南区</v>
          </cell>
          <cell r="G319" t="str">
            <v>該当</v>
          </cell>
          <cell r="H319">
            <v>18</v>
          </cell>
          <cell r="I319" t="str">
            <v>受ける</v>
          </cell>
          <cell r="J319">
            <v>2320008</v>
          </cell>
          <cell r="K319" t="str">
            <v>横浜市南区庚台４８</v>
          </cell>
          <cell r="L319" t="str">
            <v>社会福祉法人　明徳福祉会　めいとく保育園</v>
          </cell>
          <cell r="M319">
            <v>45198</v>
          </cell>
          <cell r="P319" t="str">
            <v>あり</v>
          </cell>
          <cell r="U319" t="str">
            <v>令和４年</v>
          </cell>
        </row>
        <row r="320">
          <cell r="A320">
            <v>1410051016574</v>
          </cell>
          <cell r="B320">
            <v>6</v>
          </cell>
          <cell r="C320" t="str">
            <v>保育所</v>
          </cell>
          <cell r="D320" t="str">
            <v>六ツ川みどり保育園</v>
          </cell>
          <cell r="E320">
            <v>40</v>
          </cell>
          <cell r="F320" t="str">
            <v>南区</v>
          </cell>
          <cell r="G320" t="str">
            <v>該当</v>
          </cell>
          <cell r="H320">
            <v>27</v>
          </cell>
          <cell r="I320" t="str">
            <v>受ける</v>
          </cell>
          <cell r="J320">
            <v>2320066</v>
          </cell>
          <cell r="K320" t="str">
            <v>横浜市南区六ツ川三丁目７７－７</v>
          </cell>
          <cell r="L320" t="str">
            <v>六ツ川みどり保育園</v>
          </cell>
          <cell r="M320">
            <v>45212</v>
          </cell>
          <cell r="P320" t="str">
            <v>あり</v>
          </cell>
          <cell r="U320" t="str">
            <v>令和４年</v>
          </cell>
        </row>
        <row r="321">
          <cell r="A321">
            <v>1410051016566</v>
          </cell>
          <cell r="B321">
            <v>6</v>
          </cell>
          <cell r="C321" t="str">
            <v>保育所</v>
          </cell>
          <cell r="D321" t="str">
            <v>六ツ川西保育園</v>
          </cell>
          <cell r="E321">
            <v>40</v>
          </cell>
          <cell r="F321" t="str">
            <v>南区</v>
          </cell>
          <cell r="G321" t="str">
            <v>該当</v>
          </cell>
          <cell r="H321">
            <v>24</v>
          </cell>
          <cell r="I321" t="str">
            <v>受ける</v>
          </cell>
          <cell r="J321">
            <v>2320066</v>
          </cell>
          <cell r="K321" t="str">
            <v>横浜市南区六ツ川四丁目１１５７－２</v>
          </cell>
          <cell r="L321" t="str">
            <v>六ツ川西保育園</v>
          </cell>
          <cell r="M321">
            <v>45191</v>
          </cell>
          <cell r="P321" t="str">
            <v>あり</v>
          </cell>
          <cell r="U321" t="str">
            <v>令和４年</v>
          </cell>
        </row>
        <row r="322">
          <cell r="A322">
            <v>1410051016558</v>
          </cell>
          <cell r="B322">
            <v>6</v>
          </cell>
          <cell r="C322" t="str">
            <v>保育所</v>
          </cell>
          <cell r="D322" t="str">
            <v>六ツ川台保育園</v>
          </cell>
          <cell r="E322">
            <v>40</v>
          </cell>
          <cell r="F322" t="str">
            <v>南区</v>
          </cell>
          <cell r="G322" t="str">
            <v>該当</v>
          </cell>
          <cell r="H322">
            <v>17</v>
          </cell>
          <cell r="I322" t="str">
            <v>受ける</v>
          </cell>
          <cell r="J322">
            <v>2320066</v>
          </cell>
          <cell r="K322" t="str">
            <v>横浜市南区六ッ川３－７８－１０</v>
          </cell>
          <cell r="L322" t="str">
            <v>社会福祉法人　晴翔会　六ッ川台保育園</v>
          </cell>
          <cell r="M322">
            <v>45191</v>
          </cell>
          <cell r="P322" t="str">
            <v>あり</v>
          </cell>
          <cell r="U322" t="str">
            <v>令和４年</v>
          </cell>
        </row>
        <row r="323">
          <cell r="A323">
            <v>1410051016541</v>
          </cell>
          <cell r="B323">
            <v>6</v>
          </cell>
          <cell r="C323" t="str">
            <v>保育所</v>
          </cell>
          <cell r="D323" t="str">
            <v>みなみマーノ保育園</v>
          </cell>
          <cell r="E323">
            <v>40</v>
          </cell>
          <cell r="F323" t="str">
            <v>南区</v>
          </cell>
          <cell r="G323" t="str">
            <v>該当</v>
          </cell>
          <cell r="H323">
            <v>25</v>
          </cell>
          <cell r="I323" t="str">
            <v>受ける</v>
          </cell>
          <cell r="J323">
            <v>2320024</v>
          </cell>
          <cell r="K323" t="str">
            <v>横浜市南区浦舟町３丁目４４－３</v>
          </cell>
          <cell r="L323" t="str">
            <v>社会福祉法人明真会　みなみマーノ保育園</v>
          </cell>
          <cell r="M323">
            <v>45219</v>
          </cell>
          <cell r="P323" t="str">
            <v>あり</v>
          </cell>
          <cell r="U323" t="str">
            <v>令和４年</v>
          </cell>
        </row>
        <row r="324">
          <cell r="A324">
            <v>1410051016533</v>
          </cell>
          <cell r="B324">
            <v>6</v>
          </cell>
          <cell r="C324" t="str">
            <v>保育所</v>
          </cell>
          <cell r="D324" t="str">
            <v>久良岐保育園</v>
          </cell>
          <cell r="E324">
            <v>40</v>
          </cell>
          <cell r="F324" t="str">
            <v>南区</v>
          </cell>
          <cell r="G324" t="str">
            <v>該当</v>
          </cell>
          <cell r="H324">
            <v>24</v>
          </cell>
          <cell r="I324" t="str">
            <v>受ける</v>
          </cell>
          <cell r="J324">
            <v>2320063</v>
          </cell>
          <cell r="K324" t="str">
            <v>横浜市南区中里三丁目２３－１　</v>
          </cell>
          <cell r="L324" t="str">
            <v>久良岐保育園</v>
          </cell>
          <cell r="M324">
            <v>45219</v>
          </cell>
          <cell r="P324" t="str">
            <v>あり</v>
          </cell>
          <cell r="U324" t="str">
            <v>令和４年</v>
          </cell>
        </row>
        <row r="325">
          <cell r="A325">
            <v>1410051016525</v>
          </cell>
          <cell r="B325">
            <v>6</v>
          </cell>
          <cell r="C325" t="str">
            <v>保育所</v>
          </cell>
          <cell r="D325" t="str">
            <v>くらき永田保育園</v>
          </cell>
          <cell r="E325">
            <v>40</v>
          </cell>
          <cell r="F325" t="str">
            <v>南区</v>
          </cell>
          <cell r="G325" t="str">
            <v>該当</v>
          </cell>
          <cell r="H325">
            <v>25</v>
          </cell>
          <cell r="I325" t="str">
            <v>受ける</v>
          </cell>
          <cell r="J325">
            <v>2320072</v>
          </cell>
          <cell r="K325" t="str">
            <v>横浜市南区永田東二丁目５－８</v>
          </cell>
          <cell r="L325" t="str">
            <v>（福）久良岐母子福祉会　くらき永田保育園</v>
          </cell>
          <cell r="M325">
            <v>45205</v>
          </cell>
          <cell r="P325" t="str">
            <v>あり</v>
          </cell>
          <cell r="U325" t="str">
            <v>令和４年</v>
          </cell>
        </row>
        <row r="326">
          <cell r="A326">
            <v>1410051016517</v>
          </cell>
          <cell r="B326">
            <v>6</v>
          </cell>
          <cell r="C326" t="str">
            <v>保育所</v>
          </cell>
          <cell r="D326" t="str">
            <v>アスク吉野町保育園</v>
          </cell>
          <cell r="E326">
            <v>40</v>
          </cell>
          <cell r="F326" t="str">
            <v>南区</v>
          </cell>
          <cell r="G326" t="str">
            <v>該当</v>
          </cell>
          <cell r="H326">
            <v>17</v>
          </cell>
          <cell r="I326" t="str">
            <v>受ける</v>
          </cell>
          <cell r="J326">
            <v>1080075</v>
          </cell>
          <cell r="K326" t="str">
            <v>東京都港区港南１丁目２－７０　品川シーズンテラス５Ｆ</v>
          </cell>
          <cell r="L326" t="str">
            <v>株式会社　日本保育総合研究所</v>
          </cell>
          <cell r="M326">
            <v>45205</v>
          </cell>
          <cell r="P326" t="str">
            <v>あり</v>
          </cell>
          <cell r="U326" t="str">
            <v>令和４年</v>
          </cell>
        </row>
        <row r="327">
          <cell r="A327">
            <v>1410051016509</v>
          </cell>
          <cell r="B327">
            <v>6</v>
          </cell>
          <cell r="C327" t="str">
            <v>保育所</v>
          </cell>
          <cell r="D327" t="str">
            <v>アスクいどがや保育園</v>
          </cell>
          <cell r="E327">
            <v>40</v>
          </cell>
          <cell r="F327" t="str">
            <v>南区</v>
          </cell>
          <cell r="G327" t="str">
            <v>該当</v>
          </cell>
          <cell r="H327">
            <v>23</v>
          </cell>
          <cell r="I327" t="str">
            <v>受ける</v>
          </cell>
          <cell r="J327">
            <v>1080075</v>
          </cell>
          <cell r="K327" t="str">
            <v>東京都港区港南１丁目２－７０　品川シーズンテラス５Ｆ</v>
          </cell>
          <cell r="L327" t="str">
            <v>株式会社　日本保育総合研究所</v>
          </cell>
          <cell r="M327">
            <v>45198</v>
          </cell>
          <cell r="P327" t="str">
            <v>あり</v>
          </cell>
          <cell r="U327" t="str">
            <v>令和４年</v>
          </cell>
        </row>
        <row r="328">
          <cell r="A328">
            <v>1410051015162</v>
          </cell>
          <cell r="B328">
            <v>6</v>
          </cell>
          <cell r="C328" t="str">
            <v>保育所</v>
          </cell>
          <cell r="D328" t="str">
            <v>小さな足あと保育園</v>
          </cell>
          <cell r="E328">
            <v>40</v>
          </cell>
          <cell r="F328" t="str">
            <v>南区</v>
          </cell>
          <cell r="G328" t="str">
            <v>該当</v>
          </cell>
          <cell r="H328">
            <v>19</v>
          </cell>
          <cell r="I328" t="str">
            <v>受ける</v>
          </cell>
          <cell r="J328">
            <v>2320017</v>
          </cell>
          <cell r="K328" t="str">
            <v>横浜市南区宿町４丁目７５－１</v>
          </cell>
          <cell r="L328" t="str">
            <v>社会福祉法人美希福祉会小さな足あと保育園</v>
          </cell>
          <cell r="M328">
            <v>45273</v>
          </cell>
          <cell r="P328" t="str">
            <v>あり</v>
          </cell>
          <cell r="U328" t="str">
            <v>令和４年</v>
          </cell>
        </row>
        <row r="329">
          <cell r="A329">
            <v>1410051014793</v>
          </cell>
          <cell r="B329">
            <v>6</v>
          </cell>
          <cell r="C329" t="str">
            <v>保育所</v>
          </cell>
          <cell r="D329" t="str">
            <v>横浜みなみ薫保育園</v>
          </cell>
          <cell r="E329">
            <v>40</v>
          </cell>
          <cell r="F329" t="str">
            <v>南区</v>
          </cell>
          <cell r="G329" t="str">
            <v>該当</v>
          </cell>
          <cell r="H329">
            <v>18</v>
          </cell>
          <cell r="I329" t="str">
            <v>受ける</v>
          </cell>
          <cell r="J329">
            <v>2320013</v>
          </cell>
          <cell r="K329" t="str">
            <v>横浜市南区山王町４－２５</v>
          </cell>
          <cell r="L329" t="str">
            <v>株式会社薫学園　横浜みなみ薫保育園</v>
          </cell>
          <cell r="M329">
            <v>45212</v>
          </cell>
          <cell r="P329" t="str">
            <v>あり</v>
          </cell>
          <cell r="U329" t="str">
            <v>令和４年</v>
          </cell>
        </row>
        <row r="330">
          <cell r="A330">
            <v>1410051014785</v>
          </cell>
          <cell r="B330">
            <v>6</v>
          </cell>
          <cell r="C330" t="str">
            <v>保育所</v>
          </cell>
          <cell r="D330" t="str">
            <v>睦町保育園</v>
          </cell>
          <cell r="E330">
            <v>40</v>
          </cell>
          <cell r="F330" t="str">
            <v>南区</v>
          </cell>
          <cell r="G330" t="str">
            <v>該当</v>
          </cell>
          <cell r="H330">
            <v>23</v>
          </cell>
          <cell r="I330" t="str">
            <v>受ける</v>
          </cell>
          <cell r="J330">
            <v>2320041</v>
          </cell>
          <cell r="K330" t="str">
            <v>横浜市南区睦町１丁目３０</v>
          </cell>
          <cell r="L330" t="str">
            <v>社会福祉法人乳児保護協会　睦町保育園</v>
          </cell>
          <cell r="M330">
            <v>45212</v>
          </cell>
          <cell r="P330" t="str">
            <v>あり</v>
          </cell>
          <cell r="U330" t="str">
            <v>令和４年</v>
          </cell>
        </row>
        <row r="331">
          <cell r="A331">
            <v>1410051014777</v>
          </cell>
          <cell r="B331">
            <v>6</v>
          </cell>
          <cell r="C331" t="str">
            <v>保育所</v>
          </cell>
          <cell r="D331" t="str">
            <v>南愛児園</v>
          </cell>
          <cell r="E331">
            <v>40</v>
          </cell>
          <cell r="F331" t="str">
            <v>南区</v>
          </cell>
          <cell r="G331" t="str">
            <v>該当</v>
          </cell>
          <cell r="H331">
            <v>17</v>
          </cell>
          <cell r="I331" t="str">
            <v>受ける</v>
          </cell>
          <cell r="J331">
            <v>2320006</v>
          </cell>
          <cell r="K331" t="str">
            <v>横浜市南区南太田二丁目７－２１</v>
          </cell>
          <cell r="L331" t="str">
            <v>宗教法人　大光寺　南愛児園</v>
          </cell>
          <cell r="M331">
            <v>45212</v>
          </cell>
          <cell r="P331" t="str">
            <v>あり</v>
          </cell>
          <cell r="U331" t="str">
            <v>令和４年</v>
          </cell>
        </row>
        <row r="332">
          <cell r="A332">
            <v>1410051014769</v>
          </cell>
          <cell r="B332">
            <v>6</v>
          </cell>
          <cell r="C332" t="str">
            <v>保育所</v>
          </cell>
          <cell r="D332" t="str">
            <v>京急キッズランド黄金町保育園</v>
          </cell>
          <cell r="E332">
            <v>40</v>
          </cell>
          <cell r="F332" t="str">
            <v>南区</v>
          </cell>
          <cell r="G332" t="str">
            <v>該当</v>
          </cell>
          <cell r="H332">
            <v>18</v>
          </cell>
          <cell r="I332" t="str">
            <v>受ける</v>
          </cell>
          <cell r="J332">
            <v>2320005</v>
          </cell>
          <cell r="K332" t="str">
            <v>横浜市南区白金町１丁目－２３－２番地先</v>
          </cell>
          <cell r="L332" t="str">
            <v>京急キッズランド黄金町保育園</v>
          </cell>
          <cell r="M332">
            <v>45237</v>
          </cell>
          <cell r="P332" t="str">
            <v>あり</v>
          </cell>
          <cell r="U332" t="str">
            <v>令和４年</v>
          </cell>
        </row>
        <row r="333">
          <cell r="A333">
            <v>1410051014751</v>
          </cell>
          <cell r="B333">
            <v>6</v>
          </cell>
          <cell r="C333" t="str">
            <v>保育所</v>
          </cell>
          <cell r="D333" t="str">
            <v>京急キッズランド井土ケ谷駅保育園</v>
          </cell>
          <cell r="E333">
            <v>40</v>
          </cell>
          <cell r="F333" t="str">
            <v>南区</v>
          </cell>
          <cell r="G333" t="str">
            <v>該当</v>
          </cell>
          <cell r="H333">
            <v>17</v>
          </cell>
          <cell r="I333" t="str">
            <v>受ける</v>
          </cell>
          <cell r="J333">
            <v>2320052</v>
          </cell>
          <cell r="K333" t="str">
            <v>横浜市南区井土ケ谷中町１６１番</v>
          </cell>
          <cell r="L333" t="str">
            <v>京急キッズランド井土ヶ谷駅保育園</v>
          </cell>
          <cell r="M333">
            <v>45219</v>
          </cell>
          <cell r="P333" t="str">
            <v>あり</v>
          </cell>
          <cell r="U333" t="str">
            <v>令和４年</v>
          </cell>
        </row>
        <row r="334">
          <cell r="A334">
            <v>1410051014744</v>
          </cell>
          <cell r="B334">
            <v>6</v>
          </cell>
          <cell r="C334" t="str">
            <v>保育所</v>
          </cell>
          <cell r="D334" t="str">
            <v>大岡おひさま保育園</v>
          </cell>
          <cell r="E334">
            <v>40</v>
          </cell>
          <cell r="F334" t="str">
            <v>南区</v>
          </cell>
          <cell r="G334" t="str">
            <v>該当</v>
          </cell>
          <cell r="H334">
            <v>15</v>
          </cell>
          <cell r="I334" t="str">
            <v>受ける</v>
          </cell>
          <cell r="J334">
            <v>2350016</v>
          </cell>
          <cell r="K334" t="str">
            <v>横浜市磯子区磯子３－１０－８</v>
          </cell>
          <cell r="L334" t="str">
            <v>有限会社おひさま　磯子おひさま保育園</v>
          </cell>
          <cell r="M334">
            <v>45198</v>
          </cell>
          <cell r="P334" t="str">
            <v>あり</v>
          </cell>
          <cell r="U334" t="str">
            <v>令和４年</v>
          </cell>
        </row>
        <row r="335">
          <cell r="A335">
            <v>1410051013977</v>
          </cell>
          <cell r="B335">
            <v>6</v>
          </cell>
          <cell r="C335" t="str">
            <v>保育所</v>
          </cell>
          <cell r="D335" t="str">
            <v>よこはま風の遊育園</v>
          </cell>
          <cell r="E335">
            <v>40</v>
          </cell>
          <cell r="F335" t="str">
            <v>南区</v>
          </cell>
          <cell r="G335" t="str">
            <v>該当</v>
          </cell>
          <cell r="H335">
            <v>23</v>
          </cell>
          <cell r="I335" t="str">
            <v>受ける</v>
          </cell>
          <cell r="J335">
            <v>2320066</v>
          </cell>
          <cell r="K335" t="str">
            <v>横浜市南区六ッ川２－６８－１８</v>
          </cell>
          <cell r="L335" t="str">
            <v>よこはま風の遊育園</v>
          </cell>
          <cell r="M335">
            <v>45191</v>
          </cell>
          <cell r="P335" t="str">
            <v>あり</v>
          </cell>
          <cell r="U335" t="str">
            <v>令和４年</v>
          </cell>
        </row>
        <row r="336">
          <cell r="A336">
            <v>1410051013969</v>
          </cell>
          <cell r="B336">
            <v>6</v>
          </cell>
          <cell r="C336" t="str">
            <v>保育所</v>
          </cell>
          <cell r="D336" t="str">
            <v>やすらぎ保育園</v>
          </cell>
          <cell r="E336">
            <v>40</v>
          </cell>
          <cell r="F336" t="str">
            <v>南区</v>
          </cell>
          <cell r="G336" t="str">
            <v>該当</v>
          </cell>
          <cell r="H336">
            <v>19</v>
          </cell>
          <cell r="I336" t="str">
            <v>受ける</v>
          </cell>
          <cell r="J336">
            <v>2320032</v>
          </cell>
          <cell r="K336" t="str">
            <v>横浜市南区万世町２丁目３８－１６</v>
          </cell>
          <cell r="L336" t="str">
            <v>やすらぎ保育園</v>
          </cell>
          <cell r="M336">
            <v>45212</v>
          </cell>
          <cell r="P336" t="str">
            <v>あり</v>
          </cell>
          <cell r="U336" t="str">
            <v>令和４年</v>
          </cell>
        </row>
        <row r="337">
          <cell r="A337">
            <v>1410051013951</v>
          </cell>
          <cell r="B337">
            <v>6</v>
          </cell>
          <cell r="C337" t="str">
            <v>保育所</v>
          </cell>
          <cell r="D337" t="str">
            <v>ひびき井土ヶ谷保育園</v>
          </cell>
          <cell r="E337">
            <v>40</v>
          </cell>
          <cell r="F337" t="str">
            <v>南区</v>
          </cell>
          <cell r="G337" t="str">
            <v>該当</v>
          </cell>
          <cell r="H337">
            <v>21</v>
          </cell>
          <cell r="I337" t="str">
            <v>受ける</v>
          </cell>
          <cell r="J337">
            <v>2320051</v>
          </cell>
          <cell r="K337" t="str">
            <v>横浜市南区井土ケ谷上町２６－２４</v>
          </cell>
          <cell r="L337" t="str">
            <v>社会福祉法人　そだちの杜</v>
          </cell>
          <cell r="M337">
            <v>45212</v>
          </cell>
          <cell r="P337" t="str">
            <v>あり</v>
          </cell>
          <cell r="U337" t="str">
            <v>令和４年</v>
          </cell>
        </row>
        <row r="338">
          <cell r="A338">
            <v>1410052005360</v>
          </cell>
          <cell r="B338">
            <v>7</v>
          </cell>
          <cell r="C338" t="str">
            <v>家庭的保育事業</v>
          </cell>
          <cell r="D338" t="str">
            <v>ぺパンルーム</v>
          </cell>
          <cell r="E338">
            <v>40</v>
          </cell>
          <cell r="F338" t="str">
            <v>南区</v>
          </cell>
          <cell r="G338" t="str">
            <v>該当</v>
          </cell>
          <cell r="H338">
            <v>4</v>
          </cell>
          <cell r="I338" t="str">
            <v>-</v>
          </cell>
          <cell r="J338">
            <v>2320065</v>
          </cell>
          <cell r="K338" t="str">
            <v>横浜市南区別所中里台１９－４</v>
          </cell>
          <cell r="L338" t="str">
            <v>ペパンルーム</v>
          </cell>
          <cell r="M338">
            <v>45219</v>
          </cell>
          <cell r="P338" t="str">
            <v>あり</v>
          </cell>
          <cell r="U338" t="str">
            <v>令和４年</v>
          </cell>
        </row>
        <row r="339">
          <cell r="A339">
            <v>1410052005006</v>
          </cell>
          <cell r="B339">
            <v>7</v>
          </cell>
          <cell r="C339" t="str">
            <v>家庭的保育事業</v>
          </cell>
          <cell r="D339" t="str">
            <v>もりた保育室</v>
          </cell>
          <cell r="E339">
            <v>40</v>
          </cell>
          <cell r="F339" t="str">
            <v>南区</v>
          </cell>
          <cell r="G339" t="str">
            <v>該当</v>
          </cell>
          <cell r="H339">
            <v>4</v>
          </cell>
          <cell r="I339" t="str">
            <v>-</v>
          </cell>
          <cell r="J339">
            <v>2320071</v>
          </cell>
          <cell r="K339" t="str">
            <v>横浜市南区永田北１－２８－２</v>
          </cell>
          <cell r="L339" t="str">
            <v>もりた保育室</v>
          </cell>
          <cell r="M339">
            <v>45198</v>
          </cell>
          <cell r="P339" t="str">
            <v>あり</v>
          </cell>
          <cell r="U339" t="str">
            <v>令和４年</v>
          </cell>
        </row>
        <row r="340">
          <cell r="A340">
            <v>1410052004504</v>
          </cell>
          <cell r="B340">
            <v>7</v>
          </cell>
          <cell r="C340" t="str">
            <v>家庭的保育事業</v>
          </cell>
          <cell r="D340" t="str">
            <v>つぼみの森保育室</v>
          </cell>
          <cell r="E340">
            <v>40</v>
          </cell>
          <cell r="F340" t="str">
            <v>南区</v>
          </cell>
          <cell r="G340" t="str">
            <v>該当</v>
          </cell>
          <cell r="H340">
            <v>3</v>
          </cell>
          <cell r="I340" t="str">
            <v>-</v>
          </cell>
          <cell r="J340">
            <v>2320035</v>
          </cell>
          <cell r="K340" t="str">
            <v>横浜市南区平楽８２</v>
          </cell>
          <cell r="L340" t="str">
            <v>つぼみの森保育室</v>
          </cell>
          <cell r="M340">
            <v>45212</v>
          </cell>
          <cell r="P340" t="str">
            <v>あり</v>
          </cell>
          <cell r="U340" t="str">
            <v>令和４年</v>
          </cell>
        </row>
        <row r="341">
          <cell r="A341">
            <v>1410052005980</v>
          </cell>
          <cell r="B341">
            <v>8</v>
          </cell>
          <cell r="C341" t="str">
            <v>小規模保育事業（A型）</v>
          </cell>
          <cell r="D341" t="str">
            <v>キューピールームP-kaboo園</v>
          </cell>
          <cell r="E341">
            <v>40</v>
          </cell>
          <cell r="F341" t="str">
            <v>南区</v>
          </cell>
          <cell r="G341" t="str">
            <v>該当</v>
          </cell>
          <cell r="H341">
            <v>7</v>
          </cell>
          <cell r="I341" t="str">
            <v>受ける</v>
          </cell>
          <cell r="J341">
            <v>1120012</v>
          </cell>
          <cell r="K341" t="str">
            <v>東京都文京区大塚４丁目４６－５</v>
          </cell>
          <cell r="L341" t="str">
            <v>株式会社キューピールーム</v>
          </cell>
          <cell r="M341">
            <v>45205</v>
          </cell>
          <cell r="P341" t="str">
            <v>あり</v>
          </cell>
          <cell r="U341" t="str">
            <v>令和４年</v>
          </cell>
        </row>
        <row r="342">
          <cell r="A342">
            <v>1410052005576</v>
          </cell>
          <cell r="B342">
            <v>8</v>
          </cell>
          <cell r="C342" t="str">
            <v>小規模保育事業（A型）</v>
          </cell>
          <cell r="D342" t="str">
            <v>パナマリア保育園弘明寺園</v>
          </cell>
          <cell r="E342">
            <v>40</v>
          </cell>
          <cell r="F342" t="str">
            <v>南区</v>
          </cell>
          <cell r="G342" t="str">
            <v>該当</v>
          </cell>
          <cell r="H342">
            <v>10</v>
          </cell>
          <cell r="I342" t="str">
            <v>受ける</v>
          </cell>
          <cell r="J342">
            <v>2350021</v>
          </cell>
          <cell r="K342" t="str">
            <v>横浜市磯子区岡村一丁目１７－２７</v>
          </cell>
          <cell r="L342" t="str">
            <v>パナマリア株式会社</v>
          </cell>
          <cell r="M342">
            <v>45198</v>
          </cell>
          <cell r="P342" t="str">
            <v>あり</v>
          </cell>
          <cell r="U342" t="str">
            <v>令和４年</v>
          </cell>
        </row>
        <row r="343">
          <cell r="A343">
            <v>1410052005154</v>
          </cell>
          <cell r="B343">
            <v>8</v>
          </cell>
          <cell r="C343" t="str">
            <v>小規模保育事業（A型）</v>
          </cell>
          <cell r="D343" t="str">
            <v>ババナーサリー（Baba Nursery）</v>
          </cell>
          <cell r="E343">
            <v>40</v>
          </cell>
          <cell r="F343" t="str">
            <v>南区</v>
          </cell>
          <cell r="G343" t="str">
            <v>該当</v>
          </cell>
          <cell r="H343">
            <v>10</v>
          </cell>
          <cell r="I343" t="str">
            <v>受ける</v>
          </cell>
          <cell r="J343">
            <v>2400011</v>
          </cell>
          <cell r="K343" t="str">
            <v>横浜市保土ケ谷区桜ケ丘２－４５－２</v>
          </cell>
          <cell r="L343" t="str">
            <v>特定非営利活動法人ファゼール・ボン</v>
          </cell>
          <cell r="M343">
            <v>45212</v>
          </cell>
          <cell r="P343" t="str">
            <v>あり</v>
          </cell>
          <cell r="U343" t="str">
            <v>令和４年</v>
          </cell>
        </row>
        <row r="344">
          <cell r="A344">
            <v>1410052004553</v>
          </cell>
          <cell r="B344">
            <v>8</v>
          </cell>
          <cell r="C344" t="str">
            <v>小規模保育事業（A型）</v>
          </cell>
          <cell r="D344" t="str">
            <v>木の花保育園</v>
          </cell>
          <cell r="E344">
            <v>40</v>
          </cell>
          <cell r="F344" t="str">
            <v>南区</v>
          </cell>
          <cell r="G344" t="str">
            <v>該当</v>
          </cell>
          <cell r="H344">
            <v>10</v>
          </cell>
          <cell r="I344" t="str">
            <v>受ける</v>
          </cell>
          <cell r="J344">
            <v>2320053</v>
          </cell>
          <cell r="K344" t="str">
            <v>横浜市南区井土ヶ谷下町３７－１１　ＴＯＳ井土ヶ谷ビル　２階</v>
          </cell>
          <cell r="L344" t="str">
            <v>木の花保育園</v>
          </cell>
          <cell r="M344">
            <v>45212</v>
          </cell>
          <cell r="P344" t="str">
            <v>あり</v>
          </cell>
          <cell r="U344" t="str">
            <v>令和４年</v>
          </cell>
        </row>
        <row r="345">
          <cell r="A345">
            <v>1410052004207</v>
          </cell>
          <cell r="B345">
            <v>8</v>
          </cell>
          <cell r="C345" t="str">
            <v>小規模保育事業（A型）</v>
          </cell>
          <cell r="D345" t="str">
            <v>チームナーサリーＢｉｇＨｕｇ南太田</v>
          </cell>
          <cell r="E345">
            <v>40</v>
          </cell>
          <cell r="F345" t="str">
            <v>南区</v>
          </cell>
          <cell r="G345" t="str">
            <v>該当</v>
          </cell>
          <cell r="H345">
            <v>7</v>
          </cell>
          <cell r="I345" t="str">
            <v>受ける</v>
          </cell>
          <cell r="J345">
            <v>2340055</v>
          </cell>
          <cell r="K345" t="str">
            <v>横浜市港南区日野南１－１１－１６</v>
          </cell>
          <cell r="L345" t="str">
            <v>特定非営利活動法人　クオリティワールド</v>
          </cell>
          <cell r="M345">
            <v>45212</v>
          </cell>
          <cell r="P345" t="str">
            <v>あり</v>
          </cell>
          <cell r="U345" t="str">
            <v>令和４年</v>
          </cell>
        </row>
        <row r="346">
          <cell r="A346">
            <v>1410052004140</v>
          </cell>
          <cell r="B346">
            <v>8</v>
          </cell>
          <cell r="C346" t="str">
            <v>小規模保育事業（A型）</v>
          </cell>
          <cell r="D346" t="str">
            <v>キッズパートナー井土ヶ谷</v>
          </cell>
          <cell r="E346">
            <v>40</v>
          </cell>
          <cell r="F346" t="str">
            <v>南区</v>
          </cell>
          <cell r="G346" t="str">
            <v>該当</v>
          </cell>
          <cell r="H346">
            <v>9</v>
          </cell>
          <cell r="I346" t="str">
            <v>受ける</v>
          </cell>
          <cell r="J346">
            <v>1400013</v>
          </cell>
          <cell r="K346" t="str">
            <v>東京都品川区南大井６丁目２０－１４</v>
          </cell>
          <cell r="L346" t="str">
            <v>ケアパートナー株式会社</v>
          </cell>
          <cell r="M346">
            <v>45205</v>
          </cell>
          <cell r="P346" t="str">
            <v>あり</v>
          </cell>
          <cell r="U346" t="str">
            <v>令和４年</v>
          </cell>
        </row>
        <row r="347">
          <cell r="A347">
            <v>1410052004215</v>
          </cell>
          <cell r="B347">
            <v>11</v>
          </cell>
          <cell r="C347" t="str">
            <v>小規模保育事業（B型）</v>
          </cell>
          <cell r="D347" t="str">
            <v>竹の子共同保育園</v>
          </cell>
          <cell r="E347">
            <v>40</v>
          </cell>
          <cell r="F347" t="str">
            <v>南区</v>
          </cell>
          <cell r="G347" t="str">
            <v>該当</v>
          </cell>
          <cell r="H347">
            <v>12</v>
          </cell>
          <cell r="I347" t="str">
            <v>受ける</v>
          </cell>
          <cell r="J347">
            <v>2320052</v>
          </cell>
          <cell r="K347" t="str">
            <v>横浜市南区井土ヶ谷中町１２７－１　ルネ横浜アーバンテラス１Ｆ</v>
          </cell>
          <cell r="L347" t="str">
            <v>竹の子共同保育園</v>
          </cell>
          <cell r="M347">
            <v>45212</v>
          </cell>
          <cell r="P347" t="str">
            <v>あり</v>
          </cell>
          <cell r="U347" t="str">
            <v>令和４年</v>
          </cell>
        </row>
        <row r="348">
          <cell r="A348">
            <v>1410052003258</v>
          </cell>
          <cell r="B348">
            <v>11</v>
          </cell>
          <cell r="C348" t="str">
            <v>小規模保育事業（B型）</v>
          </cell>
          <cell r="D348" t="str">
            <v>ぽかぽか保育園</v>
          </cell>
          <cell r="E348">
            <v>40</v>
          </cell>
          <cell r="F348" t="str">
            <v>南区</v>
          </cell>
          <cell r="G348" t="str">
            <v>該当</v>
          </cell>
          <cell r="H348">
            <v>9</v>
          </cell>
          <cell r="I348" t="str">
            <v>受ける</v>
          </cell>
          <cell r="J348">
            <v>2320002</v>
          </cell>
          <cell r="K348" t="str">
            <v>横浜市南区三春台１４３　南糧三春台マンション１０１号室</v>
          </cell>
          <cell r="L348" t="str">
            <v>ＮＰＯ法人　ＷｏｏＭｏｏ　ぽかぽか保育園</v>
          </cell>
          <cell r="M348">
            <v>45226</v>
          </cell>
          <cell r="P348" t="str">
            <v>あり</v>
          </cell>
          <cell r="U348" t="str">
            <v>令和４年</v>
          </cell>
        </row>
        <row r="349">
          <cell r="A349">
            <v>1410051026847</v>
          </cell>
          <cell r="B349">
            <v>1</v>
          </cell>
          <cell r="C349" t="str">
            <v>認定こども園（幼保連携型）</v>
          </cell>
          <cell r="D349" t="str">
            <v>認定こども園　森が丘幼稚園</v>
          </cell>
          <cell r="E349">
            <v>41</v>
          </cell>
          <cell r="F349" t="str">
            <v>港南区</v>
          </cell>
          <cell r="G349" t="str">
            <v>該当</v>
          </cell>
          <cell r="H349">
            <v>23</v>
          </cell>
          <cell r="I349" t="str">
            <v>受ける</v>
          </cell>
          <cell r="J349">
            <v>2340052</v>
          </cell>
          <cell r="K349" t="str">
            <v>横浜市港南区笹下一丁目１１－１６</v>
          </cell>
          <cell r="L349" t="str">
            <v>幼保連携型認定こども園　森が丘幼稚園</v>
          </cell>
          <cell r="M349">
            <v>45219</v>
          </cell>
          <cell r="P349" t="str">
            <v>あり</v>
          </cell>
          <cell r="U349" t="str">
            <v>令和４年</v>
          </cell>
        </row>
        <row r="350">
          <cell r="A350">
            <v>1410051020535</v>
          </cell>
          <cell r="B350">
            <v>1</v>
          </cell>
          <cell r="C350" t="str">
            <v>認定こども園（幼保連携型）</v>
          </cell>
          <cell r="D350" t="str">
            <v>関東学院のびのびのば園</v>
          </cell>
          <cell r="E350">
            <v>41</v>
          </cell>
          <cell r="F350" t="str">
            <v>港南区</v>
          </cell>
          <cell r="G350" t="str">
            <v>該当</v>
          </cell>
          <cell r="H350">
            <v>30</v>
          </cell>
          <cell r="I350" t="str">
            <v>受ける</v>
          </cell>
          <cell r="J350">
            <v>2340056</v>
          </cell>
          <cell r="K350" t="str">
            <v>横浜市港南区野庭町６１７－２</v>
          </cell>
          <cell r="L350" t="str">
            <v>関東学院　のびのびのば園</v>
          </cell>
          <cell r="M350">
            <v>45205</v>
          </cell>
          <cell r="P350" t="str">
            <v>あり</v>
          </cell>
          <cell r="U350" t="str">
            <v>令和４年</v>
          </cell>
        </row>
        <row r="351">
          <cell r="A351">
            <v>1410051020527</v>
          </cell>
          <cell r="B351">
            <v>1</v>
          </cell>
          <cell r="C351" t="str">
            <v>認定こども園（幼保連携型）</v>
          </cell>
          <cell r="D351" t="str">
            <v>認定こども園ムロノキッズ　室の木幼稚（略</v>
          </cell>
          <cell r="E351">
            <v>41</v>
          </cell>
          <cell r="F351" t="str">
            <v>港南区</v>
          </cell>
          <cell r="G351" t="str">
            <v>該当</v>
          </cell>
          <cell r="H351">
            <v>42</v>
          </cell>
          <cell r="I351" t="str">
            <v>受ける</v>
          </cell>
          <cell r="J351">
            <v>2330003</v>
          </cell>
          <cell r="K351" t="str">
            <v>横浜市港南区港南三丁目３５－２０</v>
          </cell>
          <cell r="L351" t="str">
            <v>（学）北見学園　認定こども園ムロノキッズ</v>
          </cell>
          <cell r="M351">
            <v>45212</v>
          </cell>
          <cell r="P351" t="str">
            <v>あり</v>
          </cell>
          <cell r="U351" t="str">
            <v>令和４年</v>
          </cell>
        </row>
        <row r="352">
          <cell r="A352">
            <v>1410051026276</v>
          </cell>
          <cell r="B352">
            <v>2</v>
          </cell>
          <cell r="C352" t="str">
            <v>認定こども園（幼稚園型）</v>
          </cell>
          <cell r="D352" t="str">
            <v>認定こども園　大谷幼稚園</v>
          </cell>
          <cell r="E352">
            <v>41</v>
          </cell>
          <cell r="F352" t="str">
            <v>港南区</v>
          </cell>
          <cell r="G352" t="str">
            <v>該当</v>
          </cell>
          <cell r="H352">
            <v>24</v>
          </cell>
          <cell r="I352" t="str">
            <v>受ける</v>
          </cell>
          <cell r="J352">
            <v>2340051</v>
          </cell>
          <cell r="K352" t="str">
            <v>横浜市港南区日野一丁目１０－１５</v>
          </cell>
          <cell r="L352" t="str">
            <v>認定こども園　大谷幼稚園</v>
          </cell>
          <cell r="M352">
            <v>45212</v>
          </cell>
          <cell r="P352" t="str">
            <v>あり</v>
          </cell>
          <cell r="U352" t="str">
            <v>令和４年</v>
          </cell>
        </row>
        <row r="353">
          <cell r="A353">
            <v>1410051023927</v>
          </cell>
          <cell r="B353">
            <v>2</v>
          </cell>
          <cell r="C353" t="str">
            <v>認定こども園（幼稚園型）</v>
          </cell>
          <cell r="D353" t="str">
            <v>認定こども園　野庭聖佳幼稚園</v>
          </cell>
          <cell r="E353">
            <v>41</v>
          </cell>
          <cell r="F353" t="str">
            <v>港南区</v>
          </cell>
          <cell r="G353" t="str">
            <v>該当</v>
          </cell>
          <cell r="H353">
            <v>20</v>
          </cell>
          <cell r="I353" t="str">
            <v>受ける</v>
          </cell>
          <cell r="J353">
            <v>2340056</v>
          </cell>
          <cell r="K353" t="str">
            <v>横浜市港南区野庭町６２６番地</v>
          </cell>
          <cell r="L353" t="str">
            <v>認定こども園　野庭聖佳幼稚園</v>
          </cell>
          <cell r="M353">
            <v>45226</v>
          </cell>
          <cell r="P353" t="str">
            <v>あり</v>
          </cell>
          <cell r="U353" t="str">
            <v>令和４年</v>
          </cell>
        </row>
        <row r="354">
          <cell r="A354">
            <v>1410051022283</v>
          </cell>
          <cell r="B354">
            <v>2</v>
          </cell>
          <cell r="C354" t="str">
            <v>認定こども園（幼稚園型）</v>
          </cell>
          <cell r="D354" t="str">
            <v>認定こども園　日野幼稚園</v>
          </cell>
          <cell r="E354">
            <v>41</v>
          </cell>
          <cell r="F354" t="str">
            <v>港南区</v>
          </cell>
          <cell r="G354" t="str">
            <v>該当</v>
          </cell>
          <cell r="H354">
            <v>24</v>
          </cell>
          <cell r="I354" t="str">
            <v>受ける</v>
          </cell>
          <cell r="J354">
            <v>2340051</v>
          </cell>
          <cell r="K354" t="str">
            <v>横浜市港南区日野五丁目１２番１４号</v>
          </cell>
          <cell r="L354" t="str">
            <v>認定こども園　日野幼稚園</v>
          </cell>
          <cell r="M354">
            <v>45191</v>
          </cell>
          <cell r="P354" t="str">
            <v>あり</v>
          </cell>
          <cell r="U354" t="str">
            <v>令和４年</v>
          </cell>
        </row>
        <row r="355">
          <cell r="A355">
            <v>1410051022234</v>
          </cell>
          <cell r="B355">
            <v>2</v>
          </cell>
          <cell r="C355" t="str">
            <v>認定こども園（幼稚園型）</v>
          </cell>
          <cell r="D355" t="str">
            <v>認定こども園　竹の子幼稚園</v>
          </cell>
          <cell r="E355">
            <v>41</v>
          </cell>
          <cell r="F355" t="str">
            <v>港南区</v>
          </cell>
          <cell r="G355" t="str">
            <v>該当</v>
          </cell>
          <cell r="H355">
            <v>24</v>
          </cell>
          <cell r="I355" t="str">
            <v>受ける</v>
          </cell>
          <cell r="J355">
            <v>2340051</v>
          </cell>
          <cell r="K355" t="str">
            <v>横浜市港南区日野七丁目３４番７号</v>
          </cell>
          <cell r="L355" t="str">
            <v>認定こども園　竹の子幼稚園</v>
          </cell>
          <cell r="M355">
            <v>45212</v>
          </cell>
          <cell r="P355" t="str">
            <v>あり</v>
          </cell>
          <cell r="U355" t="str">
            <v>令和４年</v>
          </cell>
        </row>
        <row r="356">
          <cell r="A356">
            <v>1410051022259</v>
          </cell>
          <cell r="B356">
            <v>5</v>
          </cell>
          <cell r="C356" t="str">
            <v>幼稚園</v>
          </cell>
          <cell r="D356" t="str">
            <v>永野幼稚園</v>
          </cell>
          <cell r="E356">
            <v>41</v>
          </cell>
          <cell r="F356" t="str">
            <v>港南区</v>
          </cell>
          <cell r="G356" t="str">
            <v>該当</v>
          </cell>
          <cell r="H356">
            <v>18</v>
          </cell>
          <cell r="I356" t="str">
            <v>-</v>
          </cell>
          <cell r="J356">
            <v>2330012</v>
          </cell>
          <cell r="K356" t="str">
            <v>横浜市港南区上永谷五丁目７－１</v>
          </cell>
          <cell r="L356" t="str">
            <v>永野幼稚園</v>
          </cell>
          <cell r="M356">
            <v>45219</v>
          </cell>
          <cell r="P356" t="str">
            <v>あり</v>
          </cell>
          <cell r="U356" t="str">
            <v>令和４年</v>
          </cell>
        </row>
        <row r="357">
          <cell r="A357">
            <v>1410051022226</v>
          </cell>
          <cell r="B357">
            <v>5</v>
          </cell>
          <cell r="C357" t="str">
            <v>幼稚園</v>
          </cell>
          <cell r="D357" t="str">
            <v>宝島幼稚園</v>
          </cell>
          <cell r="E357">
            <v>41</v>
          </cell>
          <cell r="F357" t="str">
            <v>港南区</v>
          </cell>
          <cell r="G357" t="str">
            <v>該当</v>
          </cell>
          <cell r="H357">
            <v>15</v>
          </cell>
          <cell r="I357" t="str">
            <v>-</v>
          </cell>
          <cell r="J357">
            <v>2340054</v>
          </cell>
          <cell r="K357" t="str">
            <v>横浜市港南区港南台１－４３－３４</v>
          </cell>
          <cell r="L357" t="str">
            <v>宝島幼稚園</v>
          </cell>
          <cell r="M357">
            <v>45219</v>
          </cell>
          <cell r="P357" t="str">
            <v>あり</v>
          </cell>
          <cell r="U357" t="str">
            <v>令和４年</v>
          </cell>
        </row>
        <row r="358">
          <cell r="A358">
            <v>1410051022200</v>
          </cell>
          <cell r="B358">
            <v>5</v>
          </cell>
          <cell r="C358" t="str">
            <v>幼稚園</v>
          </cell>
          <cell r="D358" t="str">
            <v>港南台幼稚園</v>
          </cell>
          <cell r="E358">
            <v>41</v>
          </cell>
          <cell r="F358" t="str">
            <v>港南区</v>
          </cell>
          <cell r="G358" t="str">
            <v>該当</v>
          </cell>
          <cell r="H358">
            <v>12</v>
          </cell>
          <cell r="I358" t="str">
            <v>-</v>
          </cell>
          <cell r="J358">
            <v>2340054</v>
          </cell>
          <cell r="K358" t="str">
            <v>横浜市港南区港南台五丁目１７－１</v>
          </cell>
          <cell r="L358" t="str">
            <v>学校法人太田学園　港南台幼稚園</v>
          </cell>
          <cell r="M358">
            <v>45191</v>
          </cell>
          <cell r="P358" t="str">
            <v>あり</v>
          </cell>
          <cell r="U358" t="str">
            <v>令和４年</v>
          </cell>
        </row>
        <row r="359">
          <cell r="A359">
            <v>1410051022176</v>
          </cell>
          <cell r="B359">
            <v>5</v>
          </cell>
          <cell r="C359" t="str">
            <v>幼稚園</v>
          </cell>
          <cell r="D359" t="str">
            <v>かもめ幼稚園</v>
          </cell>
          <cell r="E359">
            <v>41</v>
          </cell>
          <cell r="F359" t="str">
            <v>港南区</v>
          </cell>
          <cell r="G359" t="str">
            <v>該当</v>
          </cell>
          <cell r="H359">
            <v>13</v>
          </cell>
          <cell r="I359" t="str">
            <v>-</v>
          </cell>
          <cell r="J359">
            <v>2340054</v>
          </cell>
          <cell r="K359" t="str">
            <v>横浜市港南区港南台２－２１－１２</v>
          </cell>
          <cell r="L359" t="str">
            <v>かもめ幼稚園</v>
          </cell>
          <cell r="M359">
            <v>45191</v>
          </cell>
          <cell r="P359" t="str">
            <v>あり</v>
          </cell>
          <cell r="U359" t="str">
            <v>令和４年</v>
          </cell>
        </row>
        <row r="360">
          <cell r="A360">
            <v>1410051022150</v>
          </cell>
          <cell r="B360">
            <v>5</v>
          </cell>
          <cell r="C360" t="str">
            <v>幼稚園</v>
          </cell>
          <cell r="D360" t="str">
            <v>春日野幼稚園</v>
          </cell>
          <cell r="E360">
            <v>41</v>
          </cell>
          <cell r="F360" t="str">
            <v>港南区</v>
          </cell>
          <cell r="G360" t="str">
            <v>該当</v>
          </cell>
          <cell r="H360">
            <v>12</v>
          </cell>
          <cell r="I360" t="str">
            <v>-</v>
          </cell>
          <cell r="J360">
            <v>2340053</v>
          </cell>
          <cell r="K360" t="str">
            <v>横浜市港南区日野中央２－２９－１８</v>
          </cell>
          <cell r="L360" t="str">
            <v>春日野幼稚園</v>
          </cell>
          <cell r="M360">
            <v>45226</v>
          </cell>
          <cell r="P360" t="str">
            <v>あり</v>
          </cell>
          <cell r="U360" t="str">
            <v>令和４年</v>
          </cell>
        </row>
        <row r="361">
          <cell r="A361">
            <v>1410051027811</v>
          </cell>
          <cell r="B361">
            <v>6</v>
          </cell>
          <cell r="C361" t="str">
            <v>保育所</v>
          </cell>
          <cell r="D361" t="str">
            <v>小学館アカデミーかみながや保育園</v>
          </cell>
          <cell r="E361">
            <v>41</v>
          </cell>
          <cell r="F361" t="str">
            <v>港南区</v>
          </cell>
          <cell r="G361" t="str">
            <v>該当</v>
          </cell>
          <cell r="H361">
            <v>16</v>
          </cell>
          <cell r="I361" t="str">
            <v>受ける</v>
          </cell>
          <cell r="J361">
            <v>2330013</v>
          </cell>
          <cell r="K361" t="str">
            <v>横浜市港南区丸山台一丁目５－９</v>
          </cell>
          <cell r="L361" t="str">
            <v>小学館アカデミーかみながや保育園</v>
          </cell>
          <cell r="M361">
            <v>45191</v>
          </cell>
          <cell r="P361" t="str">
            <v>あり</v>
          </cell>
          <cell r="U361" t="str">
            <v>令和４年</v>
          </cell>
        </row>
        <row r="362">
          <cell r="A362">
            <v>1410051027803</v>
          </cell>
          <cell r="B362">
            <v>6</v>
          </cell>
          <cell r="C362" t="str">
            <v>保育所</v>
          </cell>
          <cell r="D362" t="str">
            <v>小学館アカデミーかみおおおか保育園</v>
          </cell>
          <cell r="E362">
            <v>41</v>
          </cell>
          <cell r="F362" t="str">
            <v>港南区</v>
          </cell>
          <cell r="G362" t="str">
            <v>該当</v>
          </cell>
          <cell r="H362">
            <v>18</v>
          </cell>
          <cell r="I362" t="str">
            <v>受ける</v>
          </cell>
          <cell r="J362">
            <v>2330001</v>
          </cell>
          <cell r="K362" t="str">
            <v>横浜市港南区上大岡東一丁目３－１８</v>
          </cell>
          <cell r="L362" t="str">
            <v>小学館アカデミーかみおおおか保育園</v>
          </cell>
          <cell r="M362">
            <v>45191</v>
          </cell>
          <cell r="P362" t="str">
            <v>あり</v>
          </cell>
          <cell r="U362" t="str">
            <v>令和４年</v>
          </cell>
        </row>
        <row r="363">
          <cell r="A363">
            <v>1410051027480</v>
          </cell>
          <cell r="B363">
            <v>6</v>
          </cell>
          <cell r="C363" t="str">
            <v>保育所</v>
          </cell>
          <cell r="D363" t="str">
            <v>野庭保育園</v>
          </cell>
          <cell r="E363">
            <v>41</v>
          </cell>
          <cell r="F363" t="str">
            <v>港南区</v>
          </cell>
          <cell r="G363" t="str">
            <v>該当</v>
          </cell>
          <cell r="H363">
            <v>19</v>
          </cell>
          <cell r="I363" t="str">
            <v>受ける</v>
          </cell>
          <cell r="J363">
            <v>8800855</v>
          </cell>
          <cell r="K363" t="str">
            <v>宮崎県宮崎市田代町１６番地</v>
          </cell>
          <cell r="L363" t="str">
            <v>社会福祉法人　成和会　田代保育学園</v>
          </cell>
          <cell r="M363">
            <v>45198</v>
          </cell>
          <cell r="P363" t="str">
            <v>あり</v>
          </cell>
          <cell r="U363" t="str">
            <v>令和４年</v>
          </cell>
        </row>
        <row r="364">
          <cell r="A364">
            <v>1410051027274</v>
          </cell>
          <cell r="B364">
            <v>6</v>
          </cell>
          <cell r="C364" t="str">
            <v>保育所</v>
          </cell>
          <cell r="D364" t="str">
            <v>港南台保育センター</v>
          </cell>
          <cell r="E364">
            <v>41</v>
          </cell>
          <cell r="F364" t="str">
            <v>港南区</v>
          </cell>
          <cell r="G364" t="str">
            <v>該当</v>
          </cell>
          <cell r="H364">
            <v>15</v>
          </cell>
          <cell r="I364" t="str">
            <v>受ける</v>
          </cell>
          <cell r="J364">
            <v>2340054</v>
          </cell>
          <cell r="K364" t="str">
            <v>横浜市港南区港南台三丁目２３番８号</v>
          </cell>
          <cell r="L364" t="str">
            <v>港南台保育センター</v>
          </cell>
          <cell r="M364">
            <v>45191</v>
          </cell>
          <cell r="P364" t="str">
            <v>あり</v>
          </cell>
          <cell r="U364" t="str">
            <v>令和４年</v>
          </cell>
        </row>
        <row r="365">
          <cell r="A365">
            <v>1410051026318</v>
          </cell>
          <cell r="B365">
            <v>6</v>
          </cell>
          <cell r="C365" t="str">
            <v>保育所</v>
          </cell>
          <cell r="D365" t="str">
            <v>笹下南つくしんぼ保育園</v>
          </cell>
          <cell r="E365">
            <v>41</v>
          </cell>
          <cell r="F365" t="str">
            <v>港南区</v>
          </cell>
          <cell r="G365" t="str">
            <v>該当</v>
          </cell>
          <cell r="H365">
            <v>21</v>
          </cell>
          <cell r="I365" t="str">
            <v>受ける</v>
          </cell>
          <cell r="J365">
            <v>2340052</v>
          </cell>
          <cell r="K365" t="str">
            <v>横浜市港南区笹下六丁目２８－９</v>
          </cell>
          <cell r="L365" t="str">
            <v>笹下南つくしんぼ保育園</v>
          </cell>
          <cell r="M365">
            <v>45198</v>
          </cell>
          <cell r="P365" t="str">
            <v>あり</v>
          </cell>
          <cell r="U365" t="str">
            <v>令和４年</v>
          </cell>
        </row>
        <row r="366">
          <cell r="A366">
            <v>1410051025823</v>
          </cell>
          <cell r="B366">
            <v>6</v>
          </cell>
          <cell r="C366" t="str">
            <v>保育所</v>
          </cell>
          <cell r="D366" t="str">
            <v>上永谷西保育園</v>
          </cell>
          <cell r="E366">
            <v>41</v>
          </cell>
          <cell r="F366" t="str">
            <v>港南区</v>
          </cell>
          <cell r="G366" t="str">
            <v>該当</v>
          </cell>
          <cell r="H366">
            <v>20</v>
          </cell>
          <cell r="I366" t="str">
            <v>受ける</v>
          </cell>
          <cell r="J366">
            <v>2330012</v>
          </cell>
          <cell r="K366" t="str">
            <v>横浜市港南区上永谷６－８－３</v>
          </cell>
          <cell r="L366" t="str">
            <v>社会福祉法人山王平成会　上永谷西保育園</v>
          </cell>
          <cell r="M366">
            <v>45212</v>
          </cell>
          <cell r="P366" t="str">
            <v>あり</v>
          </cell>
          <cell r="U366" t="str">
            <v>令和４年</v>
          </cell>
        </row>
        <row r="367">
          <cell r="A367">
            <v>1410051025567</v>
          </cell>
          <cell r="B367">
            <v>6</v>
          </cell>
          <cell r="C367" t="str">
            <v>保育所</v>
          </cell>
          <cell r="D367" t="str">
            <v>グローバルキッズ上大岡園</v>
          </cell>
          <cell r="E367">
            <v>41</v>
          </cell>
          <cell r="F367" t="str">
            <v>港南区</v>
          </cell>
          <cell r="G367" t="str">
            <v>該当</v>
          </cell>
          <cell r="H367">
            <v>18</v>
          </cell>
          <cell r="I367" t="str">
            <v>受ける</v>
          </cell>
          <cell r="J367">
            <v>1020071</v>
          </cell>
          <cell r="K367" t="str">
            <v>東京都千代田区富士見二丁目１４番３６号</v>
          </cell>
          <cell r="L367" t="str">
            <v>株式会社グローバルキッズ</v>
          </cell>
          <cell r="M367">
            <v>45198</v>
          </cell>
          <cell r="P367" t="str">
            <v>あり</v>
          </cell>
          <cell r="U367" t="str">
            <v>令和４年</v>
          </cell>
        </row>
        <row r="368">
          <cell r="A368">
            <v>1410051024503</v>
          </cell>
          <cell r="B368">
            <v>6</v>
          </cell>
          <cell r="C368" t="str">
            <v>保育所</v>
          </cell>
          <cell r="D368" t="str">
            <v>港南台保育園</v>
          </cell>
          <cell r="E368">
            <v>41</v>
          </cell>
          <cell r="F368" t="str">
            <v>港南区</v>
          </cell>
          <cell r="G368" t="str">
            <v>該当</v>
          </cell>
          <cell r="H368">
            <v>27</v>
          </cell>
          <cell r="I368" t="str">
            <v>受ける</v>
          </cell>
          <cell r="J368">
            <v>2340054</v>
          </cell>
          <cell r="K368" t="str">
            <v>横浜市港南区港南台３－７－５</v>
          </cell>
          <cell r="L368" t="str">
            <v>社会福祉法人　明真会　港南台保育園</v>
          </cell>
          <cell r="M368">
            <v>45212</v>
          </cell>
          <cell r="P368" t="str">
            <v>あり</v>
          </cell>
          <cell r="U368" t="str">
            <v>令和４年</v>
          </cell>
        </row>
        <row r="369">
          <cell r="A369">
            <v>1410051024354</v>
          </cell>
          <cell r="B369">
            <v>6</v>
          </cell>
          <cell r="C369" t="str">
            <v>保育所</v>
          </cell>
          <cell r="D369" t="str">
            <v>キッズガーデン横浜最戸</v>
          </cell>
          <cell r="E369">
            <v>41</v>
          </cell>
          <cell r="F369" t="str">
            <v>港南区</v>
          </cell>
          <cell r="G369" t="str">
            <v>該当</v>
          </cell>
          <cell r="H369">
            <v>17</v>
          </cell>
          <cell r="I369" t="str">
            <v>受ける</v>
          </cell>
          <cell r="J369">
            <v>1410031</v>
          </cell>
          <cell r="K369" t="str">
            <v>東京都品川区西五反田１－３－８　五反田御幸ビル７階</v>
          </cell>
          <cell r="L369" t="str">
            <v>株）Ｋｉｄｓ　Ｓｍｉｌｅ　Ｐｒｏｊｅｃｔ</v>
          </cell>
          <cell r="M369">
            <v>45212</v>
          </cell>
          <cell r="P369" t="str">
            <v>あり</v>
          </cell>
          <cell r="U369" t="str">
            <v>令和４年</v>
          </cell>
        </row>
        <row r="370">
          <cell r="A370">
            <v>1410051023646</v>
          </cell>
          <cell r="B370">
            <v>6</v>
          </cell>
          <cell r="C370" t="str">
            <v>保育所</v>
          </cell>
          <cell r="D370" t="str">
            <v>クオリスキッズ上大岡駅前保育園</v>
          </cell>
          <cell r="E370">
            <v>41</v>
          </cell>
          <cell r="F370" t="str">
            <v>港南区</v>
          </cell>
          <cell r="G370" t="str">
            <v>該当</v>
          </cell>
          <cell r="H370">
            <v>17</v>
          </cell>
          <cell r="I370" t="str">
            <v>受ける</v>
          </cell>
          <cell r="J370">
            <v>2330001</v>
          </cell>
          <cell r="K370" t="str">
            <v>横浜市港南区上大岡東２－１－３７　１階</v>
          </cell>
          <cell r="L370" t="str">
            <v>クオリスキッズ上大岡駅前保育園</v>
          </cell>
          <cell r="M370">
            <v>45205</v>
          </cell>
          <cell r="P370" t="str">
            <v>あり</v>
          </cell>
          <cell r="U370" t="str">
            <v>令和４年</v>
          </cell>
        </row>
        <row r="371">
          <cell r="A371">
            <v>1410051023612</v>
          </cell>
          <cell r="B371">
            <v>6</v>
          </cell>
          <cell r="C371" t="str">
            <v>保育所</v>
          </cell>
          <cell r="D371" t="str">
            <v>こどもっと保育園</v>
          </cell>
          <cell r="E371">
            <v>41</v>
          </cell>
          <cell r="F371" t="str">
            <v>港南区</v>
          </cell>
          <cell r="G371" t="str">
            <v>該当</v>
          </cell>
          <cell r="H371">
            <v>17</v>
          </cell>
          <cell r="I371" t="str">
            <v>受ける</v>
          </cell>
          <cell r="J371">
            <v>2330001</v>
          </cell>
          <cell r="K371" t="str">
            <v>横浜市港南区港南台５－５－１２　１Ｆ</v>
          </cell>
          <cell r="L371" t="str">
            <v>こどもっと保育園</v>
          </cell>
          <cell r="M371">
            <v>45226</v>
          </cell>
          <cell r="P371" t="str">
            <v>あり</v>
          </cell>
          <cell r="U371" t="str">
            <v>令和４年</v>
          </cell>
        </row>
        <row r="372">
          <cell r="A372">
            <v>1410051019552</v>
          </cell>
          <cell r="B372">
            <v>6</v>
          </cell>
          <cell r="C372" t="str">
            <v>保育所</v>
          </cell>
          <cell r="D372" t="str">
            <v>笹下保育園</v>
          </cell>
          <cell r="E372">
            <v>41</v>
          </cell>
          <cell r="F372" t="str">
            <v>港南区</v>
          </cell>
          <cell r="G372" t="str">
            <v>該当</v>
          </cell>
          <cell r="H372">
            <v>24</v>
          </cell>
          <cell r="I372" t="str">
            <v>受ける</v>
          </cell>
          <cell r="J372">
            <v>2330003</v>
          </cell>
          <cell r="K372" t="str">
            <v>横浜市港南区港南六丁目２－８</v>
          </cell>
          <cell r="L372" t="str">
            <v>笹下保育園</v>
          </cell>
          <cell r="M372">
            <v>45191</v>
          </cell>
          <cell r="P372" t="str">
            <v>あり</v>
          </cell>
          <cell r="U372" t="str">
            <v>令和４年</v>
          </cell>
        </row>
        <row r="373">
          <cell r="A373">
            <v>1410051019545</v>
          </cell>
          <cell r="B373">
            <v>6</v>
          </cell>
          <cell r="C373" t="str">
            <v>保育所</v>
          </cell>
          <cell r="D373" t="str">
            <v>太陽の子　港南台保育園</v>
          </cell>
          <cell r="E373">
            <v>41</v>
          </cell>
          <cell r="F373" t="str">
            <v>港南区</v>
          </cell>
          <cell r="G373" t="str">
            <v>該当</v>
          </cell>
          <cell r="H373">
            <v>18</v>
          </cell>
          <cell r="I373" t="str">
            <v>受ける</v>
          </cell>
          <cell r="J373">
            <v>1086215</v>
          </cell>
          <cell r="K373" t="str">
            <v>東京都港区港南二丁目１５番３号　品川インターシティＣ棟１５階</v>
          </cell>
          <cell r="L373" t="str">
            <v>ＨＩＴＯＷＡキッズライフ株式会社</v>
          </cell>
          <cell r="M373">
            <v>45198</v>
          </cell>
          <cell r="P373" t="str">
            <v>あり</v>
          </cell>
          <cell r="U373" t="str">
            <v>令和４年</v>
          </cell>
        </row>
        <row r="374">
          <cell r="A374">
            <v>1410051019537</v>
          </cell>
          <cell r="B374">
            <v>6</v>
          </cell>
          <cell r="C374" t="str">
            <v>保育所</v>
          </cell>
          <cell r="D374" t="str">
            <v>つくし保育園　上大岡</v>
          </cell>
          <cell r="E374">
            <v>41</v>
          </cell>
          <cell r="F374" t="str">
            <v>港南区</v>
          </cell>
          <cell r="G374" t="str">
            <v>該当</v>
          </cell>
          <cell r="H374">
            <v>18</v>
          </cell>
          <cell r="I374" t="str">
            <v>受ける</v>
          </cell>
          <cell r="J374">
            <v>2330007</v>
          </cell>
          <cell r="K374" t="str">
            <v>横浜市港南区大久保一丁目８－４</v>
          </cell>
          <cell r="L374" t="str">
            <v>社会福祉法人秀峰会　つくし保育園上大岡</v>
          </cell>
          <cell r="M374">
            <v>45191</v>
          </cell>
          <cell r="P374" t="str">
            <v>あり</v>
          </cell>
          <cell r="U374" t="str">
            <v>令和４年</v>
          </cell>
        </row>
        <row r="375">
          <cell r="A375">
            <v>1410051019354</v>
          </cell>
          <cell r="B375">
            <v>6</v>
          </cell>
          <cell r="C375" t="str">
            <v>保育所</v>
          </cell>
          <cell r="D375" t="str">
            <v>港南台つばさ保育園</v>
          </cell>
          <cell r="E375">
            <v>41</v>
          </cell>
          <cell r="F375" t="str">
            <v>港南区</v>
          </cell>
          <cell r="G375" t="str">
            <v>該当</v>
          </cell>
          <cell r="H375">
            <v>18</v>
          </cell>
          <cell r="I375" t="str">
            <v>受ける</v>
          </cell>
          <cell r="J375">
            <v>2330007</v>
          </cell>
          <cell r="K375" t="str">
            <v>横浜市港南区大久保１－２０－３９</v>
          </cell>
          <cell r="L375" t="str">
            <v>特定非営利活動法人　きずなの会</v>
          </cell>
          <cell r="M375">
            <v>45205</v>
          </cell>
          <cell r="P375" t="str">
            <v>あり</v>
          </cell>
          <cell r="U375" t="str">
            <v>令和４年</v>
          </cell>
        </row>
        <row r="376">
          <cell r="A376">
            <v>1410051019347</v>
          </cell>
          <cell r="B376">
            <v>6</v>
          </cell>
          <cell r="C376" t="str">
            <v>保育所</v>
          </cell>
          <cell r="D376" t="str">
            <v>クオリスキッズ港南中央保育園</v>
          </cell>
          <cell r="E376">
            <v>41</v>
          </cell>
          <cell r="F376" t="str">
            <v>港南区</v>
          </cell>
          <cell r="G376" t="str">
            <v>該当</v>
          </cell>
          <cell r="H376">
            <v>21</v>
          </cell>
          <cell r="I376" t="str">
            <v>受ける</v>
          </cell>
          <cell r="J376">
            <v>2330003</v>
          </cell>
          <cell r="K376" t="str">
            <v>横浜市港南区港南五丁目２－９</v>
          </cell>
          <cell r="L376" t="str">
            <v>クオリスキッズ港南中央保育園</v>
          </cell>
          <cell r="M376">
            <v>45212</v>
          </cell>
          <cell r="P376" t="str">
            <v>あり</v>
          </cell>
          <cell r="U376" t="str">
            <v>令和４年</v>
          </cell>
        </row>
        <row r="377">
          <cell r="A377">
            <v>1410051018604</v>
          </cell>
          <cell r="B377">
            <v>6</v>
          </cell>
          <cell r="C377" t="str">
            <v>保育所</v>
          </cell>
          <cell r="D377" t="str">
            <v>港南あひる保育園</v>
          </cell>
          <cell r="E377">
            <v>41</v>
          </cell>
          <cell r="F377" t="str">
            <v>港南区</v>
          </cell>
          <cell r="G377" t="str">
            <v>該当</v>
          </cell>
          <cell r="H377">
            <v>17</v>
          </cell>
          <cell r="I377" t="str">
            <v>受ける</v>
          </cell>
          <cell r="J377">
            <v>2330005</v>
          </cell>
          <cell r="K377" t="str">
            <v>横浜市港南区東芹が谷１４－１０</v>
          </cell>
          <cell r="L377" t="str">
            <v>港南あひる保育園</v>
          </cell>
          <cell r="M377">
            <v>45191</v>
          </cell>
          <cell r="P377" t="str">
            <v>あり</v>
          </cell>
          <cell r="U377" t="str">
            <v>令和４年</v>
          </cell>
        </row>
        <row r="378">
          <cell r="A378">
            <v>1410051018596</v>
          </cell>
          <cell r="B378">
            <v>6</v>
          </cell>
          <cell r="C378" t="str">
            <v>保育所</v>
          </cell>
          <cell r="D378" t="str">
            <v>アスク上大岡保育園</v>
          </cell>
          <cell r="E378">
            <v>41</v>
          </cell>
          <cell r="F378" t="str">
            <v>港南区</v>
          </cell>
          <cell r="G378" t="str">
            <v>該当</v>
          </cell>
          <cell r="H378">
            <v>17</v>
          </cell>
          <cell r="I378" t="str">
            <v>受ける</v>
          </cell>
          <cell r="J378">
            <v>1080075</v>
          </cell>
          <cell r="K378" t="str">
            <v>東京都港区港南１－２－７０　品川シーズンテラス５Ｆ</v>
          </cell>
          <cell r="L378" t="str">
            <v>株式会社　日本保育総合研究所</v>
          </cell>
          <cell r="M378">
            <v>45205</v>
          </cell>
          <cell r="P378" t="str">
            <v>あり</v>
          </cell>
          <cell r="U378" t="str">
            <v>令和４年</v>
          </cell>
        </row>
        <row r="379">
          <cell r="A379">
            <v>1410051018083</v>
          </cell>
          <cell r="B379">
            <v>6</v>
          </cell>
          <cell r="C379" t="str">
            <v>保育所</v>
          </cell>
          <cell r="D379" t="str">
            <v>つばさ保育園</v>
          </cell>
          <cell r="E379">
            <v>41</v>
          </cell>
          <cell r="F379" t="str">
            <v>港南区</v>
          </cell>
          <cell r="G379" t="str">
            <v>該当</v>
          </cell>
          <cell r="H379">
            <v>31</v>
          </cell>
          <cell r="I379" t="str">
            <v>受ける</v>
          </cell>
          <cell r="J379">
            <v>2330007</v>
          </cell>
          <cell r="K379" t="str">
            <v>横浜市港南区大久保１－２０－３９</v>
          </cell>
          <cell r="L379" t="str">
            <v>つばさ保育園</v>
          </cell>
          <cell r="M379">
            <v>45212</v>
          </cell>
          <cell r="P379" t="str">
            <v>あり</v>
          </cell>
          <cell r="U379" t="str">
            <v>令和４年</v>
          </cell>
        </row>
        <row r="380">
          <cell r="A380">
            <v>1410051018075</v>
          </cell>
          <cell r="B380">
            <v>6</v>
          </cell>
          <cell r="C380" t="str">
            <v>保育所</v>
          </cell>
          <cell r="D380" t="str">
            <v>港南ひまわり保育園</v>
          </cell>
          <cell r="E380">
            <v>41</v>
          </cell>
          <cell r="F380" t="str">
            <v>港南区</v>
          </cell>
          <cell r="G380" t="str">
            <v>該当</v>
          </cell>
          <cell r="H380">
            <v>21</v>
          </cell>
          <cell r="I380" t="str">
            <v>受ける</v>
          </cell>
          <cell r="J380">
            <v>2330013</v>
          </cell>
          <cell r="K380" t="str">
            <v>横浜市港南区丸山台二丁目４１－６７</v>
          </cell>
          <cell r="L380" t="str">
            <v>社会福祉法人愛幸会　港南ひまわり保育園</v>
          </cell>
          <cell r="M380">
            <v>45205</v>
          </cell>
          <cell r="P380" t="str">
            <v>あり</v>
          </cell>
          <cell r="U380" t="str">
            <v>令和４年</v>
          </cell>
        </row>
        <row r="381">
          <cell r="A381">
            <v>1410051018067</v>
          </cell>
          <cell r="B381">
            <v>6</v>
          </cell>
          <cell r="C381" t="str">
            <v>保育所</v>
          </cell>
          <cell r="D381" t="str">
            <v>港南つくしんぼ保育園</v>
          </cell>
          <cell r="E381">
            <v>41</v>
          </cell>
          <cell r="F381" t="str">
            <v>港南区</v>
          </cell>
          <cell r="G381" t="str">
            <v>該当</v>
          </cell>
          <cell r="H381">
            <v>29</v>
          </cell>
          <cell r="I381" t="str">
            <v>受ける</v>
          </cell>
          <cell r="J381">
            <v>2330003</v>
          </cell>
          <cell r="K381" t="str">
            <v>横浜市港南区港南四丁目２－６</v>
          </cell>
          <cell r="L381" t="str">
            <v>つくしんぼの会　港南つくしんぼ保育園</v>
          </cell>
          <cell r="M381">
            <v>45198</v>
          </cell>
          <cell r="P381" t="str">
            <v>あり</v>
          </cell>
          <cell r="U381" t="str">
            <v>令和４年</v>
          </cell>
        </row>
        <row r="382">
          <cell r="A382">
            <v>1410051016673</v>
          </cell>
          <cell r="B382">
            <v>6</v>
          </cell>
          <cell r="C382" t="str">
            <v>保育所</v>
          </cell>
          <cell r="D382" t="str">
            <v>白峰保育園</v>
          </cell>
          <cell r="E382">
            <v>41</v>
          </cell>
          <cell r="F382" t="str">
            <v>港南区</v>
          </cell>
          <cell r="G382" t="str">
            <v>該当</v>
          </cell>
          <cell r="H382">
            <v>24</v>
          </cell>
          <cell r="I382" t="str">
            <v>受ける</v>
          </cell>
          <cell r="J382">
            <v>2340054</v>
          </cell>
          <cell r="K382" t="str">
            <v>横浜市港南区港南台四丁目６－１５</v>
          </cell>
          <cell r="L382" t="str">
            <v>白峰保育園</v>
          </cell>
          <cell r="M382">
            <v>45205</v>
          </cell>
          <cell r="P382" t="str">
            <v>あり</v>
          </cell>
          <cell r="U382" t="str">
            <v>令和４年</v>
          </cell>
        </row>
        <row r="383">
          <cell r="A383">
            <v>1410051016665</v>
          </cell>
          <cell r="B383">
            <v>6</v>
          </cell>
          <cell r="C383" t="str">
            <v>保育所</v>
          </cell>
          <cell r="D383" t="str">
            <v>みなみひの保育園</v>
          </cell>
          <cell r="E383">
            <v>41</v>
          </cell>
          <cell r="F383" t="str">
            <v>港南区</v>
          </cell>
          <cell r="G383" t="str">
            <v>該当</v>
          </cell>
          <cell r="H383">
            <v>22</v>
          </cell>
          <cell r="I383" t="str">
            <v>受ける</v>
          </cell>
          <cell r="J383">
            <v>2340055</v>
          </cell>
          <cell r="K383" t="str">
            <v>横浜市港南区日野南三丁目１３－１</v>
          </cell>
          <cell r="L383" t="str">
            <v>みなみひの保育園</v>
          </cell>
          <cell r="M383">
            <v>45198</v>
          </cell>
          <cell r="P383" t="str">
            <v>あり</v>
          </cell>
          <cell r="U383" t="str">
            <v>令和４年</v>
          </cell>
        </row>
        <row r="384">
          <cell r="A384">
            <v>1410051016657</v>
          </cell>
          <cell r="B384">
            <v>6</v>
          </cell>
          <cell r="C384" t="str">
            <v>保育所</v>
          </cell>
          <cell r="D384" t="str">
            <v>京急キッズランド上大岡保育園</v>
          </cell>
          <cell r="E384">
            <v>41</v>
          </cell>
          <cell r="F384" t="str">
            <v>港南区</v>
          </cell>
          <cell r="G384" t="str">
            <v>該当</v>
          </cell>
          <cell r="H384">
            <v>17</v>
          </cell>
          <cell r="I384" t="str">
            <v>受ける</v>
          </cell>
          <cell r="J384">
            <v>2330002</v>
          </cell>
          <cell r="K384" t="str">
            <v>横浜市港南区上大岡西三丁目１０－１７</v>
          </cell>
          <cell r="L384" t="str">
            <v>京急キッズランド　上大岡保育園</v>
          </cell>
          <cell r="M384">
            <v>45226</v>
          </cell>
          <cell r="P384" t="str">
            <v>あり</v>
          </cell>
          <cell r="U384" t="str">
            <v>令和４年</v>
          </cell>
        </row>
        <row r="385">
          <cell r="A385">
            <v>1410051016640</v>
          </cell>
          <cell r="B385">
            <v>6</v>
          </cell>
          <cell r="C385" t="str">
            <v>保育所</v>
          </cell>
          <cell r="D385" t="str">
            <v>上永谷保育園</v>
          </cell>
          <cell r="E385">
            <v>41</v>
          </cell>
          <cell r="F385" t="str">
            <v>港南区</v>
          </cell>
          <cell r="G385" t="str">
            <v>該当</v>
          </cell>
          <cell r="H385">
            <v>21</v>
          </cell>
          <cell r="I385" t="str">
            <v>受ける</v>
          </cell>
          <cell r="J385">
            <v>2330012</v>
          </cell>
          <cell r="K385" t="str">
            <v>横浜市港南区上永谷一丁目３５－４１</v>
          </cell>
          <cell r="L385" t="str">
            <v>上永谷保育園</v>
          </cell>
          <cell r="M385">
            <v>45205</v>
          </cell>
          <cell r="P385" t="str">
            <v>あり</v>
          </cell>
          <cell r="U385" t="str">
            <v>令和４年</v>
          </cell>
        </row>
        <row r="386">
          <cell r="A386">
            <v>1410051016632</v>
          </cell>
          <cell r="B386">
            <v>6</v>
          </cell>
          <cell r="C386" t="str">
            <v>保育所</v>
          </cell>
          <cell r="D386" t="str">
            <v>上大岡ゆう保育園</v>
          </cell>
          <cell r="E386">
            <v>41</v>
          </cell>
          <cell r="F386" t="str">
            <v>港南区</v>
          </cell>
          <cell r="G386" t="str">
            <v>該当</v>
          </cell>
          <cell r="H386">
            <v>34</v>
          </cell>
          <cell r="I386" t="str">
            <v>受ける</v>
          </cell>
          <cell r="J386">
            <v>2330002</v>
          </cell>
          <cell r="K386" t="str">
            <v>横浜市港南区上大岡西一丁目１５－１ｃａｍｉｏ４Ｆ</v>
          </cell>
          <cell r="L386" t="str">
            <v>上大岡ゆう保育園</v>
          </cell>
          <cell r="M386">
            <v>45226</v>
          </cell>
          <cell r="P386" t="str">
            <v>あり</v>
          </cell>
          <cell r="U386" t="str">
            <v>令和４年</v>
          </cell>
        </row>
        <row r="387">
          <cell r="A387">
            <v>1410051016624</v>
          </cell>
          <cell r="B387">
            <v>6</v>
          </cell>
          <cell r="C387" t="str">
            <v>保育所</v>
          </cell>
          <cell r="D387" t="str">
            <v>育美保育園</v>
          </cell>
          <cell r="E387">
            <v>41</v>
          </cell>
          <cell r="F387" t="str">
            <v>港南区</v>
          </cell>
          <cell r="G387" t="str">
            <v>該当</v>
          </cell>
          <cell r="H387">
            <v>17</v>
          </cell>
          <cell r="I387" t="str">
            <v>受ける</v>
          </cell>
          <cell r="J387">
            <v>2340054</v>
          </cell>
          <cell r="K387" t="str">
            <v>横浜市港南区港南台七丁目４２－３０</v>
          </cell>
          <cell r="L387" t="str">
            <v>有限会社　育成会　育美保育園</v>
          </cell>
          <cell r="M387">
            <v>45205</v>
          </cell>
          <cell r="P387" t="str">
            <v>あり</v>
          </cell>
          <cell r="U387" t="str">
            <v>令和４年</v>
          </cell>
        </row>
        <row r="388">
          <cell r="A388">
            <v>1410051016616</v>
          </cell>
          <cell r="B388">
            <v>6</v>
          </cell>
          <cell r="C388" t="str">
            <v>保育所</v>
          </cell>
          <cell r="D388" t="str">
            <v>アスク港南中央保育園</v>
          </cell>
          <cell r="E388">
            <v>41</v>
          </cell>
          <cell r="F388" t="str">
            <v>港南区</v>
          </cell>
          <cell r="G388" t="str">
            <v>該当</v>
          </cell>
          <cell r="H388">
            <v>27</v>
          </cell>
          <cell r="I388" t="str">
            <v>受ける</v>
          </cell>
          <cell r="J388">
            <v>1080075</v>
          </cell>
          <cell r="K388" t="str">
            <v>東京都港区港南１丁目２－７０　品川シーズンテラス５Ｆ</v>
          </cell>
          <cell r="L388" t="str">
            <v>株式会社　日本保育総合研究所</v>
          </cell>
          <cell r="M388">
            <v>45212</v>
          </cell>
          <cell r="P388" t="str">
            <v>あり</v>
          </cell>
          <cell r="U388" t="str">
            <v>令和４年</v>
          </cell>
        </row>
        <row r="389">
          <cell r="A389">
            <v>1410051016608</v>
          </cell>
          <cell r="B389">
            <v>6</v>
          </cell>
          <cell r="C389" t="str">
            <v>保育所</v>
          </cell>
          <cell r="D389" t="str">
            <v>赤い屋根保育園</v>
          </cell>
          <cell r="E389">
            <v>41</v>
          </cell>
          <cell r="F389" t="str">
            <v>港南区</v>
          </cell>
          <cell r="G389" t="str">
            <v>該当</v>
          </cell>
          <cell r="H389">
            <v>27</v>
          </cell>
          <cell r="I389" t="str">
            <v>受ける</v>
          </cell>
          <cell r="J389">
            <v>2340054</v>
          </cell>
          <cell r="K389" t="str">
            <v>横浜市港南区港南台五丁目３－１</v>
          </cell>
          <cell r="L389" t="str">
            <v>赤い屋根保育園</v>
          </cell>
          <cell r="M389">
            <v>45212</v>
          </cell>
          <cell r="P389" t="str">
            <v>あり</v>
          </cell>
          <cell r="U389" t="str">
            <v>令和４年</v>
          </cell>
        </row>
        <row r="390">
          <cell r="A390">
            <v>1410051016590</v>
          </cell>
          <cell r="B390">
            <v>6</v>
          </cell>
          <cell r="C390" t="str">
            <v>保育所</v>
          </cell>
          <cell r="D390" t="str">
            <v>ＣＯＳＭＯＳ保育園</v>
          </cell>
          <cell r="E390">
            <v>41</v>
          </cell>
          <cell r="F390" t="str">
            <v>港南区</v>
          </cell>
          <cell r="G390" t="str">
            <v>該当</v>
          </cell>
          <cell r="H390">
            <v>18</v>
          </cell>
          <cell r="I390" t="str">
            <v>受ける</v>
          </cell>
          <cell r="J390">
            <v>2340053</v>
          </cell>
          <cell r="K390" t="str">
            <v>横浜市港南区日野中央一丁目１８－１３</v>
          </cell>
          <cell r="L390" t="str">
            <v>（有）ルミエール企画　ＣＯＳＭＯＳ保育園</v>
          </cell>
          <cell r="M390">
            <v>45212</v>
          </cell>
          <cell r="P390" t="str">
            <v>あり</v>
          </cell>
          <cell r="U390" t="str">
            <v>令和４年</v>
          </cell>
        </row>
        <row r="391">
          <cell r="A391">
            <v>1410051015378</v>
          </cell>
          <cell r="B391">
            <v>6</v>
          </cell>
          <cell r="C391" t="str">
            <v>保育所</v>
          </cell>
          <cell r="D391" t="str">
            <v>丸山台保育園</v>
          </cell>
          <cell r="E391">
            <v>41</v>
          </cell>
          <cell r="F391" t="str">
            <v>港南区</v>
          </cell>
          <cell r="G391" t="str">
            <v>該当</v>
          </cell>
          <cell r="H391">
            <v>25</v>
          </cell>
          <cell r="I391" t="str">
            <v>受ける</v>
          </cell>
          <cell r="J391">
            <v>2330013</v>
          </cell>
          <cell r="K391" t="str">
            <v>横浜市港南区丸山台３－１６－１</v>
          </cell>
          <cell r="L391" t="str">
            <v>社会福祉法人白百合会　丸山台保育園</v>
          </cell>
          <cell r="M391">
            <v>45212</v>
          </cell>
          <cell r="P391" t="str">
            <v>あり</v>
          </cell>
          <cell r="U391" t="str">
            <v>令和４年</v>
          </cell>
        </row>
        <row r="392">
          <cell r="A392">
            <v>1410051014827</v>
          </cell>
          <cell r="B392">
            <v>6</v>
          </cell>
          <cell r="C392" t="str">
            <v>保育所</v>
          </cell>
          <cell r="D392" t="str">
            <v>チェリーガーデン保育園</v>
          </cell>
          <cell r="E392">
            <v>41</v>
          </cell>
          <cell r="F392" t="str">
            <v>港南区</v>
          </cell>
          <cell r="G392" t="str">
            <v>該当</v>
          </cell>
          <cell r="H392">
            <v>25</v>
          </cell>
          <cell r="I392" t="str">
            <v>受ける</v>
          </cell>
          <cell r="J392">
            <v>2330016</v>
          </cell>
          <cell r="K392" t="str">
            <v>横浜市港南区下永谷二丁目７－２４</v>
          </cell>
          <cell r="L392" t="str">
            <v>チェリーガーデン保育園</v>
          </cell>
          <cell r="M392">
            <v>45205</v>
          </cell>
          <cell r="P392" t="str">
            <v>あり</v>
          </cell>
          <cell r="U392" t="str">
            <v>令和４年</v>
          </cell>
        </row>
        <row r="393">
          <cell r="A393">
            <v>1410051014819</v>
          </cell>
          <cell r="B393">
            <v>6</v>
          </cell>
          <cell r="C393" t="str">
            <v>保育所</v>
          </cell>
          <cell r="D393" t="str">
            <v>京急キッズランド上永谷保育園</v>
          </cell>
          <cell r="E393">
            <v>41</v>
          </cell>
          <cell r="F393" t="str">
            <v>港南区</v>
          </cell>
          <cell r="G393" t="str">
            <v>該当</v>
          </cell>
          <cell r="H393">
            <v>17</v>
          </cell>
          <cell r="I393" t="str">
            <v>受ける</v>
          </cell>
          <cell r="J393">
            <v>2330013</v>
          </cell>
          <cell r="K393" t="str">
            <v>横浜市港南区丸山台一丁目２－１京急シティ上永谷Ｌ－ウイング中央棟内</v>
          </cell>
          <cell r="L393" t="str">
            <v>京急キッズランド上永谷保育園</v>
          </cell>
          <cell r="M393">
            <v>45212</v>
          </cell>
          <cell r="P393" t="str">
            <v>あり</v>
          </cell>
          <cell r="U393" t="str">
            <v>令和４年</v>
          </cell>
        </row>
        <row r="394">
          <cell r="A394">
            <v>1410051014801</v>
          </cell>
          <cell r="B394">
            <v>6</v>
          </cell>
          <cell r="C394" t="str">
            <v>保育所</v>
          </cell>
          <cell r="D394" t="str">
            <v>アスクさいど保育園</v>
          </cell>
          <cell r="E394">
            <v>41</v>
          </cell>
          <cell r="F394" t="str">
            <v>港南区</v>
          </cell>
          <cell r="G394" t="str">
            <v>該当</v>
          </cell>
          <cell r="H394">
            <v>22</v>
          </cell>
          <cell r="I394" t="str">
            <v>受ける</v>
          </cell>
          <cell r="J394">
            <v>1080075</v>
          </cell>
          <cell r="K394" t="str">
            <v>東京都港区港南１－２－７０　品川シーズンテラス５Ｆ</v>
          </cell>
          <cell r="L394" t="str">
            <v>株式会社　日本保育総合研究所</v>
          </cell>
          <cell r="M394">
            <v>45226</v>
          </cell>
          <cell r="P394" t="str">
            <v>あり</v>
          </cell>
          <cell r="U394" t="str">
            <v>令和４年</v>
          </cell>
        </row>
        <row r="395">
          <cell r="A395">
            <v>1410051014058</v>
          </cell>
          <cell r="B395">
            <v>6</v>
          </cell>
          <cell r="C395" t="str">
            <v>保育所</v>
          </cell>
          <cell r="D395" t="str">
            <v>日野保育園</v>
          </cell>
          <cell r="E395">
            <v>41</v>
          </cell>
          <cell r="F395" t="str">
            <v>港南区</v>
          </cell>
          <cell r="G395" t="str">
            <v>該当</v>
          </cell>
          <cell r="H395">
            <v>22</v>
          </cell>
          <cell r="I395" t="str">
            <v>受ける</v>
          </cell>
          <cell r="J395">
            <v>2340053</v>
          </cell>
          <cell r="K395" t="str">
            <v>横浜市港南区日野中央三丁目４１－１</v>
          </cell>
          <cell r="L395" t="str">
            <v>社会福祉法人尚徳福祉会　日野保育園</v>
          </cell>
          <cell r="M395">
            <v>45191</v>
          </cell>
          <cell r="P395" t="str">
            <v>あり</v>
          </cell>
          <cell r="U395" t="str">
            <v>令和４年</v>
          </cell>
        </row>
        <row r="396">
          <cell r="A396">
            <v>1410051014025</v>
          </cell>
          <cell r="B396">
            <v>6</v>
          </cell>
          <cell r="C396" t="str">
            <v>保育所</v>
          </cell>
          <cell r="D396" t="str">
            <v>芹が谷ぴよっこ保育園</v>
          </cell>
          <cell r="E396">
            <v>41</v>
          </cell>
          <cell r="F396" t="str">
            <v>港南区</v>
          </cell>
          <cell r="G396" t="str">
            <v>該当</v>
          </cell>
          <cell r="H396">
            <v>21</v>
          </cell>
          <cell r="I396" t="str">
            <v>受ける</v>
          </cell>
          <cell r="J396">
            <v>2330006</v>
          </cell>
          <cell r="K396" t="str">
            <v>横浜市港南区芹が谷一丁目３８－１４</v>
          </cell>
          <cell r="L396" t="str">
            <v>芹が谷ぴよっこ保育園</v>
          </cell>
          <cell r="M396">
            <v>45198</v>
          </cell>
          <cell r="P396" t="str">
            <v>あり</v>
          </cell>
          <cell r="U396" t="str">
            <v>令和４年</v>
          </cell>
        </row>
        <row r="397">
          <cell r="A397">
            <v>1410051014017</v>
          </cell>
          <cell r="B397">
            <v>6</v>
          </cell>
          <cell r="C397" t="str">
            <v>保育所</v>
          </cell>
          <cell r="D397" t="str">
            <v>港南はるかぜ保育園</v>
          </cell>
          <cell r="E397">
            <v>41</v>
          </cell>
          <cell r="F397" t="str">
            <v>港南区</v>
          </cell>
          <cell r="G397" t="str">
            <v>該当</v>
          </cell>
          <cell r="H397">
            <v>29</v>
          </cell>
          <cell r="I397" t="str">
            <v>受ける</v>
          </cell>
          <cell r="J397">
            <v>2340051</v>
          </cell>
          <cell r="K397" t="str">
            <v>横浜市港南区日野八丁目３１－３６</v>
          </cell>
          <cell r="L397" t="str">
            <v>社会福祉法人伸愛会　港南はるかぜ保育園</v>
          </cell>
          <cell r="M397">
            <v>45205</v>
          </cell>
          <cell r="P397" t="str">
            <v>あり</v>
          </cell>
          <cell r="U397" t="str">
            <v>令和４年</v>
          </cell>
        </row>
        <row r="398">
          <cell r="A398">
            <v>1410051014009</v>
          </cell>
          <cell r="B398">
            <v>6</v>
          </cell>
          <cell r="C398" t="str">
            <v>保育所</v>
          </cell>
          <cell r="D398" t="str">
            <v>上大岡はるかぜ保育園</v>
          </cell>
          <cell r="E398">
            <v>41</v>
          </cell>
          <cell r="F398" t="str">
            <v>港南区</v>
          </cell>
          <cell r="G398" t="str">
            <v>該当</v>
          </cell>
          <cell r="H398">
            <v>24</v>
          </cell>
          <cell r="I398" t="str">
            <v>受ける</v>
          </cell>
          <cell r="J398">
            <v>2330007</v>
          </cell>
          <cell r="K398" t="str">
            <v>横浜市港南区大久保二丁目６－２９</v>
          </cell>
          <cell r="L398" t="str">
            <v>上大岡はるかぜ保育園</v>
          </cell>
          <cell r="M398">
            <v>45226</v>
          </cell>
          <cell r="P398" t="str">
            <v>あり</v>
          </cell>
          <cell r="U398" t="str">
            <v>令和４年</v>
          </cell>
        </row>
        <row r="399">
          <cell r="A399">
            <v>1410051013993</v>
          </cell>
          <cell r="B399">
            <v>6</v>
          </cell>
          <cell r="C399" t="str">
            <v>保育所</v>
          </cell>
          <cell r="D399" t="str">
            <v>オハナ上永谷保育園</v>
          </cell>
          <cell r="E399">
            <v>41</v>
          </cell>
          <cell r="F399" t="str">
            <v>港南区</v>
          </cell>
          <cell r="G399" t="str">
            <v>該当</v>
          </cell>
          <cell r="H399">
            <v>21</v>
          </cell>
          <cell r="I399" t="str">
            <v>受ける</v>
          </cell>
          <cell r="J399">
            <v>2330012</v>
          </cell>
          <cell r="K399" t="str">
            <v>横浜市港南区上永谷一丁目３８－１８</v>
          </cell>
          <cell r="L399" t="str">
            <v>社会福祉法人　葵友会　オハナ上永谷保育園</v>
          </cell>
          <cell r="M399">
            <v>45212</v>
          </cell>
          <cell r="P399" t="str">
            <v>あり</v>
          </cell>
          <cell r="U399" t="str">
            <v>令和４年</v>
          </cell>
        </row>
        <row r="400">
          <cell r="A400">
            <v>1410051013985</v>
          </cell>
          <cell r="B400">
            <v>6</v>
          </cell>
          <cell r="C400" t="str">
            <v>保育所</v>
          </cell>
          <cell r="D400" t="str">
            <v>ＳＵＮはるかぜ保育園</v>
          </cell>
          <cell r="E400">
            <v>41</v>
          </cell>
          <cell r="F400" t="str">
            <v>港南区</v>
          </cell>
          <cell r="G400" t="str">
            <v>該当</v>
          </cell>
          <cell r="H400">
            <v>18</v>
          </cell>
          <cell r="I400" t="str">
            <v>受ける</v>
          </cell>
          <cell r="J400">
            <v>2340056</v>
          </cell>
          <cell r="K400" t="str">
            <v>横浜市港南区野庭町３４６－２</v>
          </cell>
          <cell r="L400" t="str">
            <v>ＳＵＮはるかぜ保育園</v>
          </cell>
          <cell r="M400">
            <v>45205</v>
          </cell>
          <cell r="P400" t="str">
            <v>あり</v>
          </cell>
          <cell r="U400" t="str">
            <v>令和４年</v>
          </cell>
        </row>
        <row r="401">
          <cell r="A401">
            <v>1410052005865</v>
          </cell>
          <cell r="B401">
            <v>8</v>
          </cell>
          <cell r="C401" t="str">
            <v>小規模保育事業（A型）</v>
          </cell>
          <cell r="D401" t="str">
            <v>港南台きらきら保育園</v>
          </cell>
          <cell r="E401">
            <v>41</v>
          </cell>
          <cell r="F401" t="str">
            <v>港南区</v>
          </cell>
          <cell r="G401" t="str">
            <v>該当</v>
          </cell>
          <cell r="H401">
            <v>9</v>
          </cell>
          <cell r="I401" t="str">
            <v>受ける</v>
          </cell>
          <cell r="J401">
            <v>2340054</v>
          </cell>
          <cell r="K401" t="str">
            <v>横浜市港南区港南台三丁目１７－１５　寿屋ビル１階</v>
          </cell>
          <cell r="L401" t="str">
            <v>港南台きらきら保育園</v>
          </cell>
          <cell r="M401">
            <v>45191</v>
          </cell>
          <cell r="P401" t="str">
            <v>あり</v>
          </cell>
          <cell r="U401" t="str">
            <v>令和４年</v>
          </cell>
        </row>
        <row r="402">
          <cell r="A402">
            <v>1410052005857</v>
          </cell>
          <cell r="B402">
            <v>8</v>
          </cell>
          <cell r="C402" t="str">
            <v>小規模保育事業（A型）</v>
          </cell>
          <cell r="D402" t="str">
            <v>スクルドエンジェル保育園上大岡園</v>
          </cell>
          <cell r="E402">
            <v>41</v>
          </cell>
          <cell r="F402" t="str">
            <v>港南区</v>
          </cell>
          <cell r="G402" t="str">
            <v>該当</v>
          </cell>
          <cell r="H402">
            <v>9</v>
          </cell>
          <cell r="I402" t="str">
            <v>受ける</v>
          </cell>
          <cell r="J402">
            <v>1150045</v>
          </cell>
          <cell r="K402" t="str">
            <v>東京都北区赤羽３丁目１９－１１</v>
          </cell>
          <cell r="L402" t="str">
            <v>徳吉　多恵子</v>
          </cell>
          <cell r="M402">
            <v>45212</v>
          </cell>
          <cell r="P402" t="str">
            <v>あり</v>
          </cell>
          <cell r="U402" t="str">
            <v>令和４年</v>
          </cell>
        </row>
        <row r="403">
          <cell r="A403">
            <v>1410052005840</v>
          </cell>
          <cell r="B403">
            <v>8</v>
          </cell>
          <cell r="C403" t="str">
            <v>小規模保育事業（A型）</v>
          </cell>
          <cell r="D403" t="str">
            <v>ぱぷりか保育園　上大岡</v>
          </cell>
          <cell r="E403">
            <v>41</v>
          </cell>
          <cell r="F403" t="str">
            <v>港南区</v>
          </cell>
          <cell r="G403" t="str">
            <v>該当</v>
          </cell>
          <cell r="H403">
            <v>9</v>
          </cell>
          <cell r="I403" t="str">
            <v>受ける</v>
          </cell>
          <cell r="J403">
            <v>2220033</v>
          </cell>
          <cell r="K403" t="str">
            <v>横浜市港北区新横浜二丁目６－１３　新横浜ステーションビル７階</v>
          </cell>
          <cell r="L403" t="str">
            <v>アンダンテ株式会社</v>
          </cell>
          <cell r="M403">
            <v>45198</v>
          </cell>
          <cell r="P403" t="str">
            <v>あり</v>
          </cell>
          <cell r="U403" t="str">
            <v>令和４年</v>
          </cell>
        </row>
        <row r="404">
          <cell r="A404">
            <v>1410052005220</v>
          </cell>
          <cell r="B404">
            <v>8</v>
          </cell>
          <cell r="C404" t="str">
            <v>小規模保育事業（A型）</v>
          </cell>
          <cell r="D404" t="str">
            <v>保育室アーモ</v>
          </cell>
          <cell r="E404">
            <v>41</v>
          </cell>
          <cell r="F404" t="str">
            <v>港南区</v>
          </cell>
          <cell r="G404" t="str">
            <v>該当</v>
          </cell>
          <cell r="H404">
            <v>10</v>
          </cell>
          <cell r="I404" t="str">
            <v>受ける</v>
          </cell>
          <cell r="J404">
            <v>2340054</v>
          </cell>
          <cell r="K404" t="str">
            <v>横浜市港南区港南台４－７－２９　サウスポートヒルズＡ－２０３</v>
          </cell>
          <cell r="L404" t="str">
            <v>保育室アーモ</v>
          </cell>
          <cell r="M404">
            <v>45212</v>
          </cell>
          <cell r="P404" t="str">
            <v>あり</v>
          </cell>
          <cell r="U404" t="str">
            <v>令和４年</v>
          </cell>
        </row>
        <row r="405">
          <cell r="A405">
            <v>1410052005105</v>
          </cell>
          <cell r="B405">
            <v>8</v>
          </cell>
          <cell r="C405" t="str">
            <v>小規模保育事業（A型）</v>
          </cell>
          <cell r="D405" t="str">
            <v>キッズアミ</v>
          </cell>
          <cell r="E405">
            <v>41</v>
          </cell>
          <cell r="F405" t="str">
            <v>港南区</v>
          </cell>
          <cell r="G405" t="str">
            <v>該当</v>
          </cell>
          <cell r="H405">
            <v>10</v>
          </cell>
          <cell r="I405" t="str">
            <v>受ける</v>
          </cell>
          <cell r="J405">
            <v>2330003</v>
          </cell>
          <cell r="K405" t="str">
            <v>横浜市港南区港南３－３４－１５</v>
          </cell>
          <cell r="L405" t="str">
            <v>キッズアミ</v>
          </cell>
          <cell r="M405">
            <v>45198</v>
          </cell>
          <cell r="P405" t="str">
            <v>あり</v>
          </cell>
          <cell r="U405" t="str">
            <v>令和４年</v>
          </cell>
        </row>
        <row r="406">
          <cell r="A406">
            <v>1410052004678</v>
          </cell>
          <cell r="B406">
            <v>8</v>
          </cell>
          <cell r="C406" t="str">
            <v>小規模保育事業（A型）</v>
          </cell>
          <cell r="D406" t="str">
            <v>Ｐｏｃｏ　ａ　Ｐｏｃｏ保育園</v>
          </cell>
          <cell r="E406">
            <v>41</v>
          </cell>
          <cell r="F406" t="str">
            <v>港南区</v>
          </cell>
          <cell r="G406" t="str">
            <v>該当</v>
          </cell>
          <cell r="H406">
            <v>11</v>
          </cell>
          <cell r="I406" t="str">
            <v>受ける</v>
          </cell>
          <cell r="J406">
            <v>2340053</v>
          </cell>
          <cell r="K406" t="str">
            <v>横浜市港南区日野中央１－１８－１３－２０２</v>
          </cell>
          <cell r="L406" t="str">
            <v>有限会社　ルミエール企画</v>
          </cell>
          <cell r="M406">
            <v>45212</v>
          </cell>
          <cell r="P406" t="str">
            <v>あり</v>
          </cell>
          <cell r="U406" t="str">
            <v>令和４年</v>
          </cell>
        </row>
        <row r="407">
          <cell r="A407">
            <v>1410052004405</v>
          </cell>
          <cell r="B407">
            <v>8</v>
          </cell>
          <cell r="C407" t="str">
            <v>小規模保育事業（A型）</v>
          </cell>
          <cell r="D407" t="str">
            <v>クオリスキッズ上大岡西保育園</v>
          </cell>
          <cell r="E407">
            <v>41</v>
          </cell>
          <cell r="F407" t="str">
            <v>港南区</v>
          </cell>
          <cell r="G407" t="str">
            <v>該当</v>
          </cell>
          <cell r="H407">
            <v>9</v>
          </cell>
          <cell r="I407" t="str">
            <v>受ける</v>
          </cell>
          <cell r="J407">
            <v>2330002</v>
          </cell>
          <cell r="K407" t="str">
            <v>横浜市港南区上大岡西２－３－６　ＢＬＤアルダ２０１号室</v>
          </cell>
          <cell r="L407" t="str">
            <v>クオリスキッズ上大岡西保育園</v>
          </cell>
          <cell r="M407">
            <v>45205</v>
          </cell>
          <cell r="P407" t="str">
            <v>あり</v>
          </cell>
          <cell r="U407" t="str">
            <v>令和４年</v>
          </cell>
        </row>
        <row r="408">
          <cell r="A408">
            <v>1410052003555</v>
          </cell>
          <cell r="B408">
            <v>8</v>
          </cell>
          <cell r="C408" t="str">
            <v>小規模保育事業（A型）</v>
          </cell>
          <cell r="D408" t="str">
            <v>ちゅーりっぷキッズ</v>
          </cell>
          <cell r="E408">
            <v>41</v>
          </cell>
          <cell r="F408" t="str">
            <v>港南区</v>
          </cell>
          <cell r="G408" t="str">
            <v>該当</v>
          </cell>
          <cell r="H408">
            <v>6</v>
          </cell>
          <cell r="I408" t="str">
            <v>受ける</v>
          </cell>
          <cell r="J408">
            <v>2330003</v>
          </cell>
          <cell r="K408" t="str">
            <v>横浜市港南区港南一丁目３－３７リバーサイド福長１０３</v>
          </cell>
          <cell r="L408" t="str">
            <v>ちゅーりっぷキッズ</v>
          </cell>
          <cell r="M408">
            <v>45191</v>
          </cell>
          <cell r="P408" t="str">
            <v>あり</v>
          </cell>
          <cell r="U408" t="str">
            <v>令和４年</v>
          </cell>
        </row>
        <row r="409">
          <cell r="A409">
            <v>1410052003530</v>
          </cell>
          <cell r="B409">
            <v>8</v>
          </cell>
          <cell r="C409" t="str">
            <v>小規模保育事業（A型）</v>
          </cell>
          <cell r="D409" t="str">
            <v>ちゅーりっぷハウス</v>
          </cell>
          <cell r="E409">
            <v>41</v>
          </cell>
          <cell r="F409" t="str">
            <v>港南区</v>
          </cell>
          <cell r="G409" t="str">
            <v>該当</v>
          </cell>
          <cell r="H409">
            <v>7</v>
          </cell>
          <cell r="I409" t="str">
            <v>受ける</v>
          </cell>
          <cell r="J409">
            <v>2330007</v>
          </cell>
          <cell r="K409" t="str">
            <v>横浜市港南区大久保一丁目１６－６　サニーハイツ上大岡１Ｆ</v>
          </cell>
          <cell r="L409" t="str">
            <v>ちゅーりっぷハウス</v>
          </cell>
          <cell r="M409">
            <v>45191</v>
          </cell>
          <cell r="P409" t="str">
            <v>あり</v>
          </cell>
          <cell r="U409" t="str">
            <v>令和４年</v>
          </cell>
        </row>
        <row r="410">
          <cell r="A410">
            <v>1410052003480</v>
          </cell>
          <cell r="B410">
            <v>8</v>
          </cell>
          <cell r="C410" t="str">
            <v>小規模保育事業（A型）</v>
          </cell>
          <cell r="D410" t="str">
            <v>上大岡ラビット保育園ＴＷＩＮＳ</v>
          </cell>
          <cell r="E410">
            <v>41</v>
          </cell>
          <cell r="F410" t="str">
            <v>港南区</v>
          </cell>
          <cell r="G410" t="str">
            <v>該当</v>
          </cell>
          <cell r="H410">
            <v>8</v>
          </cell>
          <cell r="I410" t="str">
            <v>受ける</v>
          </cell>
          <cell r="J410">
            <v>2320064</v>
          </cell>
          <cell r="K410" t="str">
            <v>横浜市南区別所二丁目８－１　Ｂｅｅメルビル２Ｆ</v>
          </cell>
          <cell r="L410" t="str">
            <v>特定非営利活動法人　上大岡ラビット保育園</v>
          </cell>
          <cell r="M410">
            <v>45212</v>
          </cell>
          <cell r="P410" t="str">
            <v>あり</v>
          </cell>
          <cell r="U410" t="str">
            <v>令和４年</v>
          </cell>
        </row>
        <row r="411">
          <cell r="A411">
            <v>1410052003035</v>
          </cell>
          <cell r="B411">
            <v>8</v>
          </cell>
          <cell r="C411" t="str">
            <v>小規模保育事業（A型）</v>
          </cell>
          <cell r="D411" t="str">
            <v>めぐみ保育園</v>
          </cell>
          <cell r="E411">
            <v>41</v>
          </cell>
          <cell r="F411" t="str">
            <v>港南区</v>
          </cell>
          <cell r="G411" t="str">
            <v>該当</v>
          </cell>
          <cell r="H411">
            <v>9</v>
          </cell>
          <cell r="I411" t="str">
            <v>受ける</v>
          </cell>
          <cell r="J411">
            <v>2330007</v>
          </cell>
          <cell r="K411" t="str">
            <v>横浜市港南区大久保一丁目９－１３</v>
          </cell>
          <cell r="L411" t="str">
            <v>めぐみ保育園</v>
          </cell>
          <cell r="M411">
            <v>45212</v>
          </cell>
          <cell r="P411" t="str">
            <v>あり</v>
          </cell>
          <cell r="U411" t="str">
            <v>令和４年</v>
          </cell>
        </row>
        <row r="412">
          <cell r="A412">
            <v>1410052003282</v>
          </cell>
          <cell r="B412">
            <v>11</v>
          </cell>
          <cell r="C412" t="str">
            <v>小規模保育事業（B型）</v>
          </cell>
          <cell r="D412" t="str">
            <v>ニコニコ保育園</v>
          </cell>
          <cell r="E412">
            <v>41</v>
          </cell>
          <cell r="F412" t="str">
            <v>港南区</v>
          </cell>
          <cell r="G412" t="str">
            <v>該当</v>
          </cell>
          <cell r="H412">
            <v>8</v>
          </cell>
          <cell r="I412" t="str">
            <v>受ける</v>
          </cell>
          <cell r="J412">
            <v>2330013</v>
          </cell>
          <cell r="K412" t="str">
            <v>横浜市港南区丸山台三丁目１１－１　平井ビル１－Ｃ</v>
          </cell>
          <cell r="L412" t="str">
            <v>ニコニコ保育園</v>
          </cell>
          <cell r="M412">
            <v>45198</v>
          </cell>
          <cell r="P412" t="str">
            <v>あり</v>
          </cell>
          <cell r="U412" t="str">
            <v>令和４年</v>
          </cell>
        </row>
        <row r="413">
          <cell r="A413">
            <v>1410051021376</v>
          </cell>
          <cell r="B413">
            <v>1</v>
          </cell>
          <cell r="C413" t="str">
            <v>認定こども園（幼保連携型）</v>
          </cell>
          <cell r="D413" t="str">
            <v>認定こども園峯岡幼稚園</v>
          </cell>
          <cell r="E413">
            <v>50</v>
          </cell>
          <cell r="F413" t="str">
            <v>保土ケ谷区</v>
          </cell>
          <cell r="G413" t="str">
            <v>該当</v>
          </cell>
          <cell r="H413">
            <v>34</v>
          </cell>
          <cell r="I413" t="str">
            <v>受ける</v>
          </cell>
          <cell r="J413">
            <v>2400064</v>
          </cell>
          <cell r="K413" t="str">
            <v>横浜市保土ケ谷区峰岡町２丁目１９５</v>
          </cell>
          <cell r="L413" t="str">
            <v>認定こども園　峯岡幼稚園</v>
          </cell>
          <cell r="M413">
            <v>45191</v>
          </cell>
          <cell r="P413" t="str">
            <v>あり</v>
          </cell>
          <cell r="U413" t="str">
            <v>令和４年</v>
          </cell>
        </row>
        <row r="414">
          <cell r="A414">
            <v>1410051027720</v>
          </cell>
          <cell r="B414">
            <v>5</v>
          </cell>
          <cell r="C414" t="str">
            <v>幼稚園</v>
          </cell>
          <cell r="D414" t="str">
            <v>セント・メリー幼稚園</v>
          </cell>
          <cell r="E414">
            <v>50</v>
          </cell>
          <cell r="F414" t="str">
            <v>保土ケ谷区</v>
          </cell>
          <cell r="G414" t="str">
            <v>該当</v>
          </cell>
          <cell r="H414">
            <v>14</v>
          </cell>
          <cell r="I414" t="str">
            <v>-</v>
          </cell>
          <cell r="J414">
            <v>2400012</v>
          </cell>
          <cell r="K414" t="str">
            <v>横浜市保土ケ谷区月見台３４－６</v>
          </cell>
          <cell r="L414" t="str">
            <v>セント・メリー幼稚園</v>
          </cell>
          <cell r="M414">
            <v>45205</v>
          </cell>
          <cell r="P414" t="str">
            <v>あり</v>
          </cell>
          <cell r="U414" t="str">
            <v>令和４年</v>
          </cell>
        </row>
        <row r="415">
          <cell r="A415">
            <v>1410051021368</v>
          </cell>
          <cell r="B415">
            <v>5</v>
          </cell>
          <cell r="C415" t="str">
            <v>幼稚園</v>
          </cell>
          <cell r="D415" t="str">
            <v>三恵幼稚園</v>
          </cell>
          <cell r="E415">
            <v>50</v>
          </cell>
          <cell r="F415" t="str">
            <v>保土ケ谷区</v>
          </cell>
          <cell r="G415" t="str">
            <v>該当</v>
          </cell>
          <cell r="H415">
            <v>6</v>
          </cell>
          <cell r="I415" t="str">
            <v>-</v>
          </cell>
          <cell r="J415">
            <v>2400005</v>
          </cell>
          <cell r="K415" t="str">
            <v>横浜市保土ケ谷区神戸町１０８</v>
          </cell>
          <cell r="L415" t="str">
            <v>三恵幼稚園</v>
          </cell>
          <cell r="M415">
            <v>45219</v>
          </cell>
          <cell r="P415" t="str">
            <v>あり</v>
          </cell>
          <cell r="U415" t="str">
            <v>令和４年</v>
          </cell>
        </row>
        <row r="416">
          <cell r="A416">
            <v>1410051021343</v>
          </cell>
          <cell r="B416">
            <v>5</v>
          </cell>
          <cell r="C416" t="str">
            <v>幼稚園</v>
          </cell>
          <cell r="D416" t="str">
            <v>育和幼稚園</v>
          </cell>
          <cell r="E416">
            <v>50</v>
          </cell>
          <cell r="F416" t="str">
            <v>保土ケ谷区</v>
          </cell>
          <cell r="G416" t="str">
            <v>該当</v>
          </cell>
          <cell r="H416">
            <v>20</v>
          </cell>
          <cell r="I416" t="str">
            <v>-</v>
          </cell>
          <cell r="J416">
            <v>2400067</v>
          </cell>
          <cell r="K416" t="str">
            <v>横浜市保土ヶ谷区常盤台６６－１８</v>
          </cell>
          <cell r="L416" t="str">
            <v>学校法人　聖ヶ丘学園</v>
          </cell>
          <cell r="M416">
            <v>45198</v>
          </cell>
          <cell r="P416" t="str">
            <v>あり</v>
          </cell>
          <cell r="U416" t="str">
            <v>令和４年</v>
          </cell>
        </row>
        <row r="417">
          <cell r="A417">
            <v>1410051027761</v>
          </cell>
          <cell r="B417">
            <v>6</v>
          </cell>
          <cell r="C417" t="str">
            <v>保育所</v>
          </cell>
          <cell r="D417" t="str">
            <v>向台保育園</v>
          </cell>
          <cell r="E417">
            <v>50</v>
          </cell>
          <cell r="F417" t="str">
            <v>保土ケ谷区</v>
          </cell>
          <cell r="G417" t="str">
            <v>該当</v>
          </cell>
          <cell r="H417">
            <v>17</v>
          </cell>
          <cell r="I417" t="str">
            <v>受ける</v>
          </cell>
          <cell r="J417">
            <v>2400045</v>
          </cell>
          <cell r="K417" t="str">
            <v>横浜市保土ケ谷区川島町７３４</v>
          </cell>
          <cell r="L417" t="str">
            <v>向台保育園</v>
          </cell>
          <cell r="M417">
            <v>45198</v>
          </cell>
          <cell r="P417" t="str">
            <v>あり</v>
          </cell>
          <cell r="U417" t="str">
            <v>令和４年</v>
          </cell>
        </row>
        <row r="418">
          <cell r="A418">
            <v>1410051027555</v>
          </cell>
          <cell r="B418">
            <v>6</v>
          </cell>
          <cell r="C418" t="str">
            <v>保育所</v>
          </cell>
          <cell r="D418" t="str">
            <v>キッズハーモニー・ほどがや</v>
          </cell>
          <cell r="E418">
            <v>50</v>
          </cell>
          <cell r="F418" t="str">
            <v>保土ケ谷区</v>
          </cell>
          <cell r="G418" t="str">
            <v>該当</v>
          </cell>
          <cell r="H418">
            <v>13</v>
          </cell>
          <cell r="I418" t="str">
            <v>受ける</v>
          </cell>
          <cell r="J418">
            <v>1070062</v>
          </cell>
          <cell r="K418" t="str">
            <v>東京都港区南青山３丁目１－３０　株式会社パソナフォスター　</v>
          </cell>
          <cell r="L418" t="str">
            <v>子育てソリューション部エデュケアグループ</v>
          </cell>
          <cell r="M418">
            <v>45205</v>
          </cell>
          <cell r="P418" t="str">
            <v>あり</v>
          </cell>
          <cell r="U418" t="str">
            <v>令和４年</v>
          </cell>
        </row>
        <row r="419">
          <cell r="A419">
            <v>1410051027423</v>
          </cell>
          <cell r="B419">
            <v>6</v>
          </cell>
          <cell r="C419" t="str">
            <v>保育所</v>
          </cell>
          <cell r="D419" t="str">
            <v>GENKIDS星川保育園</v>
          </cell>
          <cell r="E419">
            <v>50</v>
          </cell>
          <cell r="F419" t="str">
            <v>保土ケ谷区</v>
          </cell>
          <cell r="G419" t="str">
            <v>該当</v>
          </cell>
          <cell r="H419">
            <v>18</v>
          </cell>
          <cell r="I419" t="str">
            <v>受ける</v>
          </cell>
          <cell r="J419">
            <v>1080075</v>
          </cell>
          <cell r="K419" t="str">
            <v>東京都港区港南１丁目２番７０号　品川シーズンテラス５Ｆ</v>
          </cell>
          <cell r="L419" t="str">
            <v>ＧＥＮＫＩＤＳ　星川保育園</v>
          </cell>
          <cell r="M419">
            <v>45226</v>
          </cell>
          <cell r="P419" t="str">
            <v>あり</v>
          </cell>
          <cell r="U419" t="str">
            <v>令和４年</v>
          </cell>
        </row>
        <row r="420">
          <cell r="A420">
            <v>1410051026672</v>
          </cell>
          <cell r="B420">
            <v>6</v>
          </cell>
          <cell r="C420" t="str">
            <v>保育所</v>
          </cell>
          <cell r="D420" t="str">
            <v>スターチャイルド≪和田町ナーサリー≫</v>
          </cell>
          <cell r="E420">
            <v>50</v>
          </cell>
          <cell r="F420" t="str">
            <v>保土ケ谷区</v>
          </cell>
          <cell r="G420" t="str">
            <v>該当</v>
          </cell>
          <cell r="H420">
            <v>18</v>
          </cell>
          <cell r="I420" t="str">
            <v>受ける</v>
          </cell>
          <cell r="J420">
            <v>2210835</v>
          </cell>
          <cell r="K420" t="str">
            <v>横浜市神奈川区鶴屋町３丁目２９－１　第６安田ビル５階</v>
          </cell>
          <cell r="L420" t="str">
            <v>ヒューマンスターチャイルド株式会社</v>
          </cell>
          <cell r="M420">
            <v>45205</v>
          </cell>
          <cell r="P420" t="str">
            <v>あり</v>
          </cell>
          <cell r="U420" t="str">
            <v>令和４年</v>
          </cell>
        </row>
        <row r="421">
          <cell r="A421">
            <v>1410051026086</v>
          </cell>
          <cell r="B421">
            <v>6</v>
          </cell>
          <cell r="C421" t="str">
            <v>保育所</v>
          </cell>
          <cell r="D421" t="str">
            <v>若葉保育園　本園</v>
          </cell>
          <cell r="E421">
            <v>50</v>
          </cell>
          <cell r="F421" t="str">
            <v>保土ケ谷区</v>
          </cell>
          <cell r="G421" t="str">
            <v>該当</v>
          </cell>
          <cell r="H421">
            <v>23</v>
          </cell>
          <cell r="I421" t="str">
            <v>受ける</v>
          </cell>
          <cell r="J421">
            <v>2400021</v>
          </cell>
          <cell r="K421" t="str">
            <v>横浜市保土ケ谷区保土ケ谷町３丁目２０５</v>
          </cell>
          <cell r="L421" t="str">
            <v>若葉保育園</v>
          </cell>
          <cell r="M421">
            <v>45219</v>
          </cell>
          <cell r="P421" t="str">
            <v>あり</v>
          </cell>
          <cell r="U421" t="str">
            <v>令和４年</v>
          </cell>
        </row>
        <row r="422">
          <cell r="A422">
            <v>1410051025955</v>
          </cell>
          <cell r="B422">
            <v>6</v>
          </cell>
          <cell r="C422" t="str">
            <v>保育所</v>
          </cell>
          <cell r="D422" t="str">
            <v>にじいろ保育園天王町</v>
          </cell>
          <cell r="E422">
            <v>50</v>
          </cell>
          <cell r="F422" t="str">
            <v>保土ケ谷区</v>
          </cell>
          <cell r="G422" t="str">
            <v>該当</v>
          </cell>
          <cell r="H422">
            <v>13</v>
          </cell>
          <cell r="I422" t="str">
            <v>受ける</v>
          </cell>
          <cell r="J422">
            <v>1500043</v>
          </cell>
          <cell r="K422" t="str">
            <v>東京都渋谷区道玄坂１丁目１２－１　渋谷マークシティ　ウェスト１７階</v>
          </cell>
          <cell r="L422" t="str">
            <v>ライクキッズ株式会社</v>
          </cell>
          <cell r="M422">
            <v>45191</v>
          </cell>
          <cell r="P422" t="str">
            <v>あり</v>
          </cell>
          <cell r="U422" t="str">
            <v>令和４年</v>
          </cell>
        </row>
        <row r="423">
          <cell r="A423">
            <v>1410051025948</v>
          </cell>
          <cell r="B423">
            <v>6</v>
          </cell>
          <cell r="C423" t="str">
            <v>保育所</v>
          </cell>
          <cell r="D423" t="str">
            <v>あーす保育園保土ケ谷</v>
          </cell>
          <cell r="E423">
            <v>50</v>
          </cell>
          <cell r="F423" t="str">
            <v>保土ケ谷区</v>
          </cell>
          <cell r="G423" t="str">
            <v>該当</v>
          </cell>
          <cell r="H423">
            <v>14</v>
          </cell>
          <cell r="I423" t="str">
            <v>受ける</v>
          </cell>
          <cell r="J423">
            <v>2400023</v>
          </cell>
          <cell r="K423" t="str">
            <v>横浜市保土ケ谷区岩井町１３５－６</v>
          </cell>
          <cell r="L423" t="str">
            <v>あーす保育園保土ケ谷</v>
          </cell>
          <cell r="M423">
            <v>45205</v>
          </cell>
          <cell r="P423" t="str">
            <v>あり</v>
          </cell>
          <cell r="U423" t="str">
            <v>令和４年</v>
          </cell>
        </row>
        <row r="424">
          <cell r="A424">
            <v>1410051025799</v>
          </cell>
          <cell r="B424">
            <v>6</v>
          </cell>
          <cell r="C424" t="str">
            <v>保育所</v>
          </cell>
          <cell r="D424" t="str">
            <v>川島保育園</v>
          </cell>
          <cell r="E424">
            <v>50</v>
          </cell>
          <cell r="F424" t="str">
            <v>保土ケ谷区</v>
          </cell>
          <cell r="G424" t="str">
            <v>該当</v>
          </cell>
          <cell r="H424">
            <v>17</v>
          </cell>
          <cell r="I424" t="str">
            <v>受ける</v>
          </cell>
          <cell r="J424">
            <v>2400045</v>
          </cell>
          <cell r="K424" t="str">
            <v>横浜市保土ヶ谷区川島町８７０</v>
          </cell>
          <cell r="L424" t="str">
            <v>川島保育園</v>
          </cell>
          <cell r="M424">
            <v>45226</v>
          </cell>
          <cell r="P424" t="str">
            <v>あり</v>
          </cell>
          <cell r="U424" t="str">
            <v>令和４年</v>
          </cell>
        </row>
        <row r="425">
          <cell r="A425">
            <v>1410051025716</v>
          </cell>
          <cell r="B425">
            <v>6</v>
          </cell>
          <cell r="C425" t="str">
            <v>保育所</v>
          </cell>
          <cell r="D425" t="str">
            <v>三丁目こども園</v>
          </cell>
          <cell r="E425">
            <v>50</v>
          </cell>
          <cell r="F425" t="str">
            <v>保土ケ谷区</v>
          </cell>
          <cell r="G425" t="str">
            <v>該当</v>
          </cell>
          <cell r="H425">
            <v>11</v>
          </cell>
          <cell r="I425" t="str">
            <v>受ける</v>
          </cell>
          <cell r="J425">
            <v>2400006</v>
          </cell>
          <cell r="K425" t="str">
            <v>横浜市保土ケ谷区星川三丁目５番１９号</v>
          </cell>
          <cell r="L425" t="str">
            <v>三丁目こども園</v>
          </cell>
          <cell r="M425">
            <v>45198</v>
          </cell>
          <cell r="P425" t="str">
            <v>あり</v>
          </cell>
          <cell r="U425" t="str">
            <v>令和４年</v>
          </cell>
        </row>
        <row r="426">
          <cell r="A426">
            <v>1410051025336</v>
          </cell>
          <cell r="B426">
            <v>6</v>
          </cell>
          <cell r="C426" t="str">
            <v>保育所</v>
          </cell>
          <cell r="D426" t="str">
            <v>ポポラー横浜和田町園</v>
          </cell>
          <cell r="E426">
            <v>50</v>
          </cell>
          <cell r="F426" t="str">
            <v>保土ケ谷区</v>
          </cell>
          <cell r="G426" t="str">
            <v>非該当</v>
          </cell>
          <cell r="H426" t="str">
            <v>-</v>
          </cell>
          <cell r="I426" t="str">
            <v>受けない</v>
          </cell>
          <cell r="J426">
            <v>5300003</v>
          </cell>
          <cell r="K426" t="str">
            <v>大阪府大阪市北区堂島１－５－３０　堂島プラザビル９階</v>
          </cell>
          <cell r="L426" t="str">
            <v>株式会社タスク・フォース</v>
          </cell>
          <cell r="M426">
            <v>45237</v>
          </cell>
          <cell r="P426" t="str">
            <v/>
          </cell>
          <cell r="U426" t="str">
            <v/>
          </cell>
        </row>
        <row r="427">
          <cell r="A427">
            <v>1410051025237</v>
          </cell>
          <cell r="B427">
            <v>6</v>
          </cell>
          <cell r="C427" t="str">
            <v>保育所</v>
          </cell>
          <cell r="D427" t="str">
            <v>笹山保育園</v>
          </cell>
          <cell r="E427">
            <v>50</v>
          </cell>
          <cell r="F427" t="str">
            <v>保土ケ谷区</v>
          </cell>
          <cell r="G427" t="str">
            <v>該当</v>
          </cell>
          <cell r="H427">
            <v>22</v>
          </cell>
          <cell r="I427" t="str">
            <v>受ける</v>
          </cell>
          <cell r="J427">
            <v>2400051</v>
          </cell>
          <cell r="K427" t="str">
            <v>横浜市保土ヶ谷区上菅田町９５１－１５</v>
          </cell>
          <cell r="L427" t="str">
            <v>笹山保育園</v>
          </cell>
          <cell r="M427">
            <v>45191</v>
          </cell>
          <cell r="P427" t="str">
            <v>あり</v>
          </cell>
          <cell r="U427" t="str">
            <v>令和４年</v>
          </cell>
        </row>
        <row r="428">
          <cell r="A428">
            <v>1410051024362</v>
          </cell>
          <cell r="B428">
            <v>6</v>
          </cell>
          <cell r="C428" t="str">
            <v>保育所</v>
          </cell>
          <cell r="D428" t="str">
            <v>星川こども園</v>
          </cell>
          <cell r="E428">
            <v>50</v>
          </cell>
          <cell r="F428" t="str">
            <v>保土ケ谷区</v>
          </cell>
          <cell r="G428" t="str">
            <v>該当</v>
          </cell>
          <cell r="H428">
            <v>23</v>
          </cell>
          <cell r="I428" t="str">
            <v>受けない</v>
          </cell>
          <cell r="J428">
            <v>1850034</v>
          </cell>
          <cell r="K428" t="str">
            <v>東京都国分寺市光町２－５－１</v>
          </cell>
          <cell r="L428" t="str">
            <v>株式会社こどもの森</v>
          </cell>
          <cell r="M428">
            <v>45219</v>
          </cell>
          <cell r="P428" t="str">
            <v>あり</v>
          </cell>
          <cell r="U428" t="str">
            <v>令和４年</v>
          </cell>
        </row>
        <row r="429">
          <cell r="A429">
            <v>1410051024206</v>
          </cell>
          <cell r="B429">
            <v>6</v>
          </cell>
          <cell r="C429" t="str">
            <v>保育所</v>
          </cell>
          <cell r="D429" t="str">
            <v>星川もえぎ保育園</v>
          </cell>
          <cell r="E429">
            <v>50</v>
          </cell>
          <cell r="F429" t="str">
            <v>保土ケ谷区</v>
          </cell>
          <cell r="G429" t="str">
            <v>該当</v>
          </cell>
          <cell r="H429">
            <v>16</v>
          </cell>
          <cell r="I429" t="str">
            <v>受ける</v>
          </cell>
          <cell r="J429">
            <v>2400001</v>
          </cell>
          <cell r="K429" t="str">
            <v>横浜市保土ケ谷区川辺町６－３　西方ビル新館４１</v>
          </cell>
          <cell r="L429" t="str">
            <v>特定非営利活動法人　育援会</v>
          </cell>
          <cell r="M429">
            <v>45205</v>
          </cell>
          <cell r="P429" t="str">
            <v>あり</v>
          </cell>
          <cell r="U429" t="str">
            <v>令和４年</v>
          </cell>
        </row>
        <row r="430">
          <cell r="A430">
            <v>1410051023950</v>
          </cell>
          <cell r="B430">
            <v>6</v>
          </cell>
          <cell r="C430" t="str">
            <v>保育所</v>
          </cell>
          <cell r="D430" t="str">
            <v>ベネッセ　保土ケ谷保育園</v>
          </cell>
          <cell r="E430">
            <v>50</v>
          </cell>
          <cell r="F430" t="str">
            <v>保土ケ谷区</v>
          </cell>
          <cell r="G430" t="str">
            <v>該当</v>
          </cell>
          <cell r="H430">
            <v>19</v>
          </cell>
          <cell r="I430" t="str">
            <v>受ける</v>
          </cell>
          <cell r="J430">
            <v>1630905</v>
          </cell>
          <cell r="K430" t="str">
            <v>東京都新宿区西新宿２－３－１新宿モノリスビル５階</v>
          </cell>
          <cell r="L430" t="str">
            <v>株式会社ベネッセスタイルケア</v>
          </cell>
          <cell r="M430">
            <v>45226</v>
          </cell>
          <cell r="P430" t="str">
            <v>あり</v>
          </cell>
          <cell r="U430" t="str">
            <v>令和４年</v>
          </cell>
        </row>
        <row r="431">
          <cell r="A431">
            <v>1410051023885</v>
          </cell>
          <cell r="B431">
            <v>6</v>
          </cell>
          <cell r="C431" t="str">
            <v>保育所</v>
          </cell>
          <cell r="D431" t="str">
            <v>保土ケ谷保育園</v>
          </cell>
          <cell r="E431">
            <v>50</v>
          </cell>
          <cell r="F431" t="str">
            <v>保土ケ谷区</v>
          </cell>
          <cell r="G431" t="str">
            <v>該当</v>
          </cell>
          <cell r="H431">
            <v>26</v>
          </cell>
          <cell r="I431" t="str">
            <v>受ける</v>
          </cell>
          <cell r="J431">
            <v>2400003</v>
          </cell>
          <cell r="K431" t="str">
            <v>横浜市保土ヶ谷区天王町１－３－３</v>
          </cell>
          <cell r="L431" t="str">
            <v>保土ヶ谷保育園</v>
          </cell>
          <cell r="M431">
            <v>45212</v>
          </cell>
          <cell r="P431" t="str">
            <v>あり</v>
          </cell>
          <cell r="U431" t="str">
            <v>令和４年</v>
          </cell>
        </row>
        <row r="432">
          <cell r="A432">
            <v>1410051023620</v>
          </cell>
          <cell r="B432">
            <v>6</v>
          </cell>
          <cell r="C432" t="str">
            <v>保育所</v>
          </cell>
          <cell r="D432" t="str">
            <v>ゆめの樹保育園ほどがや</v>
          </cell>
          <cell r="E432">
            <v>50</v>
          </cell>
          <cell r="F432" t="str">
            <v>保土ケ谷区</v>
          </cell>
          <cell r="G432" t="str">
            <v>該当</v>
          </cell>
          <cell r="H432">
            <v>19</v>
          </cell>
          <cell r="I432" t="str">
            <v>受ける</v>
          </cell>
          <cell r="J432">
            <v>2400012</v>
          </cell>
          <cell r="K432" t="str">
            <v>横浜市保土ヶ谷区月見台　４１－２２</v>
          </cell>
          <cell r="L432" t="str">
            <v>ゆめの樹保育園ほどがや</v>
          </cell>
          <cell r="M432">
            <v>45219</v>
          </cell>
          <cell r="P432" t="str">
            <v>あり</v>
          </cell>
          <cell r="U432" t="str">
            <v>令和４年</v>
          </cell>
        </row>
        <row r="433">
          <cell r="A433">
            <v>1410051019800</v>
          </cell>
          <cell r="B433">
            <v>6</v>
          </cell>
          <cell r="C433" t="str">
            <v>保育所</v>
          </cell>
          <cell r="D433" t="str">
            <v>霞台保育園</v>
          </cell>
          <cell r="E433">
            <v>50</v>
          </cell>
          <cell r="F433" t="str">
            <v>保土ケ谷区</v>
          </cell>
          <cell r="G433" t="str">
            <v>該当</v>
          </cell>
          <cell r="H433">
            <v>26</v>
          </cell>
          <cell r="I433" t="str">
            <v>受ける</v>
          </cell>
          <cell r="J433">
            <v>2400014</v>
          </cell>
          <cell r="K433" t="str">
            <v>横浜市保土ケ谷区霞台２－３</v>
          </cell>
          <cell r="L433" t="str">
            <v>みどりのこみち会　霞台保育園さくらんぼ</v>
          </cell>
          <cell r="M433">
            <v>45212</v>
          </cell>
          <cell r="P433" t="str">
            <v>あり</v>
          </cell>
          <cell r="U433" t="str">
            <v>令和４年</v>
          </cell>
        </row>
        <row r="434">
          <cell r="A434">
            <v>1410051019594</v>
          </cell>
          <cell r="B434">
            <v>6</v>
          </cell>
          <cell r="C434" t="str">
            <v>保育所</v>
          </cell>
          <cell r="D434" t="str">
            <v>梅の木保育園</v>
          </cell>
          <cell r="E434">
            <v>50</v>
          </cell>
          <cell r="F434" t="str">
            <v>保土ケ谷区</v>
          </cell>
          <cell r="G434" t="str">
            <v>該当</v>
          </cell>
          <cell r="H434">
            <v>18</v>
          </cell>
          <cell r="I434" t="str">
            <v>受ける</v>
          </cell>
          <cell r="J434">
            <v>2400052</v>
          </cell>
          <cell r="K434" t="str">
            <v>横浜市保土ケ谷区西谷町７４０</v>
          </cell>
          <cell r="L434" t="str">
            <v>梅の木保育園</v>
          </cell>
          <cell r="M434">
            <v>45198</v>
          </cell>
          <cell r="P434" t="str">
            <v>あり</v>
          </cell>
          <cell r="U434" t="str">
            <v>令和４年</v>
          </cell>
        </row>
        <row r="435">
          <cell r="A435">
            <v>1410051019586</v>
          </cell>
          <cell r="B435">
            <v>6</v>
          </cell>
          <cell r="C435" t="str">
            <v>保育所</v>
          </cell>
          <cell r="D435" t="str">
            <v>りとる・ルーナ保育園</v>
          </cell>
          <cell r="E435">
            <v>50</v>
          </cell>
          <cell r="F435" t="str">
            <v>保土ケ谷区</v>
          </cell>
          <cell r="G435" t="str">
            <v>該当</v>
          </cell>
          <cell r="H435">
            <v>17</v>
          </cell>
          <cell r="I435" t="str">
            <v>受ける</v>
          </cell>
          <cell r="J435">
            <v>2400006</v>
          </cell>
          <cell r="K435" t="str">
            <v>横浜市保土ケ谷区星川二丁目１８－２</v>
          </cell>
          <cell r="L435" t="str">
            <v>りとる・ルーナ保育園</v>
          </cell>
          <cell r="M435">
            <v>45205</v>
          </cell>
          <cell r="P435" t="str">
            <v>あり</v>
          </cell>
          <cell r="U435" t="str">
            <v>令和４年</v>
          </cell>
        </row>
        <row r="436">
          <cell r="A436">
            <v>1410051019578</v>
          </cell>
          <cell r="B436">
            <v>6</v>
          </cell>
          <cell r="C436" t="str">
            <v>保育所</v>
          </cell>
          <cell r="D436" t="str">
            <v>ひかりの風保育園</v>
          </cell>
          <cell r="E436">
            <v>50</v>
          </cell>
          <cell r="F436" t="str">
            <v>保土ケ谷区</v>
          </cell>
          <cell r="G436" t="str">
            <v>該当</v>
          </cell>
          <cell r="H436">
            <v>18</v>
          </cell>
          <cell r="I436" t="str">
            <v>受ける</v>
          </cell>
          <cell r="J436">
            <v>2400067</v>
          </cell>
          <cell r="K436" t="str">
            <v>横浜市保土ヶ谷区常盤台６６番１８号</v>
          </cell>
          <cell r="L436" t="str">
            <v>学校法人聖ヶ丘学園</v>
          </cell>
          <cell r="M436">
            <v>45198</v>
          </cell>
          <cell r="P436" t="str">
            <v>あり</v>
          </cell>
          <cell r="U436" t="str">
            <v>令和４年</v>
          </cell>
        </row>
        <row r="437">
          <cell r="A437">
            <v>1410051019560</v>
          </cell>
          <cell r="B437">
            <v>6</v>
          </cell>
          <cell r="C437" t="str">
            <v>保育所</v>
          </cell>
          <cell r="D437" t="str">
            <v>エルアンジュ保育園</v>
          </cell>
          <cell r="E437">
            <v>50</v>
          </cell>
          <cell r="F437" t="str">
            <v>保土ケ谷区</v>
          </cell>
          <cell r="G437" t="str">
            <v>該当</v>
          </cell>
          <cell r="H437">
            <v>26</v>
          </cell>
          <cell r="I437" t="str">
            <v>受ける</v>
          </cell>
          <cell r="J437">
            <v>2400043</v>
          </cell>
          <cell r="K437" t="str">
            <v>横浜市保土ケ谷区坂本町１６７－５</v>
          </cell>
          <cell r="L437" t="str">
            <v>社会福祉法人なつめの会エルアンジュ保育園</v>
          </cell>
          <cell r="M437">
            <v>45205</v>
          </cell>
          <cell r="P437" t="str">
            <v>あり</v>
          </cell>
          <cell r="U437" t="str">
            <v>令和４年</v>
          </cell>
        </row>
        <row r="438">
          <cell r="A438">
            <v>1410051018125</v>
          </cell>
          <cell r="B438">
            <v>6</v>
          </cell>
          <cell r="C438" t="str">
            <v>保育所</v>
          </cell>
          <cell r="D438" t="str">
            <v>アミー保育園　三ツ沢園</v>
          </cell>
          <cell r="E438">
            <v>50</v>
          </cell>
          <cell r="F438" t="str">
            <v>保土ケ谷区</v>
          </cell>
          <cell r="G438" t="str">
            <v>該当</v>
          </cell>
          <cell r="H438">
            <v>18</v>
          </cell>
          <cell r="I438" t="str">
            <v>受ける</v>
          </cell>
          <cell r="J438">
            <v>2200042</v>
          </cell>
          <cell r="K438" t="str">
            <v>横浜市西区戸部町７－２４５－１　フェリース横濱１階</v>
          </cell>
          <cell r="L438" t="str">
            <v>アミー保育園　ＹＯＫＯＨＡＭＡ内</v>
          </cell>
          <cell r="M438">
            <v>45191</v>
          </cell>
          <cell r="P438" t="str">
            <v>あり</v>
          </cell>
          <cell r="U438" t="str">
            <v>令和４年</v>
          </cell>
        </row>
        <row r="439">
          <cell r="A439">
            <v>1410051018117</v>
          </cell>
          <cell r="B439">
            <v>6</v>
          </cell>
          <cell r="C439" t="str">
            <v>保育所</v>
          </cell>
          <cell r="D439" t="str">
            <v>プチアンジュ保育園</v>
          </cell>
          <cell r="E439">
            <v>50</v>
          </cell>
          <cell r="F439" t="str">
            <v>保土ケ谷区</v>
          </cell>
          <cell r="G439" t="str">
            <v>該当</v>
          </cell>
          <cell r="H439">
            <v>22</v>
          </cell>
          <cell r="I439" t="str">
            <v>受ける</v>
          </cell>
          <cell r="J439">
            <v>2400035</v>
          </cell>
          <cell r="K439" t="str">
            <v>横浜市保土ケ谷区今井町５０２－５</v>
          </cell>
          <cell r="L439" t="str">
            <v>プチアンジュ保育園</v>
          </cell>
          <cell r="M439">
            <v>45191</v>
          </cell>
          <cell r="P439" t="str">
            <v>あり</v>
          </cell>
          <cell r="U439" t="str">
            <v>令和４年</v>
          </cell>
        </row>
        <row r="440">
          <cell r="A440">
            <v>1410051018109</v>
          </cell>
          <cell r="B440">
            <v>6</v>
          </cell>
          <cell r="C440" t="str">
            <v>保育所</v>
          </cell>
          <cell r="D440" t="str">
            <v>アスク和田町保育園</v>
          </cell>
          <cell r="E440">
            <v>50</v>
          </cell>
          <cell r="F440" t="str">
            <v>保土ケ谷区</v>
          </cell>
          <cell r="G440" t="str">
            <v>該当</v>
          </cell>
          <cell r="H440">
            <v>17</v>
          </cell>
          <cell r="I440" t="str">
            <v>受ける</v>
          </cell>
          <cell r="J440">
            <v>1080075</v>
          </cell>
          <cell r="K440" t="str">
            <v>東京都港区港南１－２－７０　品川シーズンテラス５Ｆ</v>
          </cell>
          <cell r="L440" t="str">
            <v>株式会社　日本保育総合研究所</v>
          </cell>
          <cell r="M440">
            <v>45237</v>
          </cell>
          <cell r="P440" t="str">
            <v>あり</v>
          </cell>
          <cell r="U440" t="str">
            <v>令和４年</v>
          </cell>
        </row>
        <row r="441">
          <cell r="A441">
            <v>1410051016780</v>
          </cell>
          <cell r="B441">
            <v>6</v>
          </cell>
          <cell r="C441" t="str">
            <v>保育所</v>
          </cell>
          <cell r="D441" t="str">
            <v>学校法人初音丘学園ＰＩＣＣＯＬＩＮＯ</v>
          </cell>
          <cell r="E441">
            <v>50</v>
          </cell>
          <cell r="F441" t="str">
            <v>保土ケ谷区</v>
          </cell>
          <cell r="G441" t="str">
            <v>非該当</v>
          </cell>
          <cell r="H441" t="str">
            <v>-</v>
          </cell>
          <cell r="I441" t="str">
            <v>受けない</v>
          </cell>
          <cell r="J441">
            <v>2400016</v>
          </cell>
          <cell r="K441" t="str">
            <v>横浜市保土ケ谷区初音ケ丘４３番地３２号</v>
          </cell>
          <cell r="L441" t="str">
            <v>学校法人初音丘学園ＰＩＣＣＯＬＩＮＯ</v>
          </cell>
          <cell r="M441">
            <v>45205</v>
          </cell>
          <cell r="P441" t="str">
            <v/>
          </cell>
          <cell r="U441" t="str">
            <v/>
          </cell>
        </row>
        <row r="442">
          <cell r="A442">
            <v>1410051016772</v>
          </cell>
          <cell r="B442">
            <v>6</v>
          </cell>
          <cell r="C442" t="str">
            <v>保育所</v>
          </cell>
          <cell r="D442" t="str">
            <v>ラフ・クルー星川保育園</v>
          </cell>
          <cell r="E442">
            <v>50</v>
          </cell>
          <cell r="F442" t="str">
            <v>保土ケ谷区</v>
          </cell>
          <cell r="G442" t="str">
            <v>該当</v>
          </cell>
          <cell r="H442">
            <v>21</v>
          </cell>
          <cell r="I442" t="str">
            <v>受ける</v>
          </cell>
          <cell r="J442">
            <v>1510051</v>
          </cell>
          <cell r="K442" t="str">
            <v>東京都渋谷区千駄ヶ谷３丁目６０－５</v>
          </cell>
          <cell r="L442" t="str">
            <v>株式会社コミニティハウス</v>
          </cell>
          <cell r="M442">
            <v>45198</v>
          </cell>
          <cell r="P442" t="str">
            <v>あり</v>
          </cell>
          <cell r="U442" t="str">
            <v>令和４年</v>
          </cell>
        </row>
        <row r="443">
          <cell r="A443">
            <v>1410051016764</v>
          </cell>
          <cell r="B443">
            <v>6</v>
          </cell>
          <cell r="C443" t="str">
            <v>保育所</v>
          </cell>
          <cell r="D443" t="str">
            <v>森のルーナ保育園</v>
          </cell>
          <cell r="E443">
            <v>50</v>
          </cell>
          <cell r="F443" t="str">
            <v>保土ケ谷区</v>
          </cell>
          <cell r="G443" t="str">
            <v>該当</v>
          </cell>
          <cell r="H443">
            <v>19</v>
          </cell>
          <cell r="I443" t="str">
            <v>受ける</v>
          </cell>
          <cell r="J443">
            <v>2400006</v>
          </cell>
          <cell r="K443" t="str">
            <v>横浜市保土ケ谷区星川２－１８－１</v>
          </cell>
          <cell r="L443" t="str">
            <v>社会福祉法人　あおい会</v>
          </cell>
          <cell r="M443">
            <v>45205</v>
          </cell>
          <cell r="P443" t="str">
            <v>あり</v>
          </cell>
          <cell r="U443" t="str">
            <v>令和４年</v>
          </cell>
        </row>
        <row r="444">
          <cell r="A444">
            <v>1410051016756</v>
          </cell>
          <cell r="B444">
            <v>6</v>
          </cell>
          <cell r="C444" t="str">
            <v>保育所</v>
          </cell>
          <cell r="D444" t="str">
            <v>明神台保育園</v>
          </cell>
          <cell r="E444">
            <v>50</v>
          </cell>
          <cell r="F444" t="str">
            <v>保土ケ谷区</v>
          </cell>
          <cell r="G444" t="str">
            <v>該当</v>
          </cell>
          <cell r="H444">
            <v>27</v>
          </cell>
          <cell r="I444" t="str">
            <v>受ける</v>
          </cell>
          <cell r="J444">
            <v>2400007</v>
          </cell>
          <cell r="K444" t="str">
            <v>横浜市保土ケ谷区明神台５－１</v>
          </cell>
          <cell r="L444" t="str">
            <v>神奈川厚生福祉会　明神台保育園</v>
          </cell>
          <cell r="M444">
            <v>45205</v>
          </cell>
          <cell r="P444" t="str">
            <v>あり</v>
          </cell>
          <cell r="U444" t="str">
            <v>令和４年</v>
          </cell>
        </row>
        <row r="445">
          <cell r="A445">
            <v>1410051016749</v>
          </cell>
          <cell r="B445">
            <v>6</v>
          </cell>
          <cell r="C445" t="str">
            <v>保育所</v>
          </cell>
          <cell r="D445" t="str">
            <v>星川ルーナ保育園</v>
          </cell>
          <cell r="E445">
            <v>50</v>
          </cell>
          <cell r="F445" t="str">
            <v>保土ケ谷区</v>
          </cell>
          <cell r="G445" t="str">
            <v>該当</v>
          </cell>
          <cell r="H445">
            <v>30</v>
          </cell>
          <cell r="I445" t="str">
            <v>受ける</v>
          </cell>
          <cell r="J445">
            <v>2400006</v>
          </cell>
          <cell r="K445" t="str">
            <v>横浜市保土ケ谷区星川二丁目１８－１</v>
          </cell>
          <cell r="L445" t="str">
            <v>社会福祉法人あおい会　星川ルーナ保育園</v>
          </cell>
          <cell r="M445">
            <v>45191</v>
          </cell>
          <cell r="P445" t="str">
            <v>あり</v>
          </cell>
          <cell r="U445" t="str">
            <v>令和４年</v>
          </cell>
        </row>
        <row r="446">
          <cell r="A446">
            <v>1410051016731</v>
          </cell>
          <cell r="B446">
            <v>6</v>
          </cell>
          <cell r="C446" t="str">
            <v>保育所</v>
          </cell>
          <cell r="D446" t="str">
            <v>ダイアナ保育園</v>
          </cell>
          <cell r="E446">
            <v>50</v>
          </cell>
          <cell r="F446" t="str">
            <v>保土ケ谷区</v>
          </cell>
          <cell r="G446" t="str">
            <v>該当</v>
          </cell>
          <cell r="H446">
            <v>19</v>
          </cell>
          <cell r="I446" t="str">
            <v>受ける</v>
          </cell>
          <cell r="J446">
            <v>2400021</v>
          </cell>
          <cell r="K446" t="str">
            <v>横浜市保土ケ谷区保土ケ谷町１丁目１６－１</v>
          </cell>
          <cell r="L446" t="str">
            <v>ダイアナ保育園</v>
          </cell>
          <cell r="M446">
            <v>45226</v>
          </cell>
          <cell r="P446" t="str">
            <v>あり</v>
          </cell>
          <cell r="U446" t="str">
            <v>令和４年</v>
          </cell>
        </row>
        <row r="447">
          <cell r="A447">
            <v>1410051016723</v>
          </cell>
          <cell r="B447">
            <v>6</v>
          </cell>
          <cell r="C447" t="str">
            <v>保育所</v>
          </cell>
          <cell r="D447" t="str">
            <v>千丸台保育園</v>
          </cell>
          <cell r="E447">
            <v>50</v>
          </cell>
          <cell r="F447" t="str">
            <v>保土ケ谷区</v>
          </cell>
          <cell r="G447" t="str">
            <v>該当</v>
          </cell>
          <cell r="H447">
            <v>25</v>
          </cell>
          <cell r="I447" t="str">
            <v>受ける</v>
          </cell>
          <cell r="J447">
            <v>2400053</v>
          </cell>
          <cell r="K447" t="str">
            <v>横浜市保土ケ谷区新井町３５６－３</v>
          </cell>
          <cell r="L447" t="str">
            <v>社会福祉法人長幼会千丸台保育園</v>
          </cell>
          <cell r="M447">
            <v>45219</v>
          </cell>
          <cell r="P447" t="str">
            <v>あり</v>
          </cell>
          <cell r="U447" t="str">
            <v>令和４年</v>
          </cell>
        </row>
        <row r="448">
          <cell r="A448">
            <v>1410051016715</v>
          </cell>
          <cell r="B448">
            <v>6</v>
          </cell>
          <cell r="C448" t="str">
            <v>保育所</v>
          </cell>
          <cell r="D448" t="str">
            <v>昴保育園</v>
          </cell>
          <cell r="E448">
            <v>50</v>
          </cell>
          <cell r="F448" t="str">
            <v>保土ケ谷区</v>
          </cell>
          <cell r="G448" t="str">
            <v>該当</v>
          </cell>
          <cell r="H448">
            <v>31</v>
          </cell>
          <cell r="I448" t="str">
            <v>受ける</v>
          </cell>
          <cell r="J448">
            <v>2400022</v>
          </cell>
          <cell r="K448" t="str">
            <v>横浜市保土ケ谷区西久保町１１４－２５０</v>
          </cell>
          <cell r="L448" t="str">
            <v>社会福祉法人横浜悠久会　昴保育園</v>
          </cell>
          <cell r="M448">
            <v>45191</v>
          </cell>
          <cell r="P448" t="str">
            <v>あり</v>
          </cell>
          <cell r="U448" t="str">
            <v>令和４年</v>
          </cell>
        </row>
        <row r="449">
          <cell r="A449">
            <v>1410051016699</v>
          </cell>
          <cell r="B449">
            <v>6</v>
          </cell>
          <cell r="C449" t="str">
            <v>保育所</v>
          </cell>
          <cell r="D449" t="str">
            <v>境木保育園</v>
          </cell>
          <cell r="E449">
            <v>50</v>
          </cell>
          <cell r="F449" t="str">
            <v>保土ケ谷区</v>
          </cell>
          <cell r="G449" t="str">
            <v>該当</v>
          </cell>
          <cell r="H449">
            <v>21</v>
          </cell>
          <cell r="I449" t="str">
            <v>受ける</v>
          </cell>
          <cell r="J449">
            <v>2400034</v>
          </cell>
          <cell r="K449" t="str">
            <v>横浜市保土ケ谷区境木町７５－８２</v>
          </cell>
          <cell r="L449" t="str">
            <v>社会福祉法人尚徳福祉会　境木保育園</v>
          </cell>
          <cell r="M449">
            <v>45205</v>
          </cell>
          <cell r="P449" t="str">
            <v>あり</v>
          </cell>
          <cell r="U449" t="str">
            <v>令和４年</v>
          </cell>
        </row>
        <row r="450">
          <cell r="A450">
            <v>1410051016681</v>
          </cell>
          <cell r="B450">
            <v>6</v>
          </cell>
          <cell r="C450" t="str">
            <v>保育所</v>
          </cell>
          <cell r="D450" t="str">
            <v>あかいとり保育園</v>
          </cell>
          <cell r="E450">
            <v>50</v>
          </cell>
          <cell r="F450" t="str">
            <v>保土ケ谷区</v>
          </cell>
          <cell r="G450" t="str">
            <v>該当</v>
          </cell>
          <cell r="H450">
            <v>23</v>
          </cell>
          <cell r="I450" t="str">
            <v>受ける</v>
          </cell>
          <cell r="J450">
            <v>2400026</v>
          </cell>
          <cell r="K450" t="str">
            <v>横浜市保土ケ谷区権太坂三丁目１－３４</v>
          </cell>
          <cell r="L450" t="str">
            <v>赤い鳥保育会　あかいとり保育園</v>
          </cell>
          <cell r="M450">
            <v>45205</v>
          </cell>
          <cell r="P450" t="str">
            <v>あり</v>
          </cell>
          <cell r="U450" t="str">
            <v>令和４年</v>
          </cell>
        </row>
        <row r="451">
          <cell r="A451">
            <v>1410051015410</v>
          </cell>
          <cell r="B451">
            <v>6</v>
          </cell>
          <cell r="C451" t="str">
            <v>保育所</v>
          </cell>
          <cell r="D451" t="str">
            <v>和田愛児園</v>
          </cell>
          <cell r="E451">
            <v>50</v>
          </cell>
          <cell r="F451" t="str">
            <v>保土ケ谷区</v>
          </cell>
          <cell r="G451" t="str">
            <v>該当</v>
          </cell>
          <cell r="H451">
            <v>30</v>
          </cell>
          <cell r="I451" t="str">
            <v>受ける</v>
          </cell>
          <cell r="J451">
            <v>2400065</v>
          </cell>
          <cell r="K451" t="str">
            <v>横浜市保土ケ谷区和田二丁目１６－１３　</v>
          </cell>
          <cell r="L451" t="str">
            <v>和田愛児園</v>
          </cell>
          <cell r="M451">
            <v>45198</v>
          </cell>
          <cell r="P451" t="str">
            <v>あり</v>
          </cell>
          <cell r="U451" t="str">
            <v>令和４年</v>
          </cell>
        </row>
        <row r="452">
          <cell r="A452">
            <v>1410051015402</v>
          </cell>
          <cell r="B452">
            <v>6</v>
          </cell>
          <cell r="C452" t="str">
            <v>保育所</v>
          </cell>
          <cell r="D452" t="str">
            <v>西谷保育園</v>
          </cell>
          <cell r="E452">
            <v>50</v>
          </cell>
          <cell r="F452" t="str">
            <v>保土ケ谷区</v>
          </cell>
          <cell r="G452" t="str">
            <v>該当</v>
          </cell>
          <cell r="H452">
            <v>44</v>
          </cell>
          <cell r="I452" t="str">
            <v>受ける</v>
          </cell>
          <cell r="J452">
            <v>2400052</v>
          </cell>
          <cell r="K452" t="str">
            <v>横浜市保土ケ谷区西谷町８０４</v>
          </cell>
          <cell r="L452" t="str">
            <v>社会福祉法人西谷梅の木福祉会　西谷保育園</v>
          </cell>
          <cell r="M452">
            <v>45205</v>
          </cell>
          <cell r="P452" t="str">
            <v>あり</v>
          </cell>
          <cell r="U452" t="str">
            <v>令和４年</v>
          </cell>
        </row>
        <row r="453">
          <cell r="A453">
            <v>1410051015394</v>
          </cell>
          <cell r="B453">
            <v>6</v>
          </cell>
          <cell r="C453" t="str">
            <v>保育所</v>
          </cell>
          <cell r="D453" t="str">
            <v>にじいろ保育園和田町</v>
          </cell>
          <cell r="E453">
            <v>50</v>
          </cell>
          <cell r="F453" t="str">
            <v>保土ケ谷区</v>
          </cell>
          <cell r="G453" t="str">
            <v>該当</v>
          </cell>
          <cell r="H453">
            <v>11</v>
          </cell>
          <cell r="I453" t="str">
            <v>受ける</v>
          </cell>
          <cell r="J453">
            <v>1500043</v>
          </cell>
          <cell r="K453" t="str">
            <v>東京都渋谷区道玄坂１丁目１２－１　渋谷マークシティ　ウェスト１７階</v>
          </cell>
          <cell r="L453" t="str">
            <v>ライクキッズ株式会社</v>
          </cell>
          <cell r="M453">
            <v>45191</v>
          </cell>
          <cell r="P453" t="str">
            <v>あり</v>
          </cell>
          <cell r="U453" t="str">
            <v>令和４年</v>
          </cell>
        </row>
        <row r="454">
          <cell r="A454">
            <v>1410051015386</v>
          </cell>
          <cell r="B454">
            <v>6</v>
          </cell>
          <cell r="C454" t="str">
            <v>保育所</v>
          </cell>
          <cell r="D454" t="str">
            <v>にじいろ保育園上星川</v>
          </cell>
          <cell r="E454">
            <v>50</v>
          </cell>
          <cell r="F454" t="str">
            <v>保土ケ谷区</v>
          </cell>
          <cell r="G454" t="str">
            <v>該当</v>
          </cell>
          <cell r="H454">
            <v>17</v>
          </cell>
          <cell r="I454" t="str">
            <v>受ける</v>
          </cell>
          <cell r="J454">
            <v>1500043</v>
          </cell>
          <cell r="K454" t="str">
            <v>東京都渋谷区道玄坂１丁目１２－１　渋谷マークシティ　ウェスト１７階</v>
          </cell>
          <cell r="L454" t="str">
            <v>ライクキッズ株式会社</v>
          </cell>
          <cell r="M454">
            <v>45191</v>
          </cell>
          <cell r="P454" t="str">
            <v>あり</v>
          </cell>
          <cell r="U454" t="str">
            <v>令和４年</v>
          </cell>
        </row>
        <row r="455">
          <cell r="A455">
            <v>1410051015170</v>
          </cell>
          <cell r="B455">
            <v>6</v>
          </cell>
          <cell r="C455" t="str">
            <v>保育所</v>
          </cell>
          <cell r="D455" t="str">
            <v>桜ケ丘保育園</v>
          </cell>
          <cell r="E455">
            <v>50</v>
          </cell>
          <cell r="F455" t="str">
            <v>保土ケ谷区</v>
          </cell>
          <cell r="G455" t="str">
            <v>該当</v>
          </cell>
          <cell r="H455">
            <v>22</v>
          </cell>
          <cell r="I455" t="str">
            <v>受ける</v>
          </cell>
          <cell r="J455">
            <v>2400036</v>
          </cell>
          <cell r="K455" t="str">
            <v>横浜市保土ケ谷区新桜ケ丘一丁目３４－１９</v>
          </cell>
          <cell r="L455" t="str">
            <v>桜ヶ丘保育園</v>
          </cell>
          <cell r="M455">
            <v>45198</v>
          </cell>
          <cell r="P455" t="str">
            <v>あり</v>
          </cell>
          <cell r="U455" t="str">
            <v>令和４年</v>
          </cell>
        </row>
        <row r="456">
          <cell r="A456">
            <v>1410051014116</v>
          </cell>
          <cell r="B456">
            <v>6</v>
          </cell>
          <cell r="C456" t="str">
            <v>保育所</v>
          </cell>
          <cell r="D456" t="str">
            <v>合歓の木保育園</v>
          </cell>
          <cell r="E456">
            <v>50</v>
          </cell>
          <cell r="F456" t="str">
            <v>保土ケ谷区</v>
          </cell>
          <cell r="G456" t="str">
            <v>該当</v>
          </cell>
          <cell r="H456">
            <v>24</v>
          </cell>
          <cell r="I456" t="str">
            <v>受ける</v>
          </cell>
          <cell r="J456">
            <v>2400005</v>
          </cell>
          <cell r="K456" t="str">
            <v>横浜市保土ケ谷区神戸町１４０－６</v>
          </cell>
          <cell r="L456" t="str">
            <v>合歓の木保育園</v>
          </cell>
          <cell r="M456">
            <v>45205</v>
          </cell>
          <cell r="P456" t="str">
            <v>あり</v>
          </cell>
          <cell r="U456" t="str">
            <v>令和４年</v>
          </cell>
        </row>
        <row r="457">
          <cell r="A457">
            <v>1410051014108</v>
          </cell>
          <cell r="B457">
            <v>6</v>
          </cell>
          <cell r="C457" t="str">
            <v>保育所</v>
          </cell>
          <cell r="D457" t="str">
            <v>新桜ケ丘保育園</v>
          </cell>
          <cell r="E457">
            <v>50</v>
          </cell>
          <cell r="F457" t="str">
            <v>保土ケ谷区</v>
          </cell>
          <cell r="G457" t="str">
            <v>該当</v>
          </cell>
          <cell r="H457">
            <v>17</v>
          </cell>
          <cell r="I457" t="str">
            <v>受ける</v>
          </cell>
          <cell r="J457">
            <v>2400036</v>
          </cell>
          <cell r="K457" t="str">
            <v>横浜市保土ケ谷区新桜ケ丘二丁目４１－９</v>
          </cell>
          <cell r="L457" t="str">
            <v>新桜ヶ丘保育園</v>
          </cell>
          <cell r="M457">
            <v>45205</v>
          </cell>
          <cell r="P457" t="str">
            <v>あり</v>
          </cell>
          <cell r="U457" t="str">
            <v>令和４年</v>
          </cell>
        </row>
        <row r="458">
          <cell r="A458">
            <v>1410051014082</v>
          </cell>
          <cell r="B458">
            <v>6</v>
          </cell>
          <cell r="C458" t="str">
            <v>保育所</v>
          </cell>
          <cell r="D458" t="str">
            <v>えぶち保育園</v>
          </cell>
          <cell r="E458">
            <v>50</v>
          </cell>
          <cell r="F458" t="str">
            <v>保土ケ谷区</v>
          </cell>
          <cell r="G458" t="str">
            <v>該当</v>
          </cell>
          <cell r="H458">
            <v>23</v>
          </cell>
          <cell r="I458" t="str">
            <v>受ける</v>
          </cell>
          <cell r="J458">
            <v>2400052</v>
          </cell>
          <cell r="K458" t="str">
            <v>横浜市保土ケ谷区西谷町１０００－１</v>
          </cell>
          <cell r="L458" t="str">
            <v>社会福祉法人　パピーランド</v>
          </cell>
          <cell r="M458">
            <v>45212</v>
          </cell>
          <cell r="P458" t="str">
            <v>あり</v>
          </cell>
          <cell r="U458" t="str">
            <v>令和４年</v>
          </cell>
        </row>
        <row r="459">
          <cell r="A459">
            <v>1410051014074</v>
          </cell>
          <cell r="B459">
            <v>6</v>
          </cell>
          <cell r="C459" t="str">
            <v>保育所</v>
          </cell>
          <cell r="D459" t="str">
            <v>えぶちにしや園</v>
          </cell>
          <cell r="E459">
            <v>50</v>
          </cell>
          <cell r="F459" t="str">
            <v>保土ケ谷区</v>
          </cell>
          <cell r="G459" t="str">
            <v>該当</v>
          </cell>
          <cell r="H459">
            <v>31</v>
          </cell>
          <cell r="I459" t="str">
            <v>受ける</v>
          </cell>
          <cell r="J459">
            <v>2400052</v>
          </cell>
          <cell r="K459" t="str">
            <v>横浜市保土ケ谷区西谷町１０００－１</v>
          </cell>
          <cell r="L459" t="str">
            <v>社会福祉法人パピーランド</v>
          </cell>
          <cell r="M459">
            <v>45205</v>
          </cell>
          <cell r="P459" t="str">
            <v>あり</v>
          </cell>
          <cell r="U459" t="str">
            <v>令和４年</v>
          </cell>
        </row>
        <row r="460">
          <cell r="A460">
            <v>1410051014066</v>
          </cell>
          <cell r="B460">
            <v>6</v>
          </cell>
          <cell r="C460" t="str">
            <v>保育所</v>
          </cell>
          <cell r="D460" t="str">
            <v>岩間保育園</v>
          </cell>
          <cell r="E460">
            <v>50</v>
          </cell>
          <cell r="F460" t="str">
            <v>保土ケ谷区</v>
          </cell>
          <cell r="G460" t="str">
            <v>該当</v>
          </cell>
          <cell r="H460">
            <v>17</v>
          </cell>
          <cell r="I460" t="str">
            <v>受ける</v>
          </cell>
          <cell r="J460">
            <v>2400004</v>
          </cell>
          <cell r="K460" t="str">
            <v>横浜市保土ケ谷区岩間町１丁目７－１４</v>
          </cell>
          <cell r="L460" t="str">
            <v>岩間保育園</v>
          </cell>
          <cell r="M460">
            <v>45205</v>
          </cell>
          <cell r="P460" t="str">
            <v>あり</v>
          </cell>
          <cell r="U460" t="str">
            <v>令和４年</v>
          </cell>
        </row>
        <row r="461">
          <cell r="A461">
            <v>1410052003787</v>
          </cell>
          <cell r="B461">
            <v>7</v>
          </cell>
          <cell r="C461" t="str">
            <v>家庭的保育事業</v>
          </cell>
          <cell r="D461" t="str">
            <v>たしろ保育室</v>
          </cell>
          <cell r="E461">
            <v>50</v>
          </cell>
          <cell r="F461" t="str">
            <v>保土ケ谷区</v>
          </cell>
          <cell r="G461" t="str">
            <v>該当</v>
          </cell>
          <cell r="H461">
            <v>4</v>
          </cell>
          <cell r="I461" t="str">
            <v>-</v>
          </cell>
          <cell r="J461">
            <v>2400012</v>
          </cell>
          <cell r="K461" t="str">
            <v>横浜市保土ケ谷区月見台６－３</v>
          </cell>
          <cell r="L461" t="str">
            <v>田代悦子</v>
          </cell>
          <cell r="M461">
            <v>45212</v>
          </cell>
          <cell r="P461" t="str">
            <v>あり</v>
          </cell>
          <cell r="U461" t="str">
            <v>令和４年</v>
          </cell>
        </row>
        <row r="462">
          <cell r="A462">
            <v>1410052005055</v>
          </cell>
          <cell r="B462">
            <v>8</v>
          </cell>
          <cell r="C462" t="str">
            <v>小規模保育事業（A型）</v>
          </cell>
          <cell r="D462" t="str">
            <v>おおきくなぁ～れ　プチべべ保育室</v>
          </cell>
          <cell r="E462">
            <v>50</v>
          </cell>
          <cell r="F462" t="str">
            <v>保土ケ谷区</v>
          </cell>
          <cell r="G462" t="str">
            <v>該当</v>
          </cell>
          <cell r="H462">
            <v>9</v>
          </cell>
          <cell r="I462" t="str">
            <v>受ける</v>
          </cell>
          <cell r="J462">
            <v>2400022</v>
          </cell>
          <cell r="K462" t="str">
            <v>横浜市保土ヶ谷区西久保町１５－１０　グランディシンヤ１Ｆ</v>
          </cell>
          <cell r="L462" t="str">
            <v>おおきくなぁ～れ　プチベベ保育室</v>
          </cell>
          <cell r="M462">
            <v>45205</v>
          </cell>
          <cell r="P462" t="str">
            <v>あり</v>
          </cell>
          <cell r="U462" t="str">
            <v>令和４年</v>
          </cell>
        </row>
        <row r="463">
          <cell r="A463">
            <v>1410052004983</v>
          </cell>
          <cell r="B463">
            <v>8</v>
          </cell>
          <cell r="C463" t="str">
            <v>小規模保育事業（A型）</v>
          </cell>
          <cell r="D463" t="str">
            <v>ベイキッズ　おりーぶ保育園</v>
          </cell>
          <cell r="E463">
            <v>50</v>
          </cell>
          <cell r="F463" t="str">
            <v>保土ケ谷区</v>
          </cell>
          <cell r="G463" t="str">
            <v>該当</v>
          </cell>
          <cell r="H463">
            <v>8</v>
          </cell>
          <cell r="I463" t="str">
            <v>受ける</v>
          </cell>
          <cell r="J463">
            <v>2310012</v>
          </cell>
          <cell r="K463" t="str">
            <v>横浜市中区相生町１－１７－１　パークビュー横浜８０１号</v>
          </cell>
          <cell r="L463" t="str">
            <v>特定非営利活動法人ベイキッズ</v>
          </cell>
          <cell r="M463">
            <v>45198</v>
          </cell>
          <cell r="P463" t="str">
            <v>あり</v>
          </cell>
          <cell r="U463" t="str">
            <v>令和４年</v>
          </cell>
        </row>
        <row r="464">
          <cell r="A464">
            <v>1410052004561</v>
          </cell>
          <cell r="B464">
            <v>8</v>
          </cell>
          <cell r="C464" t="str">
            <v>小規模保育事業（A型）</v>
          </cell>
          <cell r="D464" t="str">
            <v>馬場保育室</v>
          </cell>
          <cell r="E464">
            <v>50</v>
          </cell>
          <cell r="F464" t="str">
            <v>保土ケ谷区</v>
          </cell>
          <cell r="G464" t="str">
            <v>該当</v>
          </cell>
          <cell r="H464">
            <v>8</v>
          </cell>
          <cell r="I464" t="str">
            <v>受ける</v>
          </cell>
          <cell r="J464">
            <v>2400011</v>
          </cell>
          <cell r="K464" t="str">
            <v>横浜市保土ケ谷区桜ケ丘２－４５－２</v>
          </cell>
          <cell r="L464" t="str">
            <v>馬場　健太</v>
          </cell>
          <cell r="M464">
            <v>45212</v>
          </cell>
          <cell r="P464" t="str">
            <v>あり</v>
          </cell>
          <cell r="U464" t="str">
            <v>令和４年</v>
          </cell>
        </row>
        <row r="465">
          <cell r="A465">
            <v>1410052004165</v>
          </cell>
          <cell r="B465">
            <v>8</v>
          </cell>
          <cell r="C465" t="str">
            <v>小規模保育事業（A型）</v>
          </cell>
          <cell r="D465" t="str">
            <v>おれんじハウス星川保育園</v>
          </cell>
          <cell r="E465">
            <v>50</v>
          </cell>
          <cell r="F465" t="str">
            <v>保土ケ谷区</v>
          </cell>
          <cell r="G465" t="str">
            <v>該当</v>
          </cell>
          <cell r="H465">
            <v>9</v>
          </cell>
          <cell r="I465" t="str">
            <v>受ける</v>
          </cell>
          <cell r="J465">
            <v>2400006</v>
          </cell>
          <cell r="K465" t="str">
            <v>横浜市保土ケ谷区星川一丁目４－１　クレスト星川</v>
          </cell>
          <cell r="L465" t="str">
            <v>おれんじハウス　星川保育園</v>
          </cell>
          <cell r="M465">
            <v>45205</v>
          </cell>
          <cell r="P465" t="str">
            <v>あり</v>
          </cell>
          <cell r="U465" t="str">
            <v>令和４年</v>
          </cell>
        </row>
        <row r="466">
          <cell r="A466">
            <v>1410052003290</v>
          </cell>
          <cell r="B466">
            <v>8</v>
          </cell>
          <cell r="C466" t="str">
            <v>小規模保育事業（A型）</v>
          </cell>
          <cell r="D466" t="str">
            <v>保育室ピア・ピア</v>
          </cell>
          <cell r="E466">
            <v>50</v>
          </cell>
          <cell r="F466" t="str">
            <v>保土ケ谷区</v>
          </cell>
          <cell r="G466" t="str">
            <v>該当</v>
          </cell>
          <cell r="H466">
            <v>8</v>
          </cell>
          <cell r="I466" t="str">
            <v>受ける</v>
          </cell>
          <cell r="J466">
            <v>2400003</v>
          </cell>
          <cell r="K466" t="str">
            <v>横浜市保土ケ谷区天王町１丁目７－２－２ＧＲＡＣＥＦＵＴＡＢＡ　１Ｆ</v>
          </cell>
          <cell r="L466" t="str">
            <v>保育室ピア・ピア</v>
          </cell>
          <cell r="M466">
            <v>45191</v>
          </cell>
          <cell r="P466" t="str">
            <v>あり</v>
          </cell>
          <cell r="U466" t="str">
            <v>令和４年</v>
          </cell>
        </row>
        <row r="467">
          <cell r="A467">
            <v>1410052004884</v>
          </cell>
          <cell r="B467">
            <v>11</v>
          </cell>
          <cell r="C467" t="str">
            <v>小規模保育事業（B型）</v>
          </cell>
          <cell r="D467" t="str">
            <v>天王町駅前もえぎ保育園</v>
          </cell>
          <cell r="E467">
            <v>50</v>
          </cell>
          <cell r="F467" t="str">
            <v>保土ケ谷区</v>
          </cell>
          <cell r="G467" t="str">
            <v>該当</v>
          </cell>
          <cell r="H467">
            <v>9</v>
          </cell>
          <cell r="I467" t="str">
            <v>受ける</v>
          </cell>
          <cell r="J467">
            <v>2400001</v>
          </cell>
          <cell r="K467" t="str">
            <v>横浜市保土ケ谷区川辺町６－３　西方ビル新館４１</v>
          </cell>
          <cell r="L467" t="str">
            <v>特定非営利活動法人　育援会</v>
          </cell>
          <cell r="M467">
            <v>45198</v>
          </cell>
          <cell r="P467" t="str">
            <v>あり</v>
          </cell>
          <cell r="U467" t="str">
            <v>令和４年</v>
          </cell>
        </row>
        <row r="468">
          <cell r="A468">
            <v>1410052003381</v>
          </cell>
          <cell r="B468">
            <v>11</v>
          </cell>
          <cell r="C468" t="str">
            <v>小規模保育事業（B型）</v>
          </cell>
          <cell r="D468" t="str">
            <v>東戸塚もえぎ保育室</v>
          </cell>
          <cell r="E468">
            <v>50</v>
          </cell>
          <cell r="F468" t="str">
            <v>保土ケ谷区</v>
          </cell>
          <cell r="G468" t="str">
            <v>該当</v>
          </cell>
          <cell r="H468">
            <v>8</v>
          </cell>
          <cell r="I468" t="str">
            <v>受ける</v>
          </cell>
          <cell r="J468">
            <v>2400001</v>
          </cell>
          <cell r="K468" t="str">
            <v>横浜市保土ケ谷区川辺町６－３　西方ビル新館４１</v>
          </cell>
          <cell r="L468" t="str">
            <v>特定非営利活動法人　育援会</v>
          </cell>
          <cell r="M468">
            <v>45198</v>
          </cell>
          <cell r="O468">
            <v>45287</v>
          </cell>
          <cell r="P468" t="str">
            <v>あり</v>
          </cell>
          <cell r="U468" t="str">
            <v>令和４年</v>
          </cell>
        </row>
        <row r="469">
          <cell r="A469">
            <v>1410051027639</v>
          </cell>
          <cell r="B469">
            <v>1</v>
          </cell>
          <cell r="C469" t="str">
            <v>認定こども園（幼保連携型）</v>
          </cell>
          <cell r="D469" t="str">
            <v>認定こども園　上の原幼稚園</v>
          </cell>
          <cell r="E469">
            <v>51</v>
          </cell>
          <cell r="F469" t="str">
            <v>旭区</v>
          </cell>
          <cell r="G469" t="str">
            <v>該当</v>
          </cell>
          <cell r="H469">
            <v>36</v>
          </cell>
          <cell r="I469" t="str">
            <v>受ける</v>
          </cell>
          <cell r="J469">
            <v>2410015</v>
          </cell>
          <cell r="K469" t="str">
            <v>横浜市旭区小高町５６－２</v>
          </cell>
          <cell r="L469" t="str">
            <v>認定こども園上の原幼稚園</v>
          </cell>
          <cell r="M469">
            <v>45219</v>
          </cell>
          <cell r="P469" t="str">
            <v>あり</v>
          </cell>
          <cell r="U469" t="str">
            <v>令和４年</v>
          </cell>
        </row>
        <row r="470">
          <cell r="A470">
            <v>1410051027308</v>
          </cell>
          <cell r="B470">
            <v>1</v>
          </cell>
          <cell r="C470" t="str">
            <v>認定こども園（幼保連携型）</v>
          </cell>
          <cell r="D470" t="str">
            <v>川井宿幼保連携型認定こども園</v>
          </cell>
          <cell r="E470">
            <v>51</v>
          </cell>
          <cell r="F470" t="str">
            <v>旭区</v>
          </cell>
          <cell r="G470" t="str">
            <v>該当</v>
          </cell>
          <cell r="H470">
            <v>26</v>
          </cell>
          <cell r="I470" t="str">
            <v>受ける</v>
          </cell>
          <cell r="J470">
            <v>2410805</v>
          </cell>
          <cell r="K470" t="str">
            <v>横浜市旭区都岡町９８－１</v>
          </cell>
          <cell r="L470" t="str">
            <v>川井宿幼保連携型認定こども園</v>
          </cell>
          <cell r="M470">
            <v>45219</v>
          </cell>
          <cell r="P470" t="str">
            <v>あり</v>
          </cell>
          <cell r="U470" t="str">
            <v>令和４年</v>
          </cell>
        </row>
        <row r="471">
          <cell r="A471">
            <v>1410051027290</v>
          </cell>
          <cell r="B471">
            <v>1</v>
          </cell>
          <cell r="C471" t="str">
            <v>認定こども園（幼保連携型）</v>
          </cell>
          <cell r="D471" t="str">
            <v>幼保連携型認定こども園若葉台こども園</v>
          </cell>
          <cell r="E471">
            <v>51</v>
          </cell>
          <cell r="F471" t="str">
            <v>旭区</v>
          </cell>
          <cell r="G471" t="str">
            <v>該当</v>
          </cell>
          <cell r="H471">
            <v>31</v>
          </cell>
          <cell r="I471" t="str">
            <v>受ける</v>
          </cell>
          <cell r="J471">
            <v>2260019</v>
          </cell>
          <cell r="K471" t="str">
            <v>横浜市緑区中山一丁目２１－５</v>
          </cell>
          <cell r="L471" t="str">
            <v>社会福祉法人　山百合会　法人事務局</v>
          </cell>
          <cell r="M471">
            <v>45226</v>
          </cell>
          <cell r="P471" t="str">
            <v>あり</v>
          </cell>
          <cell r="U471" t="str">
            <v>令和４年</v>
          </cell>
        </row>
        <row r="472">
          <cell r="A472">
            <v>1410051025211</v>
          </cell>
          <cell r="B472">
            <v>1</v>
          </cell>
          <cell r="C472" t="str">
            <v>認定こども園（幼保連携型）</v>
          </cell>
          <cell r="D472" t="str">
            <v>認定こども園　オーセルわかば幼稚園</v>
          </cell>
          <cell r="E472">
            <v>51</v>
          </cell>
          <cell r="F472" t="str">
            <v>旭区</v>
          </cell>
          <cell r="G472" t="str">
            <v>該当</v>
          </cell>
          <cell r="H472">
            <v>19</v>
          </cell>
          <cell r="I472" t="str">
            <v>受ける</v>
          </cell>
          <cell r="J472">
            <v>2410801</v>
          </cell>
          <cell r="K472" t="str">
            <v>神奈川県横浜市旭区若葉台一丁目７番１号</v>
          </cell>
          <cell r="L472" t="str">
            <v>学校法人中野学院</v>
          </cell>
          <cell r="M472">
            <v>45191</v>
          </cell>
          <cell r="P472" t="str">
            <v>あり</v>
          </cell>
          <cell r="U472" t="str">
            <v>令和４年</v>
          </cell>
        </row>
        <row r="473">
          <cell r="A473">
            <v>1410051025070</v>
          </cell>
          <cell r="B473">
            <v>1</v>
          </cell>
          <cell r="C473" t="str">
            <v>認定こども園（幼保連携型）</v>
          </cell>
          <cell r="D473" t="str">
            <v>認定こども園　希望ヶ丘幼稚（略</v>
          </cell>
          <cell r="E473">
            <v>51</v>
          </cell>
          <cell r="F473" t="str">
            <v>旭区</v>
          </cell>
          <cell r="G473" t="str">
            <v>該当</v>
          </cell>
          <cell r="H473">
            <v>32</v>
          </cell>
          <cell r="I473" t="str">
            <v>受ける</v>
          </cell>
          <cell r="J473">
            <v>2410826</v>
          </cell>
          <cell r="K473" t="str">
            <v>横浜市旭区東希望が丘１７</v>
          </cell>
          <cell r="L473" t="str">
            <v>認定こども園希望ヶ丘幼稚園希望ヶ丘保育園</v>
          </cell>
          <cell r="M473">
            <v>45226</v>
          </cell>
          <cell r="P473" t="str">
            <v>あり</v>
          </cell>
          <cell r="U473" t="str">
            <v>令和４年</v>
          </cell>
        </row>
        <row r="474">
          <cell r="A474">
            <v>1410051022473</v>
          </cell>
          <cell r="B474">
            <v>1</v>
          </cell>
          <cell r="C474" t="str">
            <v>認定こども園（幼保連携型）</v>
          </cell>
          <cell r="D474" t="str">
            <v>認定こども園二俣川幼稚園</v>
          </cell>
          <cell r="E474">
            <v>51</v>
          </cell>
          <cell r="F474" t="str">
            <v>旭区</v>
          </cell>
          <cell r="G474" t="str">
            <v>該当</v>
          </cell>
          <cell r="H474">
            <v>43</v>
          </cell>
          <cell r="I474" t="str">
            <v>受ける</v>
          </cell>
          <cell r="J474">
            <v>2410033</v>
          </cell>
          <cell r="K474" t="str">
            <v>横浜市旭区今川町１６－１</v>
          </cell>
          <cell r="L474" t="str">
            <v>認定こども園二俣川幼稚園</v>
          </cell>
          <cell r="M474">
            <v>45198</v>
          </cell>
          <cell r="P474" t="str">
            <v>あり</v>
          </cell>
          <cell r="U474" t="str">
            <v>令和４年</v>
          </cell>
        </row>
        <row r="475">
          <cell r="A475">
            <v>1410051020543</v>
          </cell>
          <cell r="B475">
            <v>1</v>
          </cell>
          <cell r="C475" t="str">
            <v>認定こども園（幼保連携型）</v>
          </cell>
          <cell r="D475" t="str">
            <v>認定こども園やつはしキッズ　八ッ橋幼（略</v>
          </cell>
          <cell r="E475">
            <v>51</v>
          </cell>
          <cell r="F475" t="str">
            <v>旭区</v>
          </cell>
          <cell r="G475" t="str">
            <v>該当</v>
          </cell>
          <cell r="H475">
            <v>52</v>
          </cell>
          <cell r="I475" t="str">
            <v>受ける</v>
          </cell>
          <cell r="J475">
            <v>2410825</v>
          </cell>
          <cell r="K475" t="str">
            <v>横浜市旭区中希望が丘１９６</v>
          </cell>
          <cell r="L475" t="str">
            <v>学校法人八ッ橋学園</v>
          </cell>
          <cell r="M475">
            <v>45219</v>
          </cell>
          <cell r="P475" t="str">
            <v>あり</v>
          </cell>
          <cell r="U475" t="str">
            <v>令和４年</v>
          </cell>
        </row>
        <row r="476">
          <cell r="A476">
            <v>1410051027399</v>
          </cell>
          <cell r="B476">
            <v>5</v>
          </cell>
          <cell r="C476" t="str">
            <v>幼稚園</v>
          </cell>
          <cell r="D476" t="str">
            <v>上川井幼稚園</v>
          </cell>
          <cell r="E476">
            <v>51</v>
          </cell>
          <cell r="F476" t="str">
            <v>旭区</v>
          </cell>
          <cell r="G476" t="str">
            <v>該当</v>
          </cell>
          <cell r="H476">
            <v>11</v>
          </cell>
          <cell r="I476" t="str">
            <v>-</v>
          </cell>
          <cell r="J476">
            <v>2410802</v>
          </cell>
          <cell r="K476" t="str">
            <v>横浜市旭区上川井町１２１２－６</v>
          </cell>
          <cell r="L476" t="str">
            <v>上川井幼稚園</v>
          </cell>
          <cell r="M476">
            <v>45252</v>
          </cell>
          <cell r="P476" t="str">
            <v>あり</v>
          </cell>
          <cell r="U476" t="str">
            <v>令和４年</v>
          </cell>
        </row>
        <row r="477">
          <cell r="A477">
            <v>1410051026888</v>
          </cell>
          <cell r="B477">
            <v>5</v>
          </cell>
          <cell r="C477" t="str">
            <v>幼稚園</v>
          </cell>
          <cell r="D477" t="str">
            <v>鶴ケ峯幼稚園</v>
          </cell>
          <cell r="E477">
            <v>51</v>
          </cell>
          <cell r="F477" t="str">
            <v>旭区</v>
          </cell>
          <cell r="G477" t="str">
            <v>該当</v>
          </cell>
          <cell r="H477">
            <v>8</v>
          </cell>
          <cell r="I477" t="str">
            <v>-</v>
          </cell>
          <cell r="J477">
            <v>2410022</v>
          </cell>
          <cell r="K477" t="str">
            <v>横浜市旭区鶴ケ峰一丁目１７</v>
          </cell>
          <cell r="L477" t="str">
            <v>学校法人　横浜久保田学園</v>
          </cell>
          <cell r="M477">
            <v>45219</v>
          </cell>
          <cell r="P477" t="str">
            <v>あり</v>
          </cell>
          <cell r="U477" t="str">
            <v>令和４年</v>
          </cell>
        </row>
        <row r="478">
          <cell r="A478">
            <v>1410051026870</v>
          </cell>
          <cell r="B478">
            <v>5</v>
          </cell>
          <cell r="C478" t="str">
            <v>幼稚園</v>
          </cell>
          <cell r="D478" t="str">
            <v>あたご幼稚園</v>
          </cell>
          <cell r="E478">
            <v>51</v>
          </cell>
          <cell r="F478" t="str">
            <v>旭区</v>
          </cell>
          <cell r="G478" t="str">
            <v>該当</v>
          </cell>
          <cell r="H478">
            <v>11</v>
          </cell>
          <cell r="I478" t="str">
            <v>-</v>
          </cell>
          <cell r="J478">
            <v>2410005</v>
          </cell>
          <cell r="K478" t="str">
            <v>横浜市旭区白根二丁目３４－７</v>
          </cell>
          <cell r="L478" t="str">
            <v>学校法人　愛宕学園　あたご幼稚園</v>
          </cell>
          <cell r="M478">
            <v>45226</v>
          </cell>
          <cell r="P478" t="str">
            <v>あり</v>
          </cell>
          <cell r="U478" t="str">
            <v>令和４年</v>
          </cell>
        </row>
        <row r="479">
          <cell r="A479">
            <v>1410051022549</v>
          </cell>
          <cell r="B479">
            <v>5</v>
          </cell>
          <cell r="C479" t="str">
            <v>幼稚園</v>
          </cell>
          <cell r="D479" t="str">
            <v>横浜三輪幼稚園</v>
          </cell>
          <cell r="E479">
            <v>51</v>
          </cell>
          <cell r="F479" t="str">
            <v>旭区</v>
          </cell>
          <cell r="G479" t="str">
            <v>該当</v>
          </cell>
          <cell r="H479">
            <v>11</v>
          </cell>
          <cell r="I479" t="str">
            <v>-</v>
          </cell>
          <cell r="J479">
            <v>2410823</v>
          </cell>
          <cell r="K479" t="str">
            <v>神奈川県横浜市旭区善部町１０１</v>
          </cell>
          <cell r="L479" t="str">
            <v>横浜三輪幼稚園</v>
          </cell>
          <cell r="M479">
            <v>45212</v>
          </cell>
          <cell r="P479" t="str">
            <v>あり</v>
          </cell>
          <cell r="U479" t="str">
            <v>令和４年</v>
          </cell>
        </row>
        <row r="480">
          <cell r="A480">
            <v>1410051022531</v>
          </cell>
          <cell r="B480">
            <v>5</v>
          </cell>
          <cell r="C480" t="str">
            <v>幼稚園</v>
          </cell>
          <cell r="D480" t="str">
            <v>横浜昭和幼稚園</v>
          </cell>
          <cell r="E480">
            <v>51</v>
          </cell>
          <cell r="F480" t="str">
            <v>旭区</v>
          </cell>
          <cell r="G480" t="str">
            <v>該当</v>
          </cell>
          <cell r="H480">
            <v>11</v>
          </cell>
          <cell r="I480" t="str">
            <v>-</v>
          </cell>
          <cell r="J480">
            <v>2410821</v>
          </cell>
          <cell r="K480" t="str">
            <v>神奈川県横浜市旭区二俣川２丁目７番地</v>
          </cell>
          <cell r="L480" t="str">
            <v>学校法人矢田学園　横浜昭和幼稚園</v>
          </cell>
          <cell r="M480">
            <v>45219</v>
          </cell>
          <cell r="P480" t="str">
            <v>あり</v>
          </cell>
          <cell r="U480" t="str">
            <v>令和４年</v>
          </cell>
        </row>
        <row r="481">
          <cell r="A481">
            <v>1410051022507</v>
          </cell>
          <cell r="B481">
            <v>5</v>
          </cell>
          <cell r="C481" t="str">
            <v>幼稚園</v>
          </cell>
          <cell r="D481" t="str">
            <v>まきが原幼稚園</v>
          </cell>
          <cell r="E481">
            <v>51</v>
          </cell>
          <cell r="F481" t="str">
            <v>旭区</v>
          </cell>
          <cell r="G481" t="str">
            <v>該当</v>
          </cell>
          <cell r="H481">
            <v>19</v>
          </cell>
          <cell r="I481" t="str">
            <v>-</v>
          </cell>
          <cell r="J481">
            <v>2410836</v>
          </cell>
          <cell r="K481" t="str">
            <v>横浜市旭区万騎が原３</v>
          </cell>
          <cell r="L481" t="str">
            <v>まきが原幼稚園</v>
          </cell>
          <cell r="M481">
            <v>45219</v>
          </cell>
          <cell r="P481" t="str">
            <v>あり</v>
          </cell>
          <cell r="U481" t="str">
            <v>令和４年</v>
          </cell>
        </row>
        <row r="482">
          <cell r="A482">
            <v>1410051022499</v>
          </cell>
          <cell r="B482">
            <v>5</v>
          </cell>
          <cell r="C482" t="str">
            <v>幼稚園</v>
          </cell>
          <cell r="D482" t="str">
            <v>本宿幼稚園</v>
          </cell>
          <cell r="E482">
            <v>51</v>
          </cell>
          <cell r="F482" t="str">
            <v>旭区</v>
          </cell>
          <cell r="G482" t="str">
            <v>該当</v>
          </cell>
          <cell r="H482">
            <v>11</v>
          </cell>
          <cell r="I482" t="str">
            <v>-</v>
          </cell>
          <cell r="J482">
            <v>2410023</v>
          </cell>
          <cell r="K482" t="str">
            <v>横浜市旭区本宿町９９番地</v>
          </cell>
          <cell r="L482" t="str">
            <v>本宿幼稚園</v>
          </cell>
          <cell r="M482">
            <v>45267</v>
          </cell>
          <cell r="P482" t="str">
            <v>あり</v>
          </cell>
          <cell r="U482" t="str">
            <v>令和４年</v>
          </cell>
        </row>
        <row r="483">
          <cell r="A483">
            <v>1410051022481</v>
          </cell>
          <cell r="B483">
            <v>5</v>
          </cell>
          <cell r="C483" t="str">
            <v>幼稚園</v>
          </cell>
          <cell r="D483" t="str">
            <v>プレスク－ル若葉幼稚園</v>
          </cell>
          <cell r="E483">
            <v>51</v>
          </cell>
          <cell r="F483" t="str">
            <v>旭区</v>
          </cell>
          <cell r="G483" t="str">
            <v>該当</v>
          </cell>
          <cell r="H483">
            <v>12</v>
          </cell>
          <cell r="I483" t="str">
            <v>-</v>
          </cell>
          <cell r="J483">
            <v>2410801</v>
          </cell>
          <cell r="K483" t="str">
            <v>横浜市旭区若葉台２丁目９－２</v>
          </cell>
          <cell r="L483" t="str">
            <v>プレスクール若葉幼稚園</v>
          </cell>
          <cell r="M483">
            <v>45198</v>
          </cell>
          <cell r="P483" t="str">
            <v>あり</v>
          </cell>
          <cell r="U483" t="str">
            <v>令和４年</v>
          </cell>
        </row>
        <row r="484">
          <cell r="A484">
            <v>1410051022465</v>
          </cell>
          <cell r="B484">
            <v>5</v>
          </cell>
          <cell r="C484" t="str">
            <v>幼稚園</v>
          </cell>
          <cell r="D484" t="str">
            <v>四季の森幼稚園</v>
          </cell>
          <cell r="E484">
            <v>51</v>
          </cell>
          <cell r="F484" t="str">
            <v>旭区</v>
          </cell>
          <cell r="G484" t="str">
            <v>該当</v>
          </cell>
          <cell r="H484">
            <v>13</v>
          </cell>
          <cell r="I484" t="str">
            <v>-</v>
          </cell>
          <cell r="J484">
            <v>2410001</v>
          </cell>
          <cell r="K484" t="str">
            <v>横浜市旭区上白根町８９５番地</v>
          </cell>
          <cell r="L484" t="str">
            <v>学校法人育愛学園　四季の森幼稚園</v>
          </cell>
          <cell r="M484">
            <v>45212</v>
          </cell>
          <cell r="P484" t="str">
            <v>あり</v>
          </cell>
          <cell r="U484" t="str">
            <v>令和４年</v>
          </cell>
        </row>
        <row r="485">
          <cell r="A485">
            <v>1410051022440</v>
          </cell>
          <cell r="B485">
            <v>5</v>
          </cell>
          <cell r="C485" t="str">
            <v>幼稚園</v>
          </cell>
          <cell r="D485" t="str">
            <v>つくの幼稚園</v>
          </cell>
          <cell r="E485">
            <v>51</v>
          </cell>
          <cell r="F485" t="str">
            <v>旭区</v>
          </cell>
          <cell r="G485" t="str">
            <v>該当</v>
          </cell>
          <cell r="H485">
            <v>16</v>
          </cell>
          <cell r="I485" t="str">
            <v>-</v>
          </cell>
          <cell r="J485">
            <v>2410813</v>
          </cell>
          <cell r="K485" t="str">
            <v>横浜市旭区今宿町２６７３</v>
          </cell>
          <cell r="L485" t="str">
            <v>学校法人　本田学園　つくの幼稚園</v>
          </cell>
          <cell r="M485">
            <v>45219</v>
          </cell>
          <cell r="P485" t="str">
            <v>あり</v>
          </cell>
          <cell r="U485" t="str">
            <v>令和４年</v>
          </cell>
        </row>
        <row r="486">
          <cell r="A486">
            <v>1410051022416</v>
          </cell>
          <cell r="B486">
            <v>5</v>
          </cell>
          <cell r="C486" t="str">
            <v>幼稚園</v>
          </cell>
          <cell r="D486" t="str">
            <v>白根幼稚園</v>
          </cell>
          <cell r="E486">
            <v>51</v>
          </cell>
          <cell r="F486" t="str">
            <v>旭区</v>
          </cell>
          <cell r="G486" t="str">
            <v>該当</v>
          </cell>
          <cell r="H486">
            <v>12</v>
          </cell>
          <cell r="I486" t="str">
            <v>-</v>
          </cell>
          <cell r="J486">
            <v>2410004</v>
          </cell>
          <cell r="K486" t="str">
            <v>横浜市旭区中白根１－９－１９</v>
          </cell>
          <cell r="L486" t="str">
            <v>白根幼稚園</v>
          </cell>
          <cell r="M486">
            <v>45205</v>
          </cell>
          <cell r="P486" t="str">
            <v>あり</v>
          </cell>
          <cell r="U486" t="str">
            <v>令和４年</v>
          </cell>
        </row>
        <row r="487">
          <cell r="A487">
            <v>1410051022390</v>
          </cell>
          <cell r="B487">
            <v>5</v>
          </cell>
          <cell r="C487" t="str">
            <v>幼稚園</v>
          </cell>
          <cell r="D487" t="str">
            <v>左近山幼稚園</v>
          </cell>
          <cell r="E487">
            <v>51</v>
          </cell>
          <cell r="F487" t="str">
            <v>旭区</v>
          </cell>
          <cell r="G487" t="str">
            <v>該当</v>
          </cell>
          <cell r="H487">
            <v>14</v>
          </cell>
          <cell r="I487" t="str">
            <v>-</v>
          </cell>
          <cell r="J487">
            <v>2410014</v>
          </cell>
          <cell r="K487" t="str">
            <v>横浜市旭区市沢町９８０</v>
          </cell>
          <cell r="L487" t="str">
            <v>左近山幼稚園</v>
          </cell>
          <cell r="M487">
            <v>45219</v>
          </cell>
          <cell r="P487" t="str">
            <v>あり</v>
          </cell>
          <cell r="U487" t="str">
            <v>令和４年</v>
          </cell>
        </row>
        <row r="488">
          <cell r="A488">
            <v>1410051022366</v>
          </cell>
          <cell r="B488">
            <v>5</v>
          </cell>
          <cell r="C488" t="str">
            <v>幼稚園</v>
          </cell>
          <cell r="D488" t="str">
            <v>上白根幼稚園</v>
          </cell>
          <cell r="E488">
            <v>51</v>
          </cell>
          <cell r="F488" t="str">
            <v>旭区</v>
          </cell>
          <cell r="G488" t="str">
            <v>該当</v>
          </cell>
          <cell r="H488">
            <v>9</v>
          </cell>
          <cell r="I488" t="str">
            <v>-</v>
          </cell>
          <cell r="J488">
            <v>2410002</v>
          </cell>
          <cell r="K488" t="str">
            <v>横浜市旭区上白根２－５２－２９</v>
          </cell>
          <cell r="L488" t="str">
            <v>上白根幼稚園</v>
          </cell>
          <cell r="M488">
            <v>45219</v>
          </cell>
          <cell r="P488" t="str">
            <v>あり</v>
          </cell>
          <cell r="U488" t="str">
            <v>令和４年</v>
          </cell>
        </row>
        <row r="489">
          <cell r="A489">
            <v>1410051022341</v>
          </cell>
          <cell r="B489">
            <v>5</v>
          </cell>
          <cell r="C489" t="str">
            <v>幼稚園</v>
          </cell>
          <cell r="D489" t="str">
            <v>柏幼稚園</v>
          </cell>
          <cell r="E489">
            <v>51</v>
          </cell>
          <cell r="F489" t="str">
            <v>旭区</v>
          </cell>
          <cell r="G489" t="str">
            <v>該当</v>
          </cell>
          <cell r="H489">
            <v>13</v>
          </cell>
          <cell r="I489" t="str">
            <v>-</v>
          </cell>
          <cell r="J489">
            <v>2410835</v>
          </cell>
          <cell r="K489" t="str">
            <v>横浜市旭区柏町７番地</v>
          </cell>
          <cell r="L489" t="str">
            <v>学校法人和田学園　柏幼稚園　</v>
          </cell>
          <cell r="M489">
            <v>45226</v>
          </cell>
          <cell r="P489" t="str">
            <v>あり</v>
          </cell>
          <cell r="U489" t="str">
            <v>令和４年</v>
          </cell>
        </row>
        <row r="490">
          <cell r="A490">
            <v>1410051027621</v>
          </cell>
          <cell r="B490">
            <v>6</v>
          </cell>
          <cell r="C490" t="str">
            <v>保育所</v>
          </cell>
          <cell r="D490" t="str">
            <v>希望ヶ丘プラス保育園</v>
          </cell>
          <cell r="E490">
            <v>51</v>
          </cell>
          <cell r="F490" t="str">
            <v>旭区</v>
          </cell>
          <cell r="G490" t="str">
            <v>該当</v>
          </cell>
          <cell r="H490">
            <v>16</v>
          </cell>
          <cell r="I490" t="str">
            <v>受ける</v>
          </cell>
          <cell r="J490">
            <v>2410825</v>
          </cell>
          <cell r="K490" t="str">
            <v>横浜市旭区中希望が丘１０８－２７</v>
          </cell>
          <cell r="L490" t="str">
            <v>希望ヶ丘プラス保育園</v>
          </cell>
          <cell r="M490">
            <v>45205</v>
          </cell>
          <cell r="P490" t="str">
            <v>あり</v>
          </cell>
          <cell r="U490" t="str">
            <v>令和４年</v>
          </cell>
        </row>
        <row r="491">
          <cell r="A491">
            <v>1410051027613</v>
          </cell>
          <cell r="B491">
            <v>6</v>
          </cell>
          <cell r="C491" t="str">
            <v>保育所</v>
          </cell>
          <cell r="D491" t="str">
            <v>コナミスポーツ保育園　希望が丘</v>
          </cell>
          <cell r="E491">
            <v>51</v>
          </cell>
          <cell r="F491" t="str">
            <v>旭区</v>
          </cell>
          <cell r="G491" t="str">
            <v>該当</v>
          </cell>
          <cell r="H491">
            <v>13</v>
          </cell>
          <cell r="I491" t="str">
            <v>受ける</v>
          </cell>
          <cell r="J491">
            <v>2410826</v>
          </cell>
          <cell r="K491" t="str">
            <v>横浜市旭区東希望が丘１０７</v>
          </cell>
          <cell r="L491" t="str">
            <v>コナミスポーツ保育園　希望が丘</v>
          </cell>
          <cell r="M491">
            <v>45226</v>
          </cell>
          <cell r="P491" t="str">
            <v>あり</v>
          </cell>
          <cell r="U491" t="str">
            <v>令和４年</v>
          </cell>
        </row>
        <row r="492">
          <cell r="A492">
            <v>1410051027498</v>
          </cell>
          <cell r="B492">
            <v>6</v>
          </cell>
          <cell r="C492" t="str">
            <v>保育所</v>
          </cell>
          <cell r="D492" t="str">
            <v>星の子白根保育園</v>
          </cell>
          <cell r="E492">
            <v>51</v>
          </cell>
          <cell r="F492" t="str">
            <v>旭区</v>
          </cell>
          <cell r="G492" t="str">
            <v>該当</v>
          </cell>
          <cell r="H492">
            <v>19</v>
          </cell>
          <cell r="I492" t="str">
            <v>受ける</v>
          </cell>
          <cell r="J492">
            <v>2410005</v>
          </cell>
          <cell r="K492" t="str">
            <v>横浜市旭区白根七丁目３１－３</v>
          </cell>
          <cell r="L492" t="str">
            <v>社会福祉法人篤星会　星の子白根保育園</v>
          </cell>
          <cell r="M492">
            <v>45191</v>
          </cell>
          <cell r="P492" t="str">
            <v>あり</v>
          </cell>
          <cell r="U492" t="str">
            <v>令和４年</v>
          </cell>
        </row>
        <row r="493">
          <cell r="A493">
            <v>1410051026649</v>
          </cell>
          <cell r="B493">
            <v>6</v>
          </cell>
          <cell r="C493" t="str">
            <v>保育所</v>
          </cell>
          <cell r="D493" t="str">
            <v>旭あじさい保育園</v>
          </cell>
          <cell r="E493">
            <v>51</v>
          </cell>
          <cell r="F493" t="str">
            <v>旭区</v>
          </cell>
          <cell r="G493" t="str">
            <v>該当</v>
          </cell>
          <cell r="H493">
            <v>15</v>
          </cell>
          <cell r="I493" t="str">
            <v>受ける</v>
          </cell>
          <cell r="J493">
            <v>2410821</v>
          </cell>
          <cell r="K493" t="str">
            <v>横浜市旭区二俣川１丁目７－２３</v>
          </cell>
          <cell r="L493" t="str">
            <v>旭あじさい保育園</v>
          </cell>
          <cell r="M493">
            <v>45219</v>
          </cell>
          <cell r="P493" t="str">
            <v>あり</v>
          </cell>
          <cell r="U493" t="str">
            <v>令和４年</v>
          </cell>
        </row>
        <row r="494">
          <cell r="A494">
            <v>1410051026292</v>
          </cell>
          <cell r="B494">
            <v>6</v>
          </cell>
          <cell r="C494" t="str">
            <v>保育所</v>
          </cell>
          <cell r="D494" t="str">
            <v>あゆみ保育園第二</v>
          </cell>
          <cell r="E494">
            <v>51</v>
          </cell>
          <cell r="F494" t="str">
            <v>旭区</v>
          </cell>
          <cell r="G494" t="str">
            <v>該当</v>
          </cell>
          <cell r="H494">
            <v>23</v>
          </cell>
          <cell r="I494" t="str">
            <v>受ける</v>
          </cell>
          <cell r="J494">
            <v>2410005</v>
          </cell>
          <cell r="K494" t="str">
            <v>横浜市旭区白根一丁目１４－４　ジュネス鶴ヶ峰１０１</v>
          </cell>
          <cell r="L494" t="str">
            <v>社会福祉法人恵泉会　法人本部事務局</v>
          </cell>
          <cell r="M494">
            <v>45212</v>
          </cell>
          <cell r="P494" t="str">
            <v>あり</v>
          </cell>
          <cell r="U494" t="str">
            <v>令和４年</v>
          </cell>
        </row>
        <row r="495">
          <cell r="A495">
            <v>1410051026094</v>
          </cell>
          <cell r="B495">
            <v>6</v>
          </cell>
          <cell r="C495" t="str">
            <v>保育所</v>
          </cell>
          <cell r="D495" t="str">
            <v>保育園夢未来二俣川園</v>
          </cell>
          <cell r="E495">
            <v>51</v>
          </cell>
          <cell r="F495" t="str">
            <v>旭区</v>
          </cell>
          <cell r="G495" t="str">
            <v>該当</v>
          </cell>
          <cell r="H495">
            <v>17</v>
          </cell>
          <cell r="I495" t="str">
            <v>受ける</v>
          </cell>
          <cell r="J495">
            <v>2410822</v>
          </cell>
          <cell r="K495" t="str">
            <v>横浜市旭区さちが丘１３８－２</v>
          </cell>
          <cell r="L495" t="str">
            <v>保育園夢未来二俣川園</v>
          </cell>
          <cell r="M495">
            <v>45198</v>
          </cell>
          <cell r="P495" t="str">
            <v>あり</v>
          </cell>
          <cell r="U495" t="str">
            <v>令和４年</v>
          </cell>
        </row>
        <row r="496">
          <cell r="A496">
            <v>1410051025963</v>
          </cell>
          <cell r="B496">
            <v>6</v>
          </cell>
          <cell r="C496" t="str">
            <v>保育所</v>
          </cell>
          <cell r="D496" t="str">
            <v>横浜あさひ中央保育園</v>
          </cell>
          <cell r="E496">
            <v>51</v>
          </cell>
          <cell r="F496" t="str">
            <v>旭区</v>
          </cell>
          <cell r="G496" t="str">
            <v>該当</v>
          </cell>
          <cell r="H496">
            <v>22</v>
          </cell>
          <cell r="I496" t="str">
            <v>受ける</v>
          </cell>
          <cell r="J496">
            <v>2410825</v>
          </cell>
          <cell r="K496" t="str">
            <v>横浜市旭区中希望が丘１４１番地６</v>
          </cell>
          <cell r="L496" t="str">
            <v>横浜あさひ中央保育園</v>
          </cell>
          <cell r="M496">
            <v>45198</v>
          </cell>
          <cell r="P496" t="str">
            <v>あり</v>
          </cell>
          <cell r="U496" t="str">
            <v>令和４年</v>
          </cell>
        </row>
        <row r="497">
          <cell r="A497">
            <v>1410051024800</v>
          </cell>
          <cell r="B497">
            <v>6</v>
          </cell>
          <cell r="C497" t="str">
            <v>保育所</v>
          </cell>
          <cell r="D497" t="str">
            <v>太陽の子　二俣川駅保育園</v>
          </cell>
          <cell r="E497">
            <v>51</v>
          </cell>
          <cell r="F497" t="str">
            <v>旭区</v>
          </cell>
          <cell r="G497" t="str">
            <v>該当</v>
          </cell>
          <cell r="H497">
            <v>20</v>
          </cell>
          <cell r="I497" t="str">
            <v>受ける</v>
          </cell>
          <cell r="J497">
            <v>1086215</v>
          </cell>
          <cell r="K497" t="str">
            <v>東京都港区港南二丁目１５番３号　品川インターシティＣ棟１５階</v>
          </cell>
          <cell r="L497" t="str">
            <v>ＨＩＴＯＷＡキッズライフ株式会社</v>
          </cell>
          <cell r="M497">
            <v>45198</v>
          </cell>
          <cell r="P497" t="str">
            <v>あり</v>
          </cell>
          <cell r="U497" t="str">
            <v>令和４年</v>
          </cell>
        </row>
        <row r="498">
          <cell r="A498">
            <v>1410051024636</v>
          </cell>
          <cell r="B498">
            <v>6</v>
          </cell>
          <cell r="C498" t="str">
            <v>保育所</v>
          </cell>
          <cell r="D498" t="str">
            <v>三ツ境たんぽぽ保育園</v>
          </cell>
          <cell r="E498">
            <v>51</v>
          </cell>
          <cell r="F498" t="str">
            <v>旭区</v>
          </cell>
          <cell r="G498" t="str">
            <v>該当</v>
          </cell>
          <cell r="H498">
            <v>17</v>
          </cell>
          <cell r="I498" t="str">
            <v>受ける</v>
          </cell>
          <cell r="J498">
            <v>2410816</v>
          </cell>
          <cell r="K498" t="str">
            <v>横浜市旭区笹野台２－９－２８</v>
          </cell>
          <cell r="L498" t="str">
            <v>三ツ境たんぽぽ保育園</v>
          </cell>
          <cell r="M498">
            <v>45212</v>
          </cell>
          <cell r="P498" t="str">
            <v>あり</v>
          </cell>
          <cell r="U498" t="str">
            <v>令和４年</v>
          </cell>
        </row>
        <row r="499">
          <cell r="A499">
            <v>1410051024370</v>
          </cell>
          <cell r="B499">
            <v>6</v>
          </cell>
          <cell r="C499" t="str">
            <v>保育所</v>
          </cell>
          <cell r="D499" t="str">
            <v>キッズガーデン横浜鶴ヶ峰</v>
          </cell>
          <cell r="E499">
            <v>51</v>
          </cell>
          <cell r="F499" t="str">
            <v>旭区</v>
          </cell>
          <cell r="G499" t="str">
            <v>該当</v>
          </cell>
          <cell r="H499">
            <v>18</v>
          </cell>
          <cell r="I499" t="str">
            <v>受ける</v>
          </cell>
          <cell r="J499">
            <v>1410031</v>
          </cell>
          <cell r="K499" t="str">
            <v>東京都品川区西五反田１－３－８　五反田御幸ビル７階</v>
          </cell>
          <cell r="L499" t="str">
            <v>株）Ｋｉｄｓ　Ｓｍｉｌｅ　Ｐｒｏｊｅｃｔ</v>
          </cell>
          <cell r="M499">
            <v>45205</v>
          </cell>
          <cell r="P499" t="str">
            <v>あり</v>
          </cell>
          <cell r="U499" t="str">
            <v>令和４年</v>
          </cell>
        </row>
        <row r="500">
          <cell r="A500">
            <v>1410051023968</v>
          </cell>
          <cell r="B500">
            <v>6</v>
          </cell>
          <cell r="C500" t="str">
            <v>保育所</v>
          </cell>
          <cell r="D500" t="str">
            <v>グローバルキッズ南万騎が原園</v>
          </cell>
          <cell r="E500">
            <v>51</v>
          </cell>
          <cell r="F500" t="str">
            <v>旭区</v>
          </cell>
          <cell r="G500" t="str">
            <v>該当</v>
          </cell>
          <cell r="H500">
            <v>19</v>
          </cell>
          <cell r="I500" t="str">
            <v>受ける</v>
          </cell>
          <cell r="J500">
            <v>1020071</v>
          </cell>
          <cell r="K500" t="str">
            <v>東京都千代田区富士見２－１４－３６</v>
          </cell>
          <cell r="L500" t="str">
            <v>株式会社グローバルキッズ</v>
          </cell>
          <cell r="M500">
            <v>45198</v>
          </cell>
          <cell r="P500" t="str">
            <v>あり</v>
          </cell>
          <cell r="U500" t="str">
            <v>令和４年</v>
          </cell>
        </row>
        <row r="501">
          <cell r="A501">
            <v>1410051020451</v>
          </cell>
          <cell r="B501">
            <v>6</v>
          </cell>
          <cell r="C501" t="str">
            <v>保育所</v>
          </cell>
          <cell r="D501" t="str">
            <v>ポプラ第二保育園</v>
          </cell>
          <cell r="E501">
            <v>51</v>
          </cell>
          <cell r="F501" t="str">
            <v>旭区</v>
          </cell>
          <cell r="G501" t="str">
            <v>該当</v>
          </cell>
          <cell r="H501">
            <v>13</v>
          </cell>
          <cell r="I501" t="str">
            <v>受ける</v>
          </cell>
          <cell r="J501">
            <v>2410022</v>
          </cell>
          <cell r="K501" t="str">
            <v>横浜市旭区鶴ケ峰二丁目６９－２４</v>
          </cell>
          <cell r="L501" t="str">
            <v>ＮＰＯ法人ポプラの会　ポプラ第二保育園</v>
          </cell>
          <cell r="M501">
            <v>45212</v>
          </cell>
          <cell r="P501" t="str">
            <v>あり</v>
          </cell>
          <cell r="U501" t="str">
            <v>令和４年</v>
          </cell>
        </row>
        <row r="502">
          <cell r="A502">
            <v>1410051019602</v>
          </cell>
          <cell r="B502">
            <v>6</v>
          </cell>
          <cell r="C502" t="str">
            <v>保育所</v>
          </cell>
          <cell r="D502" t="str">
            <v>中尾保育園</v>
          </cell>
          <cell r="E502">
            <v>51</v>
          </cell>
          <cell r="F502" t="str">
            <v>旭区</v>
          </cell>
          <cell r="G502" t="str">
            <v>該当</v>
          </cell>
          <cell r="H502">
            <v>24</v>
          </cell>
          <cell r="I502" t="str">
            <v>受ける</v>
          </cell>
          <cell r="J502">
            <v>2400054</v>
          </cell>
          <cell r="K502" t="str">
            <v>横浜市保土ケ谷区西谷四丁目１１－３６　カームウエスト３０４</v>
          </cell>
          <cell r="L502" t="str">
            <v>社会福祉法人　睦福祉会</v>
          </cell>
          <cell r="M502">
            <v>45205</v>
          </cell>
          <cell r="P502" t="str">
            <v>あり</v>
          </cell>
          <cell r="U502" t="str">
            <v>令和４年</v>
          </cell>
        </row>
        <row r="503">
          <cell r="A503">
            <v>1410051019263</v>
          </cell>
          <cell r="B503">
            <v>6</v>
          </cell>
          <cell r="C503" t="str">
            <v>保育所</v>
          </cell>
          <cell r="D503" t="str">
            <v>善部保育園</v>
          </cell>
          <cell r="E503">
            <v>51</v>
          </cell>
          <cell r="F503" t="str">
            <v>旭区</v>
          </cell>
          <cell r="G503" t="str">
            <v>該当</v>
          </cell>
          <cell r="H503">
            <v>20</v>
          </cell>
          <cell r="I503" t="str">
            <v>受ける</v>
          </cell>
          <cell r="J503">
            <v>2410823</v>
          </cell>
          <cell r="K503" t="str">
            <v>横浜市旭区善部町４４－７</v>
          </cell>
          <cell r="L503" t="str">
            <v>社会福祉法人相愛会　善部保育園</v>
          </cell>
          <cell r="M503">
            <v>45191</v>
          </cell>
          <cell r="P503" t="str">
            <v>あり</v>
          </cell>
          <cell r="U503" t="str">
            <v>令和４年</v>
          </cell>
        </row>
        <row r="504">
          <cell r="A504">
            <v>1410051018141</v>
          </cell>
          <cell r="B504">
            <v>6</v>
          </cell>
          <cell r="C504" t="str">
            <v>保育所</v>
          </cell>
          <cell r="D504" t="str">
            <v>中希望が丘保育園</v>
          </cell>
          <cell r="E504">
            <v>51</v>
          </cell>
          <cell r="F504" t="str">
            <v>旭区</v>
          </cell>
          <cell r="G504" t="str">
            <v>該当</v>
          </cell>
          <cell r="H504">
            <v>25</v>
          </cell>
          <cell r="I504" t="str">
            <v>受ける</v>
          </cell>
          <cell r="J504">
            <v>2410825</v>
          </cell>
          <cell r="K504" t="str">
            <v>横浜市旭区中希望が丘１４７</v>
          </cell>
          <cell r="L504" t="str">
            <v>中希望が丘保育園</v>
          </cell>
          <cell r="M504">
            <v>45212</v>
          </cell>
          <cell r="P504" t="str">
            <v>あり</v>
          </cell>
          <cell r="U504" t="str">
            <v>令和４年</v>
          </cell>
        </row>
        <row r="505">
          <cell r="A505">
            <v>1410051018133</v>
          </cell>
          <cell r="B505">
            <v>6</v>
          </cell>
          <cell r="C505" t="str">
            <v>保育所</v>
          </cell>
          <cell r="D505" t="str">
            <v>あゆみ保育園</v>
          </cell>
          <cell r="E505">
            <v>51</v>
          </cell>
          <cell r="F505" t="str">
            <v>旭区</v>
          </cell>
          <cell r="G505" t="str">
            <v>該当</v>
          </cell>
          <cell r="H505">
            <v>30</v>
          </cell>
          <cell r="I505" t="str">
            <v>受ける</v>
          </cell>
          <cell r="J505">
            <v>2410005</v>
          </cell>
          <cell r="K505" t="str">
            <v>横浜市旭区白根一丁目１４－４　ジュネス鶴ヶ峰１０１</v>
          </cell>
          <cell r="L505" t="str">
            <v>社会福祉法人恵泉会</v>
          </cell>
          <cell r="M505">
            <v>45205</v>
          </cell>
          <cell r="P505" t="str">
            <v>あり</v>
          </cell>
          <cell r="U505" t="str">
            <v>令和４年</v>
          </cell>
        </row>
        <row r="506">
          <cell r="A506">
            <v>1410051016897</v>
          </cell>
          <cell r="B506">
            <v>6</v>
          </cell>
          <cell r="C506" t="str">
            <v>保育所</v>
          </cell>
          <cell r="D506" t="str">
            <v>つぼみ保育園</v>
          </cell>
          <cell r="E506">
            <v>51</v>
          </cell>
          <cell r="F506" t="str">
            <v>旭区</v>
          </cell>
          <cell r="G506" t="str">
            <v>該当</v>
          </cell>
          <cell r="H506">
            <v>20</v>
          </cell>
          <cell r="I506" t="str">
            <v>受ける</v>
          </cell>
          <cell r="J506">
            <v>2410826</v>
          </cell>
          <cell r="K506" t="str">
            <v>横浜市旭区東希望が丘１８８－１</v>
          </cell>
          <cell r="L506" t="str">
            <v>つぼみ保育園</v>
          </cell>
          <cell r="M506">
            <v>45205</v>
          </cell>
          <cell r="P506" t="str">
            <v>あり</v>
          </cell>
          <cell r="U506" t="str">
            <v>令和４年</v>
          </cell>
        </row>
        <row r="507">
          <cell r="A507">
            <v>1410051016889</v>
          </cell>
          <cell r="B507">
            <v>6</v>
          </cell>
          <cell r="C507" t="str">
            <v>保育所</v>
          </cell>
          <cell r="D507" t="str">
            <v>のぞみ保育園</v>
          </cell>
          <cell r="E507">
            <v>51</v>
          </cell>
          <cell r="F507" t="str">
            <v>旭区</v>
          </cell>
          <cell r="G507" t="str">
            <v>該当</v>
          </cell>
          <cell r="H507">
            <v>14</v>
          </cell>
          <cell r="I507" t="str">
            <v>受ける</v>
          </cell>
          <cell r="J507">
            <v>2410835</v>
          </cell>
          <cell r="K507" t="str">
            <v>横浜市旭区柏町１１６－３</v>
          </cell>
          <cell r="L507" t="str">
            <v>のぞみ保育園</v>
          </cell>
          <cell r="M507">
            <v>45191</v>
          </cell>
          <cell r="P507" t="str">
            <v>あり</v>
          </cell>
          <cell r="U507" t="str">
            <v>令和４年</v>
          </cell>
        </row>
        <row r="508">
          <cell r="A508">
            <v>1410051016871</v>
          </cell>
          <cell r="B508">
            <v>6</v>
          </cell>
          <cell r="C508" t="str">
            <v>保育所</v>
          </cell>
          <cell r="D508" t="str">
            <v>太陽の子　鶴ヶ峰保育園</v>
          </cell>
          <cell r="E508">
            <v>51</v>
          </cell>
          <cell r="F508" t="str">
            <v>旭区</v>
          </cell>
          <cell r="G508" t="str">
            <v>該当</v>
          </cell>
          <cell r="H508">
            <v>18</v>
          </cell>
          <cell r="I508" t="str">
            <v>受ける</v>
          </cell>
          <cell r="J508">
            <v>1086215</v>
          </cell>
          <cell r="K508" t="str">
            <v>東京都港区港南二丁目１５番３号　品川インターシティＣ棟１５階</v>
          </cell>
          <cell r="L508" t="str">
            <v>ＨＩＴＯＷＡキッズライフ株式会社</v>
          </cell>
          <cell r="M508">
            <v>45198</v>
          </cell>
          <cell r="P508" t="str">
            <v>あり</v>
          </cell>
          <cell r="U508" t="str">
            <v>令和４年</v>
          </cell>
        </row>
        <row r="509">
          <cell r="A509">
            <v>1410051016863</v>
          </cell>
          <cell r="B509">
            <v>6</v>
          </cell>
          <cell r="C509" t="str">
            <v>保育所</v>
          </cell>
          <cell r="D509" t="str">
            <v>ひまわり愛児園</v>
          </cell>
          <cell r="E509">
            <v>51</v>
          </cell>
          <cell r="F509" t="str">
            <v>旭区</v>
          </cell>
          <cell r="G509" t="str">
            <v>該当</v>
          </cell>
          <cell r="H509">
            <v>23</v>
          </cell>
          <cell r="I509" t="str">
            <v>受ける</v>
          </cell>
          <cell r="J509">
            <v>2410812</v>
          </cell>
          <cell r="K509" t="str">
            <v>横浜市旭区金が谷５２１</v>
          </cell>
          <cell r="L509" t="str">
            <v>社会福祉法人　誠惠会</v>
          </cell>
          <cell r="M509">
            <v>45212</v>
          </cell>
          <cell r="P509" t="str">
            <v>あり</v>
          </cell>
          <cell r="U509" t="str">
            <v>令和４年</v>
          </cell>
        </row>
        <row r="510">
          <cell r="A510">
            <v>1410051016855</v>
          </cell>
          <cell r="B510">
            <v>6</v>
          </cell>
          <cell r="C510" t="str">
            <v>保育所</v>
          </cell>
          <cell r="D510" t="str">
            <v>鶴ヶ峰保育園</v>
          </cell>
          <cell r="E510">
            <v>51</v>
          </cell>
          <cell r="F510" t="str">
            <v>旭区</v>
          </cell>
          <cell r="G510" t="str">
            <v>該当</v>
          </cell>
          <cell r="H510">
            <v>18</v>
          </cell>
          <cell r="I510" t="str">
            <v>受ける</v>
          </cell>
          <cell r="J510">
            <v>2410022</v>
          </cell>
          <cell r="K510" t="str">
            <v>横浜市旭区鶴ケ峰一丁目６４－１</v>
          </cell>
          <cell r="L510" t="str">
            <v>社会福祉法人　ちとせ会　鶴ヶ峰保育園</v>
          </cell>
          <cell r="M510">
            <v>45198</v>
          </cell>
          <cell r="P510" t="str">
            <v>あり</v>
          </cell>
          <cell r="U510" t="str">
            <v>令和４年</v>
          </cell>
        </row>
        <row r="511">
          <cell r="A511">
            <v>1410051016848</v>
          </cell>
          <cell r="B511">
            <v>6</v>
          </cell>
          <cell r="C511" t="str">
            <v>保育所</v>
          </cell>
          <cell r="D511" t="str">
            <v>ちとせ保育園</v>
          </cell>
          <cell r="E511">
            <v>51</v>
          </cell>
          <cell r="F511" t="str">
            <v>旭区</v>
          </cell>
          <cell r="G511" t="str">
            <v>該当</v>
          </cell>
          <cell r="H511">
            <v>34</v>
          </cell>
          <cell r="I511" t="str">
            <v>受ける</v>
          </cell>
          <cell r="J511">
            <v>2410033</v>
          </cell>
          <cell r="K511" t="str">
            <v>横浜市旭区今川町６０－２</v>
          </cell>
          <cell r="L511" t="str">
            <v>社会福祉法人ちとせ会</v>
          </cell>
          <cell r="M511">
            <v>45198</v>
          </cell>
          <cell r="P511" t="str">
            <v>あり</v>
          </cell>
          <cell r="U511" t="str">
            <v>令和４年</v>
          </cell>
        </row>
        <row r="512">
          <cell r="A512">
            <v>1410051016830</v>
          </cell>
          <cell r="B512">
            <v>6</v>
          </cell>
          <cell r="C512" t="str">
            <v>保育所</v>
          </cell>
          <cell r="D512" t="str">
            <v>キッズビレッジつくし保育園</v>
          </cell>
          <cell r="E512">
            <v>51</v>
          </cell>
          <cell r="F512" t="str">
            <v>旭区</v>
          </cell>
          <cell r="G512" t="str">
            <v>該当</v>
          </cell>
          <cell r="H512">
            <v>22</v>
          </cell>
          <cell r="I512" t="str">
            <v>受ける</v>
          </cell>
          <cell r="J512">
            <v>2410816</v>
          </cell>
          <cell r="K512" t="str">
            <v>横浜市旭区笹野台四丁目１１－１９</v>
          </cell>
          <cell r="L512" t="str">
            <v>（福）つくし会キッズビレッジつくし保育園</v>
          </cell>
          <cell r="M512">
            <v>45198</v>
          </cell>
          <cell r="P512" t="str">
            <v>あり</v>
          </cell>
          <cell r="U512" t="str">
            <v>令和４年</v>
          </cell>
        </row>
        <row r="513">
          <cell r="A513">
            <v>1410051016822</v>
          </cell>
          <cell r="B513">
            <v>6</v>
          </cell>
          <cell r="C513" t="str">
            <v>保育所</v>
          </cell>
          <cell r="D513" t="str">
            <v>オハナ鶴ヶ峰保育園</v>
          </cell>
          <cell r="E513">
            <v>51</v>
          </cell>
          <cell r="F513" t="str">
            <v>旭区</v>
          </cell>
          <cell r="G513" t="str">
            <v>該当</v>
          </cell>
          <cell r="H513">
            <v>23</v>
          </cell>
          <cell r="I513" t="str">
            <v>受ける</v>
          </cell>
          <cell r="J513">
            <v>2410022</v>
          </cell>
          <cell r="K513" t="str">
            <v>横浜市旭区鶴ケ峰二丁目３０－１</v>
          </cell>
          <cell r="L513" t="str">
            <v>社会福祉法人葵友会　オハナ鶴ヶ峰保育園</v>
          </cell>
          <cell r="M513">
            <v>45205</v>
          </cell>
          <cell r="P513" t="str">
            <v>あり</v>
          </cell>
          <cell r="U513" t="str">
            <v>令和４年</v>
          </cell>
        </row>
        <row r="514">
          <cell r="A514">
            <v>1410051016814</v>
          </cell>
          <cell r="B514">
            <v>6</v>
          </cell>
          <cell r="C514" t="str">
            <v>保育所</v>
          </cell>
          <cell r="D514" t="str">
            <v>上の原保育園</v>
          </cell>
          <cell r="E514">
            <v>51</v>
          </cell>
          <cell r="F514" t="str">
            <v>旭区</v>
          </cell>
          <cell r="G514" t="str">
            <v>該当</v>
          </cell>
          <cell r="H514">
            <v>21</v>
          </cell>
          <cell r="I514" t="str">
            <v>受ける</v>
          </cell>
          <cell r="J514">
            <v>2410015</v>
          </cell>
          <cell r="K514" t="str">
            <v>横浜市旭区小高町１０４－５</v>
          </cell>
          <cell r="L514" t="str">
            <v>上の原保育園</v>
          </cell>
          <cell r="M514">
            <v>45237</v>
          </cell>
          <cell r="P514" t="str">
            <v>あり</v>
          </cell>
          <cell r="U514" t="str">
            <v>令和４年</v>
          </cell>
        </row>
        <row r="515">
          <cell r="A515">
            <v>1410051016806</v>
          </cell>
          <cell r="B515">
            <v>6</v>
          </cell>
          <cell r="C515" t="str">
            <v>保育所</v>
          </cell>
          <cell r="D515" t="str">
            <v>あっぷる保育園鶴ヶ峰</v>
          </cell>
          <cell r="E515">
            <v>51</v>
          </cell>
          <cell r="F515" t="str">
            <v>旭区</v>
          </cell>
          <cell r="G515" t="str">
            <v>該当</v>
          </cell>
          <cell r="H515">
            <v>27</v>
          </cell>
          <cell r="I515" t="str">
            <v>受ける</v>
          </cell>
          <cell r="J515">
            <v>2410022</v>
          </cell>
          <cell r="K515" t="str">
            <v>横浜市旭区鶴ケ峰二丁目８２番地１　ココロット鶴ヶ峰内</v>
          </cell>
          <cell r="L515" t="str">
            <v>あっぷる保育園鶴ヶ峰</v>
          </cell>
          <cell r="M515">
            <v>45191</v>
          </cell>
          <cell r="P515" t="str">
            <v>あり</v>
          </cell>
          <cell r="U515" t="str">
            <v>令和４年</v>
          </cell>
        </row>
        <row r="516">
          <cell r="A516">
            <v>1410051015451</v>
          </cell>
          <cell r="B516">
            <v>6</v>
          </cell>
          <cell r="C516" t="str">
            <v>保育所</v>
          </cell>
          <cell r="D516" t="str">
            <v>グローバルキッズ白根保育園</v>
          </cell>
          <cell r="E516">
            <v>51</v>
          </cell>
          <cell r="F516" t="str">
            <v>旭区</v>
          </cell>
          <cell r="G516" t="str">
            <v>該当</v>
          </cell>
          <cell r="H516">
            <v>18</v>
          </cell>
          <cell r="I516" t="str">
            <v>受ける</v>
          </cell>
          <cell r="J516">
            <v>1020071</v>
          </cell>
          <cell r="K516" t="str">
            <v>東京都千代田区富士見二丁目１４番３６号</v>
          </cell>
          <cell r="L516" t="str">
            <v>株式会社グローバルキッズ</v>
          </cell>
          <cell r="M516">
            <v>45212</v>
          </cell>
          <cell r="P516" t="str">
            <v>あり</v>
          </cell>
          <cell r="U516" t="str">
            <v>令和４年</v>
          </cell>
        </row>
        <row r="517">
          <cell r="A517">
            <v>1410051015444</v>
          </cell>
          <cell r="B517">
            <v>6</v>
          </cell>
          <cell r="C517" t="str">
            <v>保育所</v>
          </cell>
          <cell r="D517" t="str">
            <v>横濱あんじゅ保育園</v>
          </cell>
          <cell r="E517">
            <v>51</v>
          </cell>
          <cell r="F517" t="str">
            <v>旭区</v>
          </cell>
          <cell r="G517" t="str">
            <v>該当</v>
          </cell>
          <cell r="H517">
            <v>21</v>
          </cell>
          <cell r="I517" t="str">
            <v>受ける</v>
          </cell>
          <cell r="J517">
            <v>2410821</v>
          </cell>
          <cell r="K517" t="str">
            <v>横浜市旭区二俣川２丁目５８－８</v>
          </cell>
          <cell r="L517" t="str">
            <v>横濱あんじゅ保育園</v>
          </cell>
          <cell r="M517">
            <v>45191</v>
          </cell>
          <cell r="P517" t="str">
            <v>あり</v>
          </cell>
          <cell r="U517" t="str">
            <v>令和４年</v>
          </cell>
        </row>
        <row r="518">
          <cell r="A518">
            <v>1410051015436</v>
          </cell>
          <cell r="B518">
            <v>6</v>
          </cell>
          <cell r="C518" t="str">
            <v>保育所</v>
          </cell>
          <cell r="D518" t="str">
            <v>マヤ保育園</v>
          </cell>
          <cell r="E518">
            <v>51</v>
          </cell>
          <cell r="F518" t="str">
            <v>旭区</v>
          </cell>
          <cell r="G518" t="str">
            <v>該当</v>
          </cell>
          <cell r="H518">
            <v>25</v>
          </cell>
          <cell r="I518" t="str">
            <v>受ける</v>
          </cell>
          <cell r="J518">
            <v>2410014</v>
          </cell>
          <cell r="K518" t="str">
            <v>横浜市旭区市沢町８７４－４</v>
          </cell>
          <cell r="L518" t="str">
            <v>マハ・マヤ会マヤ保育園</v>
          </cell>
          <cell r="M518">
            <v>45198</v>
          </cell>
          <cell r="P518" t="str">
            <v>あり</v>
          </cell>
          <cell r="U518" t="str">
            <v>令和４年</v>
          </cell>
        </row>
        <row r="519">
          <cell r="A519">
            <v>1410051015428</v>
          </cell>
          <cell r="B519">
            <v>6</v>
          </cell>
          <cell r="C519" t="str">
            <v>保育所</v>
          </cell>
          <cell r="D519" t="str">
            <v>まきが原愛児園</v>
          </cell>
          <cell r="E519">
            <v>51</v>
          </cell>
          <cell r="F519" t="str">
            <v>旭区</v>
          </cell>
          <cell r="G519" t="str">
            <v>該当</v>
          </cell>
          <cell r="H519">
            <v>31</v>
          </cell>
          <cell r="I519" t="str">
            <v>受ける</v>
          </cell>
          <cell r="J519">
            <v>2410836</v>
          </cell>
          <cell r="K519" t="str">
            <v>横浜市旭区万騎が原３番地</v>
          </cell>
          <cell r="L519" t="str">
            <v>社会福祉法人清正会</v>
          </cell>
          <cell r="M519">
            <v>45212</v>
          </cell>
          <cell r="P519" t="str">
            <v>あり</v>
          </cell>
          <cell r="U519" t="str">
            <v>令和４年</v>
          </cell>
        </row>
        <row r="520">
          <cell r="A520">
            <v>1410051015188</v>
          </cell>
          <cell r="B520">
            <v>6</v>
          </cell>
          <cell r="C520" t="str">
            <v>保育所</v>
          </cell>
          <cell r="D520" t="str">
            <v>ポプラ保育園</v>
          </cell>
          <cell r="E520">
            <v>51</v>
          </cell>
          <cell r="F520" t="str">
            <v>旭区</v>
          </cell>
          <cell r="G520" t="str">
            <v>該当</v>
          </cell>
          <cell r="H520">
            <v>19</v>
          </cell>
          <cell r="I520" t="str">
            <v>受ける</v>
          </cell>
          <cell r="J520">
            <v>2410022</v>
          </cell>
          <cell r="K520" t="str">
            <v>横浜市旭区鶴ケ峰二丁目６９－２４</v>
          </cell>
          <cell r="L520" t="str">
            <v>ＮＰＯ法人ポプラの会　ポプラ第二保育園</v>
          </cell>
          <cell r="M520">
            <v>45212</v>
          </cell>
          <cell r="P520" t="str">
            <v>あり</v>
          </cell>
          <cell r="U520" t="str">
            <v>令和４年</v>
          </cell>
        </row>
        <row r="521">
          <cell r="A521">
            <v>1410051014835</v>
          </cell>
          <cell r="B521">
            <v>6</v>
          </cell>
          <cell r="C521" t="str">
            <v>保育所</v>
          </cell>
          <cell r="D521" t="str">
            <v>横浜小谷かなりや保育園</v>
          </cell>
          <cell r="E521">
            <v>51</v>
          </cell>
          <cell r="F521" t="str">
            <v>旭区</v>
          </cell>
          <cell r="G521" t="str">
            <v>該当</v>
          </cell>
          <cell r="H521">
            <v>19</v>
          </cell>
          <cell r="I521" t="str">
            <v>受ける</v>
          </cell>
          <cell r="J521">
            <v>2410833</v>
          </cell>
          <cell r="K521" t="str">
            <v>横浜市旭区南本宿町２６－５</v>
          </cell>
          <cell r="L521" t="str">
            <v>（福）倉敷福徳会横浜小谷かなりや保育園</v>
          </cell>
          <cell r="M521">
            <v>45212</v>
          </cell>
          <cell r="P521" t="str">
            <v>あり</v>
          </cell>
          <cell r="U521" t="str">
            <v>令和４年</v>
          </cell>
        </row>
        <row r="522">
          <cell r="A522">
            <v>1410051014199</v>
          </cell>
          <cell r="B522">
            <v>6</v>
          </cell>
          <cell r="C522" t="str">
            <v>保育所</v>
          </cell>
          <cell r="D522" t="str">
            <v>夢のつぼみ保育園</v>
          </cell>
          <cell r="E522">
            <v>51</v>
          </cell>
          <cell r="F522" t="str">
            <v>旭区</v>
          </cell>
          <cell r="G522" t="str">
            <v>該当</v>
          </cell>
          <cell r="H522">
            <v>19</v>
          </cell>
          <cell r="I522" t="str">
            <v>受ける</v>
          </cell>
          <cell r="J522">
            <v>2410826</v>
          </cell>
          <cell r="K522" t="str">
            <v>横浜市旭区東希望が丘２４０－４</v>
          </cell>
          <cell r="L522" t="str">
            <v>夢のつぼみ保育園</v>
          </cell>
          <cell r="M522">
            <v>45212</v>
          </cell>
          <cell r="P522" t="str">
            <v>あり</v>
          </cell>
          <cell r="U522" t="str">
            <v>令和４年</v>
          </cell>
        </row>
        <row r="523">
          <cell r="A523">
            <v>1410051014181</v>
          </cell>
          <cell r="B523">
            <v>6</v>
          </cell>
          <cell r="C523" t="str">
            <v>保育所</v>
          </cell>
          <cell r="D523" t="str">
            <v>明徳二俣川保育園</v>
          </cell>
          <cell r="E523">
            <v>51</v>
          </cell>
          <cell r="F523" t="str">
            <v>旭区</v>
          </cell>
          <cell r="G523" t="str">
            <v>該当</v>
          </cell>
          <cell r="H523">
            <v>24</v>
          </cell>
          <cell r="I523" t="str">
            <v>受ける</v>
          </cell>
          <cell r="J523">
            <v>2410821</v>
          </cell>
          <cell r="K523" t="str">
            <v>横浜市旭区二俣川１丁目６－１二俣川北口ビル６Ｆ</v>
          </cell>
          <cell r="L523" t="str">
            <v>社会福祉法人明徳福祉会　明徳二俣川保育園</v>
          </cell>
          <cell r="M523">
            <v>45191</v>
          </cell>
          <cell r="P523" t="str">
            <v>あり</v>
          </cell>
          <cell r="U523" t="str">
            <v>令和４年</v>
          </cell>
        </row>
        <row r="524">
          <cell r="A524">
            <v>1410051014173</v>
          </cell>
          <cell r="B524">
            <v>6</v>
          </cell>
          <cell r="C524" t="str">
            <v>保育所</v>
          </cell>
          <cell r="D524" t="str">
            <v>西川島保育園</v>
          </cell>
          <cell r="E524">
            <v>51</v>
          </cell>
          <cell r="F524" t="str">
            <v>旭区</v>
          </cell>
          <cell r="G524" t="str">
            <v>該当</v>
          </cell>
          <cell r="H524">
            <v>25</v>
          </cell>
          <cell r="I524" t="str">
            <v>受ける</v>
          </cell>
          <cell r="J524">
            <v>2410012</v>
          </cell>
          <cell r="K524" t="str">
            <v>横浜市旭区西川島町１３４－１１</v>
          </cell>
          <cell r="L524" t="str">
            <v>西川島保育園</v>
          </cell>
          <cell r="M524">
            <v>45198</v>
          </cell>
          <cell r="P524" t="str">
            <v>あり</v>
          </cell>
          <cell r="U524" t="str">
            <v>令和４年</v>
          </cell>
        </row>
        <row r="525">
          <cell r="A525">
            <v>1410051014165</v>
          </cell>
          <cell r="B525">
            <v>6</v>
          </cell>
          <cell r="C525" t="str">
            <v>保育所</v>
          </cell>
          <cell r="D525" t="str">
            <v>土と愛　子供の家保育所第２</v>
          </cell>
          <cell r="E525">
            <v>51</v>
          </cell>
          <cell r="F525" t="str">
            <v>旭区</v>
          </cell>
          <cell r="G525" t="str">
            <v>該当</v>
          </cell>
          <cell r="H525">
            <v>18</v>
          </cell>
          <cell r="I525" t="str">
            <v>受ける</v>
          </cell>
          <cell r="J525">
            <v>2410001</v>
          </cell>
          <cell r="K525" t="str">
            <v>横浜市旭区上白根町１３０６－２８</v>
          </cell>
          <cell r="L525" t="str">
            <v>（福）土と愛　土と愛子供の家保育所第２</v>
          </cell>
          <cell r="M525">
            <v>45212</v>
          </cell>
          <cell r="P525" t="str">
            <v>あり</v>
          </cell>
          <cell r="U525" t="str">
            <v>令和４年</v>
          </cell>
        </row>
        <row r="526">
          <cell r="A526">
            <v>1410051014157</v>
          </cell>
          <cell r="B526">
            <v>6</v>
          </cell>
          <cell r="C526" t="str">
            <v>保育所</v>
          </cell>
          <cell r="D526" t="str">
            <v>土と愛　子供の家保育所</v>
          </cell>
          <cell r="E526">
            <v>51</v>
          </cell>
          <cell r="F526" t="str">
            <v>旭区</v>
          </cell>
          <cell r="G526" t="str">
            <v>該当</v>
          </cell>
          <cell r="H526">
            <v>20</v>
          </cell>
          <cell r="I526" t="str">
            <v>受ける</v>
          </cell>
          <cell r="J526">
            <v>2410001</v>
          </cell>
          <cell r="K526" t="str">
            <v>横浜市旭区上白根町２－９－１８</v>
          </cell>
          <cell r="L526" t="str">
            <v>土と愛子供の家保育所</v>
          </cell>
          <cell r="M526">
            <v>45226</v>
          </cell>
          <cell r="P526" t="str">
            <v>あり</v>
          </cell>
          <cell r="U526" t="str">
            <v>令和４年</v>
          </cell>
        </row>
        <row r="527">
          <cell r="A527">
            <v>1410051014140</v>
          </cell>
          <cell r="B527">
            <v>6</v>
          </cell>
          <cell r="C527" t="str">
            <v>保育所</v>
          </cell>
          <cell r="D527" t="str">
            <v>太陽の子　白根保育園</v>
          </cell>
          <cell r="E527">
            <v>51</v>
          </cell>
          <cell r="F527" t="str">
            <v>旭区</v>
          </cell>
          <cell r="G527" t="str">
            <v>該当</v>
          </cell>
          <cell r="H527">
            <v>18</v>
          </cell>
          <cell r="I527" t="str">
            <v>受ける</v>
          </cell>
          <cell r="J527">
            <v>1086215</v>
          </cell>
          <cell r="K527" t="str">
            <v>東京都港区港南二丁目１５番３号　品川インターシティＣ棟１５階</v>
          </cell>
          <cell r="L527" t="str">
            <v>ＨＩＴＯＷＡキッズライフ株式会社</v>
          </cell>
          <cell r="M527">
            <v>45198</v>
          </cell>
          <cell r="P527" t="str">
            <v>あり</v>
          </cell>
          <cell r="U527" t="str">
            <v>令和４年</v>
          </cell>
        </row>
        <row r="528">
          <cell r="A528">
            <v>1410051014132</v>
          </cell>
          <cell r="B528">
            <v>6</v>
          </cell>
          <cell r="C528" t="str">
            <v>保育所</v>
          </cell>
          <cell r="D528" t="str">
            <v>太陽の子　さちが丘保育園</v>
          </cell>
          <cell r="E528">
            <v>51</v>
          </cell>
          <cell r="F528" t="str">
            <v>旭区</v>
          </cell>
          <cell r="G528" t="str">
            <v>該当</v>
          </cell>
          <cell r="H528">
            <v>20</v>
          </cell>
          <cell r="I528" t="str">
            <v>受ける</v>
          </cell>
          <cell r="J528">
            <v>1086215</v>
          </cell>
          <cell r="K528" t="str">
            <v>東京都港区港南二丁目１５番３号　品川インターシティＣ棟１５階</v>
          </cell>
          <cell r="L528" t="str">
            <v>ＨＩＴＯＷＡキッズライフ株式会社</v>
          </cell>
          <cell r="M528">
            <v>45198</v>
          </cell>
          <cell r="P528" t="str">
            <v>あり</v>
          </cell>
          <cell r="U528" t="str">
            <v>令和４年</v>
          </cell>
        </row>
        <row r="529">
          <cell r="A529">
            <v>1410051014124</v>
          </cell>
          <cell r="B529">
            <v>6</v>
          </cell>
          <cell r="C529" t="str">
            <v>保育所</v>
          </cell>
          <cell r="D529" t="str">
            <v>旭はるかぜ保育園</v>
          </cell>
          <cell r="E529">
            <v>51</v>
          </cell>
          <cell r="F529" t="str">
            <v>旭区</v>
          </cell>
          <cell r="G529" t="str">
            <v>該当</v>
          </cell>
          <cell r="H529">
            <v>25</v>
          </cell>
          <cell r="I529" t="str">
            <v>受ける</v>
          </cell>
          <cell r="J529">
            <v>2410822</v>
          </cell>
          <cell r="K529" t="str">
            <v>横浜市旭区さちが丘３４－１３</v>
          </cell>
          <cell r="L529" t="str">
            <v>社会福祉法人伸愛会　旭はるかぜ保育園</v>
          </cell>
          <cell r="M529">
            <v>45191</v>
          </cell>
          <cell r="P529" t="str">
            <v>あり</v>
          </cell>
          <cell r="U529" t="str">
            <v>令和４年</v>
          </cell>
        </row>
        <row r="530">
          <cell r="A530">
            <v>1410052005378</v>
          </cell>
          <cell r="B530">
            <v>7</v>
          </cell>
          <cell r="C530" t="str">
            <v>家庭的保育事業</v>
          </cell>
          <cell r="D530" t="str">
            <v>ひより保育室</v>
          </cell>
          <cell r="E530">
            <v>51</v>
          </cell>
          <cell r="F530" t="str">
            <v>旭区</v>
          </cell>
          <cell r="G530" t="str">
            <v>該当</v>
          </cell>
          <cell r="H530">
            <v>4</v>
          </cell>
          <cell r="I530" t="str">
            <v>-</v>
          </cell>
          <cell r="J530">
            <v>2410814</v>
          </cell>
          <cell r="K530" t="str">
            <v>横浜市旭区中沢一丁目３５－１１</v>
          </cell>
          <cell r="L530" t="str">
            <v>ひより保育室</v>
          </cell>
          <cell r="M530">
            <v>45205</v>
          </cell>
          <cell r="P530" t="str">
            <v>あり</v>
          </cell>
          <cell r="U530" t="str">
            <v>令和４年</v>
          </cell>
        </row>
        <row r="531">
          <cell r="A531">
            <v>1410052005972</v>
          </cell>
          <cell r="B531">
            <v>8</v>
          </cell>
          <cell r="C531" t="str">
            <v>小規模保育事業（A型）</v>
          </cell>
          <cell r="D531" t="str">
            <v>前島保育園</v>
          </cell>
          <cell r="E531">
            <v>51</v>
          </cell>
          <cell r="F531" t="str">
            <v>旭区</v>
          </cell>
          <cell r="G531" t="str">
            <v>該当</v>
          </cell>
          <cell r="H531">
            <v>6</v>
          </cell>
          <cell r="I531" t="str">
            <v>受ける</v>
          </cell>
          <cell r="J531">
            <v>2510037</v>
          </cell>
          <cell r="K531" t="str">
            <v>神奈川県藤沢市鵠沼海岸７丁目１９－３　鵠沼海岸７丁目マンション２階</v>
          </cell>
          <cell r="L531" t="str">
            <v>前島保育株式会社　前島保育園</v>
          </cell>
          <cell r="M531">
            <v>45191</v>
          </cell>
          <cell r="P531" t="str">
            <v>あり</v>
          </cell>
          <cell r="U531" t="str">
            <v>令和４年</v>
          </cell>
        </row>
        <row r="532">
          <cell r="A532">
            <v>1410052005907</v>
          </cell>
          <cell r="B532">
            <v>8</v>
          </cell>
          <cell r="C532" t="str">
            <v>小規模保育事業（A型）</v>
          </cell>
          <cell r="D532" t="str">
            <v>SEASON KID保育園</v>
          </cell>
          <cell r="E532">
            <v>51</v>
          </cell>
          <cell r="F532" t="str">
            <v>旭区</v>
          </cell>
          <cell r="G532" t="str">
            <v>該当</v>
          </cell>
          <cell r="H532">
            <v>11</v>
          </cell>
          <cell r="I532" t="str">
            <v>受ける</v>
          </cell>
          <cell r="J532">
            <v>2300078</v>
          </cell>
          <cell r="K532" t="str">
            <v>横浜市鶴見区岸谷一丁目２４－１１</v>
          </cell>
          <cell r="L532" t="str">
            <v>一般社団法人ＫＩＤ－Ｇ</v>
          </cell>
          <cell r="M532">
            <v>45226</v>
          </cell>
          <cell r="P532" t="str">
            <v>あり</v>
          </cell>
          <cell r="U532" t="str">
            <v>令和４年</v>
          </cell>
        </row>
        <row r="533">
          <cell r="A533">
            <v>1410052005873</v>
          </cell>
          <cell r="B533">
            <v>8</v>
          </cell>
          <cell r="C533" t="str">
            <v>小規模保育事業（A型）</v>
          </cell>
          <cell r="D533" t="str">
            <v>サクラフェリーチェ保育園　二俣川</v>
          </cell>
          <cell r="E533">
            <v>51</v>
          </cell>
          <cell r="F533" t="str">
            <v>旭区</v>
          </cell>
          <cell r="G533" t="str">
            <v>該当</v>
          </cell>
          <cell r="H533">
            <v>11</v>
          </cell>
          <cell r="I533" t="str">
            <v>受ける</v>
          </cell>
          <cell r="J533">
            <v>2410821</v>
          </cell>
          <cell r="K533" t="str">
            <v>横浜市旭区二俣川１丁目４１－３　二俣川第５ビル２階</v>
          </cell>
          <cell r="L533" t="str">
            <v>サクラフェリーチェ保育園　二俣川</v>
          </cell>
          <cell r="M533">
            <v>45205</v>
          </cell>
          <cell r="P533" t="str">
            <v>あり</v>
          </cell>
          <cell r="U533" t="str">
            <v>令和４年</v>
          </cell>
        </row>
        <row r="534">
          <cell r="A534">
            <v>1410052005717</v>
          </cell>
          <cell r="B534">
            <v>8</v>
          </cell>
          <cell r="C534" t="str">
            <v>小規模保育事業（A型）</v>
          </cell>
          <cell r="D534" t="str">
            <v>スマイルビー保育園</v>
          </cell>
          <cell r="E534">
            <v>51</v>
          </cell>
          <cell r="F534" t="str">
            <v>旭区</v>
          </cell>
          <cell r="G534" t="str">
            <v>該当</v>
          </cell>
          <cell r="H534">
            <v>9</v>
          </cell>
          <cell r="I534" t="str">
            <v>受ける</v>
          </cell>
          <cell r="J534">
            <v>2410825</v>
          </cell>
          <cell r="K534" t="str">
            <v>横浜市旭区中希望が丘１９６</v>
          </cell>
          <cell r="L534" t="str">
            <v>学校法人八ッ橋学園</v>
          </cell>
          <cell r="M534">
            <v>45205</v>
          </cell>
          <cell r="P534" t="str">
            <v>あり</v>
          </cell>
          <cell r="U534" t="str">
            <v>令和４年</v>
          </cell>
        </row>
        <row r="535">
          <cell r="A535">
            <v>1410052005709</v>
          </cell>
          <cell r="B535">
            <v>8</v>
          </cell>
          <cell r="C535" t="str">
            <v>小規模保育事業（A型）</v>
          </cell>
          <cell r="D535" t="str">
            <v>ぱぷりか保育園　鶴ヶ峰</v>
          </cell>
          <cell r="E535">
            <v>51</v>
          </cell>
          <cell r="F535" t="str">
            <v>旭区</v>
          </cell>
          <cell r="G535" t="str">
            <v>該当</v>
          </cell>
          <cell r="H535">
            <v>9</v>
          </cell>
          <cell r="I535" t="str">
            <v>受ける</v>
          </cell>
          <cell r="J535">
            <v>2220033</v>
          </cell>
          <cell r="K535" t="str">
            <v>横浜市港北区新横浜２丁目６番地１３　新横浜ステーションビル７階</v>
          </cell>
          <cell r="L535" t="str">
            <v>アンダンテ株式会社</v>
          </cell>
          <cell r="M535">
            <v>45198</v>
          </cell>
          <cell r="P535" t="str">
            <v>あり</v>
          </cell>
          <cell r="U535" t="str">
            <v>令和４年</v>
          </cell>
        </row>
        <row r="536">
          <cell r="A536">
            <v>1410052005527</v>
          </cell>
          <cell r="B536">
            <v>8</v>
          </cell>
          <cell r="C536" t="str">
            <v>小規模保育事業（A型）</v>
          </cell>
          <cell r="D536" t="str">
            <v>横濱あんじゅ小規模保育園</v>
          </cell>
          <cell r="E536">
            <v>51</v>
          </cell>
          <cell r="F536" t="str">
            <v>旭区</v>
          </cell>
          <cell r="G536" t="str">
            <v>該当</v>
          </cell>
          <cell r="H536">
            <v>9</v>
          </cell>
          <cell r="I536" t="str">
            <v>受ける</v>
          </cell>
          <cell r="J536">
            <v>2410821</v>
          </cell>
          <cell r="K536" t="str">
            <v>横浜市旭区二俣川２丁目８５－３　二俣川ＮＫビル１階</v>
          </cell>
          <cell r="L536" t="str">
            <v>横濱あんじゅ小規模保育園</v>
          </cell>
          <cell r="M536">
            <v>45191</v>
          </cell>
          <cell r="P536" t="str">
            <v>あり</v>
          </cell>
          <cell r="U536" t="str">
            <v>令和４年</v>
          </cell>
        </row>
        <row r="537">
          <cell r="A537">
            <v>1410052005238</v>
          </cell>
          <cell r="B537">
            <v>8</v>
          </cell>
          <cell r="C537" t="str">
            <v>小規模保育事業（A型）</v>
          </cell>
          <cell r="D537" t="str">
            <v>保育園スマイルキッズ二俣川駅前</v>
          </cell>
          <cell r="E537">
            <v>51</v>
          </cell>
          <cell r="F537" t="str">
            <v>旭区</v>
          </cell>
          <cell r="G537" t="str">
            <v>該当</v>
          </cell>
          <cell r="H537">
            <v>9</v>
          </cell>
          <cell r="I537" t="str">
            <v>受ける</v>
          </cell>
          <cell r="J537">
            <v>2410821</v>
          </cell>
          <cell r="K537" t="str">
            <v>横浜市旭区二俣川１丁目２－１　ライオンズステーションプラザ１０２</v>
          </cell>
          <cell r="L537" t="str">
            <v>保育園スマイルキッズ二俣川駅前</v>
          </cell>
          <cell r="M537">
            <v>45198</v>
          </cell>
          <cell r="P537" t="str">
            <v>あり</v>
          </cell>
          <cell r="U537" t="str">
            <v>令和４年</v>
          </cell>
        </row>
        <row r="538">
          <cell r="A538">
            <v>1410052004801</v>
          </cell>
          <cell r="B538">
            <v>8</v>
          </cell>
          <cell r="C538" t="str">
            <v>小規模保育事業（A型）</v>
          </cell>
          <cell r="D538" t="str">
            <v>ハニービー保育園</v>
          </cell>
          <cell r="E538">
            <v>51</v>
          </cell>
          <cell r="F538" t="str">
            <v>旭区</v>
          </cell>
          <cell r="G538" t="str">
            <v>該当</v>
          </cell>
          <cell r="H538">
            <v>9</v>
          </cell>
          <cell r="I538" t="str">
            <v>受ける</v>
          </cell>
          <cell r="J538">
            <v>2410825</v>
          </cell>
          <cell r="K538" t="str">
            <v>横浜市旭区中希望が丘１９６</v>
          </cell>
          <cell r="L538" t="str">
            <v>学校法人　八ツ橋学園　小規模保育ハニービ</v>
          </cell>
          <cell r="M538">
            <v>45205</v>
          </cell>
          <cell r="P538" t="str">
            <v>あり</v>
          </cell>
          <cell r="U538" t="str">
            <v>令和４年</v>
          </cell>
        </row>
        <row r="539">
          <cell r="A539">
            <v>1410052004793</v>
          </cell>
          <cell r="B539">
            <v>8</v>
          </cell>
          <cell r="C539" t="str">
            <v>小規模保育事業（A型）</v>
          </cell>
          <cell r="D539" t="str">
            <v>あさひすまいる保育園</v>
          </cell>
          <cell r="E539">
            <v>51</v>
          </cell>
          <cell r="F539" t="str">
            <v>旭区</v>
          </cell>
          <cell r="G539" t="str">
            <v>該当</v>
          </cell>
          <cell r="H539">
            <v>7</v>
          </cell>
          <cell r="I539" t="str">
            <v>受ける</v>
          </cell>
          <cell r="J539">
            <v>2410021</v>
          </cell>
          <cell r="K539" t="str">
            <v>横浜市旭区鶴ケ峰本町２－４６－１　ＢＦハイツ２０２</v>
          </cell>
          <cell r="L539" t="str">
            <v>あさひすまいる保育園　</v>
          </cell>
          <cell r="M539">
            <v>45205</v>
          </cell>
          <cell r="P539" t="str">
            <v>あり</v>
          </cell>
          <cell r="U539" t="str">
            <v>令和４年</v>
          </cell>
        </row>
        <row r="540">
          <cell r="A540">
            <v>1410052004777</v>
          </cell>
          <cell r="B540">
            <v>8</v>
          </cell>
          <cell r="C540" t="str">
            <v>小規模保育事業（A型）</v>
          </cell>
          <cell r="D540" t="str">
            <v>ＳＡＦＡＲＩ　ＫＩＤ保育園</v>
          </cell>
          <cell r="E540">
            <v>51</v>
          </cell>
          <cell r="F540" t="str">
            <v>旭区</v>
          </cell>
          <cell r="G540" t="str">
            <v>該当</v>
          </cell>
          <cell r="H540">
            <v>11</v>
          </cell>
          <cell r="I540" t="str">
            <v>受ける</v>
          </cell>
          <cell r="J540">
            <v>2410025</v>
          </cell>
          <cell r="K540" t="str">
            <v>横浜市旭区四季美台７２－１</v>
          </cell>
          <cell r="L540" t="str">
            <v>ＳＡＦＡＲＩ　ＫＩＤ保育園</v>
          </cell>
          <cell r="M540">
            <v>45226</v>
          </cell>
          <cell r="P540" t="str">
            <v>あり</v>
          </cell>
          <cell r="U540" t="str">
            <v>令和４年</v>
          </cell>
        </row>
        <row r="541">
          <cell r="A541">
            <v>1410052004728</v>
          </cell>
          <cell r="B541">
            <v>8</v>
          </cell>
          <cell r="C541" t="str">
            <v>小規模保育事業（A型）</v>
          </cell>
          <cell r="D541" t="str">
            <v>とこちゃん☆みっつ保育園</v>
          </cell>
          <cell r="E541">
            <v>51</v>
          </cell>
          <cell r="F541" t="str">
            <v>旭区</v>
          </cell>
          <cell r="G541" t="str">
            <v>該当</v>
          </cell>
          <cell r="H541">
            <v>9</v>
          </cell>
          <cell r="I541" t="str">
            <v>受ける</v>
          </cell>
          <cell r="J541">
            <v>2420021</v>
          </cell>
          <cell r="K541" t="str">
            <v>神奈川県大和市中央１－３－８エトワールヤマト２０３</v>
          </cell>
          <cell r="L541" t="str">
            <v>株式会社Ｂａｌａｎｃｅ　とこちゃん保育園</v>
          </cell>
          <cell r="M541">
            <v>45198</v>
          </cell>
          <cell r="P541" t="str">
            <v>あり</v>
          </cell>
          <cell r="U541" t="str">
            <v>令和４年</v>
          </cell>
        </row>
        <row r="542">
          <cell r="A542">
            <v>1410052004710</v>
          </cell>
          <cell r="B542">
            <v>8</v>
          </cell>
          <cell r="C542" t="str">
            <v>小規模保育事業（A型）</v>
          </cell>
          <cell r="D542" t="str">
            <v>マミー保育園二俣川</v>
          </cell>
          <cell r="E542">
            <v>51</v>
          </cell>
          <cell r="F542" t="str">
            <v>旭区</v>
          </cell>
          <cell r="G542" t="str">
            <v>該当</v>
          </cell>
          <cell r="H542">
            <v>10</v>
          </cell>
          <cell r="I542" t="str">
            <v>受ける</v>
          </cell>
          <cell r="J542">
            <v>2310062</v>
          </cell>
          <cell r="K542" t="str">
            <v>横浜市中区桜木町１－１　グランビュービル５階</v>
          </cell>
          <cell r="L542" t="str">
            <v>株式会社　マミー・インターナショナル</v>
          </cell>
          <cell r="M542">
            <v>45212</v>
          </cell>
          <cell r="P542" t="str">
            <v>あり</v>
          </cell>
          <cell r="U542" t="str">
            <v>令和４年</v>
          </cell>
        </row>
        <row r="543">
          <cell r="A543">
            <v>1410052004579</v>
          </cell>
          <cell r="B543">
            <v>8</v>
          </cell>
          <cell r="C543" t="str">
            <v>小規模保育事業（A型）</v>
          </cell>
          <cell r="D543" t="str">
            <v>すずらん二俣川保育園</v>
          </cell>
          <cell r="E543">
            <v>51</v>
          </cell>
          <cell r="F543" t="str">
            <v>旭区</v>
          </cell>
          <cell r="G543" t="str">
            <v>該当</v>
          </cell>
          <cell r="H543">
            <v>9</v>
          </cell>
          <cell r="I543" t="str">
            <v>受ける</v>
          </cell>
          <cell r="J543">
            <v>2410822</v>
          </cell>
          <cell r="K543" t="str">
            <v>横浜市旭区さちが丘３－４　北上ビル１階</v>
          </cell>
          <cell r="L543" t="str">
            <v>すずらん二俣川保育園</v>
          </cell>
          <cell r="M543">
            <v>45205</v>
          </cell>
          <cell r="P543" t="str">
            <v>あり</v>
          </cell>
          <cell r="U543" t="str">
            <v>令和４年</v>
          </cell>
        </row>
        <row r="544">
          <cell r="A544">
            <v>1410052003340</v>
          </cell>
          <cell r="B544">
            <v>8</v>
          </cell>
          <cell r="C544" t="str">
            <v>小規模保育事業（A型）</v>
          </cell>
          <cell r="D544" t="str">
            <v>保育室　ひかり</v>
          </cell>
          <cell r="E544">
            <v>51</v>
          </cell>
          <cell r="F544" t="str">
            <v>旭区</v>
          </cell>
          <cell r="G544" t="str">
            <v>該当</v>
          </cell>
          <cell r="H544">
            <v>8</v>
          </cell>
          <cell r="I544" t="str">
            <v>受ける</v>
          </cell>
          <cell r="J544">
            <v>2410014</v>
          </cell>
          <cell r="K544" t="str">
            <v>横浜市旭区市沢町５６１－１－１０３</v>
          </cell>
          <cell r="L544" t="str">
            <v>保育室ひかり</v>
          </cell>
          <cell r="M544">
            <v>45212</v>
          </cell>
          <cell r="P544" t="str">
            <v>あり</v>
          </cell>
          <cell r="U544" t="str">
            <v>令和４年</v>
          </cell>
        </row>
        <row r="545">
          <cell r="A545">
            <v>1410052003308</v>
          </cell>
          <cell r="B545">
            <v>8</v>
          </cell>
          <cell r="C545" t="str">
            <v>小規模保育事業（A型）</v>
          </cell>
          <cell r="D545" t="str">
            <v>ちゃいれっく　上白根保育室</v>
          </cell>
          <cell r="E545">
            <v>51</v>
          </cell>
          <cell r="F545" t="str">
            <v>旭区</v>
          </cell>
          <cell r="G545" t="str">
            <v>該当</v>
          </cell>
          <cell r="H545">
            <v>9</v>
          </cell>
          <cell r="I545" t="str">
            <v>受ける</v>
          </cell>
          <cell r="J545">
            <v>1690075</v>
          </cell>
          <cell r="K545" t="str">
            <v>東京都新宿区高田馬場１丁目３０－４　３０山京ビル３階</v>
          </cell>
          <cell r="L545" t="str">
            <v>株式会社プロケア</v>
          </cell>
          <cell r="M545">
            <v>45212</v>
          </cell>
          <cell r="P545" t="str">
            <v>あり</v>
          </cell>
          <cell r="U545" t="str">
            <v>令和４年</v>
          </cell>
        </row>
        <row r="546">
          <cell r="A546">
            <v>1410052003209</v>
          </cell>
          <cell r="B546">
            <v>8</v>
          </cell>
          <cell r="C546" t="str">
            <v>小規模保育事業（A型）</v>
          </cell>
          <cell r="D546" t="str">
            <v>旭ローズ保育園</v>
          </cell>
          <cell r="E546">
            <v>51</v>
          </cell>
          <cell r="F546" t="str">
            <v>旭区</v>
          </cell>
          <cell r="G546" t="str">
            <v>該当</v>
          </cell>
          <cell r="H546">
            <v>10</v>
          </cell>
          <cell r="I546" t="str">
            <v>受ける</v>
          </cell>
          <cell r="J546">
            <v>2410803</v>
          </cell>
          <cell r="K546" t="str">
            <v>横浜市旭区川井本町１５４－６</v>
          </cell>
          <cell r="L546" t="str">
            <v>社会福祉法人　漆原清和会</v>
          </cell>
          <cell r="M546">
            <v>45198</v>
          </cell>
          <cell r="P546" t="str">
            <v>あり</v>
          </cell>
          <cell r="U546" t="str">
            <v>令和４年</v>
          </cell>
        </row>
        <row r="547">
          <cell r="A547">
            <v>1410052002888</v>
          </cell>
          <cell r="B547">
            <v>8</v>
          </cell>
          <cell r="C547" t="str">
            <v>小規模保育事業（A型）</v>
          </cell>
          <cell r="D547" t="str">
            <v>おれんじハウス二俣川保育園</v>
          </cell>
          <cell r="E547">
            <v>51</v>
          </cell>
          <cell r="F547" t="str">
            <v>旭区</v>
          </cell>
          <cell r="G547" t="str">
            <v>該当</v>
          </cell>
          <cell r="H547">
            <v>8</v>
          </cell>
          <cell r="I547" t="str">
            <v>受ける</v>
          </cell>
          <cell r="J547">
            <v>2410024</v>
          </cell>
          <cell r="K547" t="str">
            <v>横浜市旭区本村町３８－３　宮の杜パーク１０６号室</v>
          </cell>
          <cell r="L547" t="str">
            <v>おれんじハウス二俣川保育園</v>
          </cell>
          <cell r="M547">
            <v>45191</v>
          </cell>
          <cell r="P547" t="str">
            <v>あり</v>
          </cell>
          <cell r="U547" t="str">
            <v>令和４年</v>
          </cell>
        </row>
        <row r="548">
          <cell r="A548">
            <v>1410052004066</v>
          </cell>
          <cell r="B548">
            <v>10</v>
          </cell>
          <cell r="C548" t="str">
            <v>事業所内保育事業－小規模Ａ型基準</v>
          </cell>
          <cell r="D548" t="str">
            <v>タドラーキッズ</v>
          </cell>
          <cell r="E548">
            <v>51</v>
          </cell>
          <cell r="F548" t="str">
            <v>旭区</v>
          </cell>
          <cell r="G548" t="str">
            <v>該当</v>
          </cell>
          <cell r="H548">
            <v>7</v>
          </cell>
          <cell r="I548" t="str">
            <v>受ける</v>
          </cell>
          <cell r="J548">
            <v>2410825</v>
          </cell>
          <cell r="K548" t="str">
            <v>横浜市旭区中希望が丘１９６</v>
          </cell>
          <cell r="L548" t="str">
            <v>八ツ橋学園　</v>
          </cell>
          <cell r="M548">
            <v>45212</v>
          </cell>
          <cell r="P548" t="str">
            <v>あり</v>
          </cell>
          <cell r="U548" t="str">
            <v>令和４年</v>
          </cell>
        </row>
        <row r="549">
          <cell r="A549">
            <v>1410051027712</v>
          </cell>
          <cell r="B549">
            <v>5</v>
          </cell>
          <cell r="C549" t="str">
            <v>幼稚園</v>
          </cell>
          <cell r="D549" t="str">
            <v>汐見台西幼稚園</v>
          </cell>
          <cell r="E549">
            <v>60</v>
          </cell>
          <cell r="F549" t="str">
            <v>磯子区</v>
          </cell>
          <cell r="G549" t="str">
            <v>該当</v>
          </cell>
          <cell r="H549">
            <v>16</v>
          </cell>
          <cell r="I549" t="str">
            <v>-</v>
          </cell>
          <cell r="J549">
            <v>2350022</v>
          </cell>
          <cell r="K549" t="str">
            <v>横浜市磯子区汐見台１丁目６</v>
          </cell>
          <cell r="L549" t="str">
            <v>学校法人神奈川県住宅福祉学園</v>
          </cell>
          <cell r="M549">
            <v>45212</v>
          </cell>
          <cell r="P549" t="str">
            <v>あり</v>
          </cell>
          <cell r="U549" t="str">
            <v>令和４年</v>
          </cell>
        </row>
        <row r="550">
          <cell r="A550">
            <v>1410051026912</v>
          </cell>
          <cell r="B550">
            <v>5</v>
          </cell>
          <cell r="C550" t="str">
            <v>幼稚園</v>
          </cell>
          <cell r="D550" t="str">
            <v>汐見台東幼稚園</v>
          </cell>
          <cell r="E550">
            <v>60</v>
          </cell>
          <cell r="F550" t="str">
            <v>磯子区</v>
          </cell>
          <cell r="G550" t="str">
            <v>該当</v>
          </cell>
          <cell r="H550">
            <v>20</v>
          </cell>
          <cell r="I550" t="str">
            <v>-</v>
          </cell>
          <cell r="J550">
            <v>2350022</v>
          </cell>
          <cell r="K550" t="str">
            <v>横浜市磯子区汐見台１丁目６</v>
          </cell>
          <cell r="L550" t="str">
            <v>学校法人　神奈川県住宅福祉学園</v>
          </cell>
          <cell r="M550">
            <v>45212</v>
          </cell>
          <cell r="P550" t="str">
            <v>あり</v>
          </cell>
          <cell r="U550" t="str">
            <v>令和４年</v>
          </cell>
        </row>
        <row r="551">
          <cell r="A551">
            <v>1410051026904</v>
          </cell>
          <cell r="B551">
            <v>5</v>
          </cell>
          <cell r="C551" t="str">
            <v>幼稚園</v>
          </cell>
          <cell r="D551" t="str">
            <v>汐見台中央幼稚園</v>
          </cell>
          <cell r="E551">
            <v>60</v>
          </cell>
          <cell r="F551" t="str">
            <v>磯子区</v>
          </cell>
          <cell r="G551" t="str">
            <v>該当</v>
          </cell>
          <cell r="H551">
            <v>17</v>
          </cell>
          <cell r="I551" t="str">
            <v>-</v>
          </cell>
          <cell r="J551">
            <v>2350022</v>
          </cell>
          <cell r="K551" t="str">
            <v>横浜市磯子区汐見台１丁目６</v>
          </cell>
          <cell r="L551" t="str">
            <v>学校法人　神奈川県住宅福祉学園</v>
          </cell>
          <cell r="M551">
            <v>45212</v>
          </cell>
          <cell r="P551" t="str">
            <v>あり</v>
          </cell>
          <cell r="U551" t="str">
            <v>令和４年</v>
          </cell>
        </row>
        <row r="552">
          <cell r="A552">
            <v>1410051026896</v>
          </cell>
          <cell r="B552">
            <v>5</v>
          </cell>
          <cell r="C552" t="str">
            <v>幼稚園</v>
          </cell>
          <cell r="D552" t="str">
            <v>かおり幼稚園</v>
          </cell>
          <cell r="E552">
            <v>60</v>
          </cell>
          <cell r="F552" t="str">
            <v>磯子区</v>
          </cell>
          <cell r="G552" t="str">
            <v>該当</v>
          </cell>
          <cell r="H552">
            <v>14</v>
          </cell>
          <cell r="I552" t="str">
            <v>-</v>
          </cell>
          <cell r="J552">
            <v>2350045</v>
          </cell>
          <cell r="K552" t="str">
            <v>横浜市磯子区洋光台四丁目１２</v>
          </cell>
          <cell r="L552" t="str">
            <v>かおり幼稚園</v>
          </cell>
          <cell r="M552">
            <v>45212</v>
          </cell>
          <cell r="P552" t="str">
            <v>あり</v>
          </cell>
          <cell r="U552" t="str">
            <v>令和４年</v>
          </cell>
        </row>
        <row r="553">
          <cell r="A553">
            <v>1410051021517</v>
          </cell>
          <cell r="B553">
            <v>5</v>
          </cell>
          <cell r="C553" t="str">
            <v>幼稚園</v>
          </cell>
          <cell r="D553" t="str">
            <v>八幡橋幼稚園</v>
          </cell>
          <cell r="E553">
            <v>60</v>
          </cell>
          <cell r="F553" t="str">
            <v>磯子区</v>
          </cell>
          <cell r="G553" t="str">
            <v>該当</v>
          </cell>
          <cell r="H553">
            <v>11</v>
          </cell>
          <cell r="I553" t="str">
            <v>-</v>
          </cell>
          <cell r="J553">
            <v>2400067</v>
          </cell>
          <cell r="K553" t="str">
            <v>横浜市保土ケ谷区常盤台６６番１８号</v>
          </cell>
          <cell r="L553" t="str">
            <v>学校法人　聖ヶ丘学園</v>
          </cell>
          <cell r="M553">
            <v>45198</v>
          </cell>
          <cell r="P553" t="str">
            <v>あり</v>
          </cell>
          <cell r="U553" t="str">
            <v>令和４年</v>
          </cell>
        </row>
        <row r="554">
          <cell r="A554">
            <v>1410051026987</v>
          </cell>
          <cell r="B554">
            <v>6</v>
          </cell>
          <cell r="C554" t="str">
            <v>保育所</v>
          </cell>
          <cell r="D554" t="str">
            <v>あっぷる滝頭保育園</v>
          </cell>
          <cell r="E554">
            <v>60</v>
          </cell>
          <cell r="F554" t="str">
            <v>磯子区</v>
          </cell>
          <cell r="G554" t="str">
            <v>該当</v>
          </cell>
          <cell r="H554">
            <v>18</v>
          </cell>
          <cell r="I554" t="str">
            <v>受ける</v>
          </cell>
          <cell r="J554">
            <v>2350012</v>
          </cell>
          <cell r="K554" t="str">
            <v>横浜市磯子区滝頭一丁目２番１７</v>
          </cell>
          <cell r="L554" t="str">
            <v>あっぷる滝頭保育園</v>
          </cell>
          <cell r="M554">
            <v>45191</v>
          </cell>
          <cell r="P554" t="str">
            <v>あり</v>
          </cell>
          <cell r="U554" t="str">
            <v>令和４年</v>
          </cell>
        </row>
        <row r="555">
          <cell r="A555">
            <v>1410051025815</v>
          </cell>
          <cell r="B555">
            <v>6</v>
          </cell>
          <cell r="C555" t="str">
            <v>保育所</v>
          </cell>
          <cell r="D555" t="str">
            <v>杉田保育園</v>
          </cell>
          <cell r="E555">
            <v>60</v>
          </cell>
          <cell r="F555" t="str">
            <v>磯子区</v>
          </cell>
          <cell r="G555" t="str">
            <v>該当</v>
          </cell>
          <cell r="H555">
            <v>17</v>
          </cell>
          <cell r="I555" t="str">
            <v>受ける</v>
          </cell>
          <cell r="J555">
            <v>2350033</v>
          </cell>
          <cell r="K555" t="str">
            <v>横浜市磯子区杉田７－２－１</v>
          </cell>
          <cell r="L555" t="str">
            <v>杉田保育園</v>
          </cell>
          <cell r="M555">
            <v>45205</v>
          </cell>
          <cell r="P555" t="str">
            <v>あり</v>
          </cell>
          <cell r="U555" t="str">
            <v>令和４年</v>
          </cell>
        </row>
        <row r="556">
          <cell r="A556">
            <v>1410051025625</v>
          </cell>
          <cell r="B556">
            <v>6</v>
          </cell>
          <cell r="C556" t="str">
            <v>保育所</v>
          </cell>
          <cell r="D556" t="str">
            <v>キッズパートナー磯子中原</v>
          </cell>
          <cell r="E556">
            <v>60</v>
          </cell>
          <cell r="F556" t="str">
            <v>磯子区</v>
          </cell>
          <cell r="G556" t="str">
            <v>該当</v>
          </cell>
          <cell r="H556">
            <v>15</v>
          </cell>
          <cell r="I556" t="str">
            <v>受ける</v>
          </cell>
          <cell r="J556">
            <v>1400013</v>
          </cell>
          <cell r="K556" t="str">
            <v>東京都品川区南大井６丁目２０－１４</v>
          </cell>
          <cell r="L556" t="str">
            <v>ケアパートナー株式会社</v>
          </cell>
          <cell r="M556">
            <v>45212</v>
          </cell>
          <cell r="P556" t="str">
            <v>あり</v>
          </cell>
          <cell r="U556" t="str">
            <v>令和４年</v>
          </cell>
        </row>
        <row r="557">
          <cell r="A557">
            <v>1410051025609</v>
          </cell>
          <cell r="B557">
            <v>6</v>
          </cell>
          <cell r="C557" t="str">
            <v>保育所</v>
          </cell>
          <cell r="D557" t="str">
            <v>スターチャイルド≪洋光台ナーサリー≫</v>
          </cell>
          <cell r="E557">
            <v>60</v>
          </cell>
          <cell r="F557" t="str">
            <v>磯子区</v>
          </cell>
          <cell r="G557" t="str">
            <v>該当</v>
          </cell>
          <cell r="H557">
            <v>19</v>
          </cell>
          <cell r="I557" t="str">
            <v>受ける</v>
          </cell>
          <cell r="J557">
            <v>2210835</v>
          </cell>
          <cell r="K557" t="str">
            <v>横浜市神奈川区鶴屋町３－２９－１　第６安田ビル５階</v>
          </cell>
          <cell r="L557" t="str">
            <v>ヒューマンスターチャイルド株式会社</v>
          </cell>
          <cell r="M557">
            <v>45212</v>
          </cell>
          <cell r="P557" t="str">
            <v>あり</v>
          </cell>
          <cell r="U557" t="str">
            <v>令和４年</v>
          </cell>
        </row>
        <row r="558">
          <cell r="A558">
            <v>1410051025575</v>
          </cell>
          <cell r="B558">
            <v>6</v>
          </cell>
          <cell r="C558" t="str">
            <v>保育所</v>
          </cell>
          <cell r="D558" t="str">
            <v>グローバルキッズ磯子保育園</v>
          </cell>
          <cell r="E558">
            <v>60</v>
          </cell>
          <cell r="F558" t="str">
            <v>磯子区</v>
          </cell>
          <cell r="G558" t="str">
            <v>該当</v>
          </cell>
          <cell r="H558">
            <v>18</v>
          </cell>
          <cell r="I558" t="str">
            <v>受ける</v>
          </cell>
          <cell r="J558">
            <v>1020071</v>
          </cell>
          <cell r="K558" t="str">
            <v>東京都千代田区富士見二丁目１４番３６号</v>
          </cell>
          <cell r="L558" t="str">
            <v>株式会社グローバルキッズ</v>
          </cell>
          <cell r="M558">
            <v>45198</v>
          </cell>
          <cell r="P558" t="str">
            <v>あり</v>
          </cell>
          <cell r="U558" t="str">
            <v>令和４年</v>
          </cell>
        </row>
        <row r="559">
          <cell r="A559">
            <v>1410051024826</v>
          </cell>
          <cell r="B559">
            <v>6</v>
          </cell>
          <cell r="C559" t="str">
            <v>保育所</v>
          </cell>
          <cell r="D559" t="str">
            <v>横浜おひさま保育園</v>
          </cell>
          <cell r="E559">
            <v>60</v>
          </cell>
          <cell r="F559" t="str">
            <v>磯子区</v>
          </cell>
          <cell r="G559" t="str">
            <v>該当</v>
          </cell>
          <cell r="H559">
            <v>20</v>
          </cell>
          <cell r="I559" t="str">
            <v>受ける</v>
          </cell>
          <cell r="J559">
            <v>2350016</v>
          </cell>
          <cell r="K559" t="str">
            <v>横浜市磯子区磯子３－１１－２０</v>
          </cell>
          <cell r="L559" t="str">
            <v>横浜おひさま保育園</v>
          </cell>
          <cell r="M559">
            <v>45191</v>
          </cell>
          <cell r="P559" t="str">
            <v>あり</v>
          </cell>
          <cell r="U559" t="str">
            <v>令和４年</v>
          </cell>
        </row>
        <row r="560">
          <cell r="A560">
            <v>1410051024818</v>
          </cell>
          <cell r="B560">
            <v>6</v>
          </cell>
          <cell r="C560" t="str">
            <v>保育所</v>
          </cell>
          <cell r="D560" t="str">
            <v>キッズガーデン横浜磯子</v>
          </cell>
          <cell r="E560">
            <v>60</v>
          </cell>
          <cell r="F560" t="str">
            <v>磯子区</v>
          </cell>
          <cell r="G560" t="str">
            <v>該当</v>
          </cell>
          <cell r="H560">
            <v>19</v>
          </cell>
          <cell r="I560" t="str">
            <v>受ける</v>
          </cell>
          <cell r="J560">
            <v>1410031</v>
          </cell>
          <cell r="K560" t="str">
            <v>東京都品川区西五反田１－３－８　五反田御幸ビル７階</v>
          </cell>
          <cell r="L560" t="str">
            <v>株式会社　ＫｉｄｓＳｍｉｌｅＰｒｏｊｅｃ</v>
          </cell>
          <cell r="M560">
            <v>45205</v>
          </cell>
          <cell r="P560" t="str">
            <v>あり</v>
          </cell>
          <cell r="U560" t="str">
            <v>令和４年</v>
          </cell>
        </row>
        <row r="561">
          <cell r="A561">
            <v>1410051024560</v>
          </cell>
          <cell r="B561">
            <v>6</v>
          </cell>
          <cell r="C561" t="str">
            <v>保育所</v>
          </cell>
          <cell r="D561" t="str">
            <v>西町星の子保育園</v>
          </cell>
          <cell r="E561">
            <v>60</v>
          </cell>
          <cell r="F561" t="str">
            <v>磯子区</v>
          </cell>
          <cell r="G561" t="str">
            <v>該当</v>
          </cell>
          <cell r="H561">
            <v>18</v>
          </cell>
          <cell r="I561" t="str">
            <v>受ける</v>
          </cell>
          <cell r="J561">
            <v>2350005</v>
          </cell>
          <cell r="K561" t="str">
            <v>横浜市磯子区東町１９番３３号</v>
          </cell>
          <cell r="L561" t="str">
            <v>根岸星の子保育園</v>
          </cell>
          <cell r="M561">
            <v>45198</v>
          </cell>
          <cell r="P561" t="str">
            <v>あり</v>
          </cell>
          <cell r="U561" t="str">
            <v>令和４年</v>
          </cell>
        </row>
        <row r="562">
          <cell r="A562">
            <v>1410051024073</v>
          </cell>
          <cell r="B562">
            <v>6</v>
          </cell>
          <cell r="C562" t="str">
            <v>保育所</v>
          </cell>
          <cell r="D562" t="str">
            <v>太陽の子　磯子第二保育園</v>
          </cell>
          <cell r="E562">
            <v>60</v>
          </cell>
          <cell r="F562" t="str">
            <v>磯子区</v>
          </cell>
          <cell r="G562" t="str">
            <v>該当</v>
          </cell>
          <cell r="H562">
            <v>15</v>
          </cell>
          <cell r="I562" t="str">
            <v>受ける</v>
          </cell>
          <cell r="J562">
            <v>1086215</v>
          </cell>
          <cell r="K562" t="str">
            <v>東京都港区港南二丁目１５番３号　品川インターシティＣ棟１５階</v>
          </cell>
          <cell r="L562" t="str">
            <v>ＨＩＴＯＷＡキッズライフ株式会社</v>
          </cell>
          <cell r="M562">
            <v>45198</v>
          </cell>
          <cell r="P562" t="str">
            <v>あり</v>
          </cell>
          <cell r="U562" t="str">
            <v>令和４年</v>
          </cell>
        </row>
        <row r="563">
          <cell r="A563">
            <v>1410051023893</v>
          </cell>
          <cell r="B563">
            <v>6</v>
          </cell>
          <cell r="C563" t="str">
            <v>保育所</v>
          </cell>
          <cell r="D563" t="str">
            <v>岡村幼児園</v>
          </cell>
          <cell r="E563">
            <v>60</v>
          </cell>
          <cell r="F563" t="str">
            <v>磯子区</v>
          </cell>
          <cell r="G563" t="str">
            <v>該当</v>
          </cell>
          <cell r="H563">
            <v>22</v>
          </cell>
          <cell r="I563" t="str">
            <v>受ける</v>
          </cell>
          <cell r="J563">
            <v>2350021</v>
          </cell>
          <cell r="K563" t="str">
            <v>横浜市磯子区岡村二丁目１３－１１</v>
          </cell>
          <cell r="L563" t="str">
            <v>岡村幼児園</v>
          </cell>
          <cell r="M563">
            <v>45205</v>
          </cell>
          <cell r="P563" t="str">
            <v>あり</v>
          </cell>
          <cell r="U563" t="str">
            <v>令和４年</v>
          </cell>
        </row>
        <row r="564">
          <cell r="A564">
            <v>1410051023596</v>
          </cell>
          <cell r="B564">
            <v>6</v>
          </cell>
          <cell r="C564" t="str">
            <v>保育所</v>
          </cell>
          <cell r="D564" t="str">
            <v>屏風ゆめの森保育園</v>
          </cell>
          <cell r="E564">
            <v>60</v>
          </cell>
          <cell r="F564" t="str">
            <v>磯子区</v>
          </cell>
          <cell r="G564" t="str">
            <v>該当</v>
          </cell>
          <cell r="H564">
            <v>17</v>
          </cell>
          <cell r="I564" t="str">
            <v>受ける</v>
          </cell>
          <cell r="J564">
            <v>2350023</v>
          </cell>
          <cell r="K564" t="str">
            <v>横浜市磯子区森５－２－２８</v>
          </cell>
          <cell r="L564" t="str">
            <v>屏風ゆめの森保育園</v>
          </cell>
          <cell r="M564">
            <v>45191</v>
          </cell>
          <cell r="P564" t="str">
            <v>あり</v>
          </cell>
          <cell r="U564" t="str">
            <v>令和４年</v>
          </cell>
        </row>
        <row r="565">
          <cell r="A565">
            <v>1410051023547</v>
          </cell>
          <cell r="B565">
            <v>6</v>
          </cell>
          <cell r="C565" t="str">
            <v>保育所</v>
          </cell>
          <cell r="D565" t="str">
            <v>ヨコハマみらい保育園</v>
          </cell>
          <cell r="E565">
            <v>60</v>
          </cell>
          <cell r="F565" t="str">
            <v>磯子区</v>
          </cell>
          <cell r="G565" t="str">
            <v>該当</v>
          </cell>
          <cell r="H565">
            <v>20</v>
          </cell>
          <cell r="I565" t="str">
            <v>受ける</v>
          </cell>
          <cell r="J565">
            <v>2350016</v>
          </cell>
          <cell r="K565" t="str">
            <v>横浜市磯子区磯子３－３－２１　江戸徳ビル４Ｆ</v>
          </cell>
          <cell r="L565" t="str">
            <v>ヨコハマみらい保育園</v>
          </cell>
          <cell r="M565">
            <v>45212</v>
          </cell>
          <cell r="P565" t="str">
            <v>あり</v>
          </cell>
          <cell r="U565" t="str">
            <v>令和４年</v>
          </cell>
        </row>
        <row r="566">
          <cell r="A566">
            <v>1410051023463</v>
          </cell>
          <cell r="B566">
            <v>6</v>
          </cell>
          <cell r="C566" t="str">
            <v>保育所</v>
          </cell>
          <cell r="D566" t="str">
            <v>やべのファミリールーム</v>
          </cell>
          <cell r="E566">
            <v>60</v>
          </cell>
          <cell r="F566" t="str">
            <v>磯子区</v>
          </cell>
          <cell r="G566" t="str">
            <v>該当</v>
          </cell>
          <cell r="H566">
            <v>20</v>
          </cell>
          <cell r="I566" t="str">
            <v>受ける</v>
          </cell>
          <cell r="J566">
            <v>2350045</v>
          </cell>
          <cell r="K566" t="str">
            <v>横浜市磯子区洋光台三丁目２８番地２７</v>
          </cell>
          <cell r="L566" t="str">
            <v>やべのファミリールーム</v>
          </cell>
          <cell r="M566">
            <v>45205</v>
          </cell>
          <cell r="P566" t="str">
            <v>あり</v>
          </cell>
          <cell r="U566" t="str">
            <v>令和４年</v>
          </cell>
        </row>
        <row r="567">
          <cell r="A567">
            <v>1410051019917</v>
          </cell>
          <cell r="B567">
            <v>6</v>
          </cell>
          <cell r="C567" t="str">
            <v>保育所</v>
          </cell>
          <cell r="D567" t="str">
            <v>森幼児園</v>
          </cell>
          <cell r="E567">
            <v>60</v>
          </cell>
          <cell r="F567" t="str">
            <v>磯子区</v>
          </cell>
          <cell r="G567" t="str">
            <v>該当</v>
          </cell>
          <cell r="H567">
            <v>19</v>
          </cell>
          <cell r="I567" t="str">
            <v>受ける</v>
          </cell>
          <cell r="J567">
            <v>2350023</v>
          </cell>
          <cell r="K567" t="str">
            <v>横浜市磯子区森二丁目１５－４６</v>
          </cell>
          <cell r="L567" t="str">
            <v>森幼児園</v>
          </cell>
          <cell r="M567">
            <v>45212</v>
          </cell>
          <cell r="P567" t="str">
            <v>あり</v>
          </cell>
          <cell r="U567" t="str">
            <v>令和４年</v>
          </cell>
        </row>
        <row r="568">
          <cell r="A568">
            <v>1410051019610</v>
          </cell>
          <cell r="B568">
            <v>6</v>
          </cell>
          <cell r="C568" t="str">
            <v>保育所</v>
          </cell>
          <cell r="D568" t="str">
            <v>アスク新杉田駅前保育園</v>
          </cell>
          <cell r="E568">
            <v>60</v>
          </cell>
          <cell r="F568" t="str">
            <v>磯子区</v>
          </cell>
          <cell r="G568" t="str">
            <v>該当</v>
          </cell>
          <cell r="H568">
            <v>20</v>
          </cell>
          <cell r="I568" t="str">
            <v>受ける</v>
          </cell>
          <cell r="J568">
            <v>1080075</v>
          </cell>
          <cell r="K568" t="str">
            <v>東京都港区港南１－２－７０　品川シーズンテラス５Ｆ</v>
          </cell>
          <cell r="L568" t="str">
            <v>株式会社　日本保育総合研究所</v>
          </cell>
          <cell r="M568">
            <v>45219</v>
          </cell>
          <cell r="P568" t="str">
            <v>あり</v>
          </cell>
          <cell r="U568" t="str">
            <v>令和４年</v>
          </cell>
        </row>
        <row r="569">
          <cell r="A569">
            <v>1410051016988</v>
          </cell>
          <cell r="B569">
            <v>6</v>
          </cell>
          <cell r="C569" t="str">
            <v>保育所</v>
          </cell>
          <cell r="D569" t="str">
            <v>磯子おひさま保育園</v>
          </cell>
          <cell r="E569">
            <v>60</v>
          </cell>
          <cell r="F569" t="str">
            <v>磯子区</v>
          </cell>
          <cell r="G569" t="str">
            <v>該当</v>
          </cell>
          <cell r="H569">
            <v>24</v>
          </cell>
          <cell r="I569" t="str">
            <v>受ける</v>
          </cell>
          <cell r="J569">
            <v>2350016</v>
          </cell>
          <cell r="K569" t="str">
            <v>横浜市磯子区磯子三丁目１０－８</v>
          </cell>
          <cell r="L569" t="str">
            <v>有限会社おひさま　磯子おひさま保育園</v>
          </cell>
          <cell r="M569">
            <v>45198</v>
          </cell>
          <cell r="P569" t="str">
            <v>あり</v>
          </cell>
          <cell r="U569" t="str">
            <v>令和４年</v>
          </cell>
        </row>
        <row r="570">
          <cell r="A570">
            <v>1410051016970</v>
          </cell>
          <cell r="B570">
            <v>6</v>
          </cell>
          <cell r="C570" t="str">
            <v>保育所</v>
          </cell>
          <cell r="D570" t="str">
            <v>洋光台中央福澤保育センター</v>
          </cell>
          <cell r="E570">
            <v>60</v>
          </cell>
          <cell r="F570" t="str">
            <v>磯子区</v>
          </cell>
          <cell r="G570" t="str">
            <v>該当</v>
          </cell>
          <cell r="H570">
            <v>25</v>
          </cell>
          <cell r="I570" t="str">
            <v>受ける</v>
          </cell>
          <cell r="J570">
            <v>2350045</v>
          </cell>
          <cell r="K570" t="str">
            <v>横浜市磯子区洋光台五丁目３－１８</v>
          </cell>
          <cell r="L570" t="str">
            <v>洋光台中央福澤保育センター</v>
          </cell>
          <cell r="M570">
            <v>45205</v>
          </cell>
          <cell r="P570" t="str">
            <v>あり</v>
          </cell>
          <cell r="U570" t="str">
            <v>令和４年</v>
          </cell>
        </row>
        <row r="571">
          <cell r="A571">
            <v>1410051016962</v>
          </cell>
          <cell r="B571">
            <v>6</v>
          </cell>
          <cell r="C571" t="str">
            <v>保育所</v>
          </cell>
          <cell r="D571" t="str">
            <v>屏風ヶ浦保育園</v>
          </cell>
          <cell r="E571">
            <v>60</v>
          </cell>
          <cell r="F571" t="str">
            <v>磯子区</v>
          </cell>
          <cell r="G571" t="str">
            <v>該当</v>
          </cell>
          <cell r="H571">
            <v>24</v>
          </cell>
          <cell r="I571" t="str">
            <v>受ける</v>
          </cell>
          <cell r="J571">
            <v>2350023</v>
          </cell>
          <cell r="K571" t="str">
            <v>横浜市磯子区森六丁目３－３３</v>
          </cell>
          <cell r="L571" t="str">
            <v>屏風ヶ浦保育園</v>
          </cell>
          <cell r="M571">
            <v>45212</v>
          </cell>
          <cell r="P571" t="str">
            <v>あり</v>
          </cell>
          <cell r="U571" t="str">
            <v>令和４年</v>
          </cell>
        </row>
        <row r="572">
          <cell r="A572">
            <v>1410051016954</v>
          </cell>
          <cell r="B572">
            <v>6</v>
          </cell>
          <cell r="C572" t="str">
            <v>保育所</v>
          </cell>
          <cell r="D572" t="str">
            <v>つくしんぼ保育園</v>
          </cell>
          <cell r="E572">
            <v>60</v>
          </cell>
          <cell r="F572" t="str">
            <v>磯子区</v>
          </cell>
          <cell r="G572" t="str">
            <v>該当</v>
          </cell>
          <cell r="H572">
            <v>15</v>
          </cell>
          <cell r="I572" t="str">
            <v>受ける</v>
          </cell>
          <cell r="J572">
            <v>2330003</v>
          </cell>
          <cell r="K572" t="str">
            <v>横浜市港南区港南四丁目２－６</v>
          </cell>
          <cell r="L572" t="str">
            <v>社会福祉法人つくしんぼの会</v>
          </cell>
          <cell r="M572">
            <v>45212</v>
          </cell>
          <cell r="P572" t="str">
            <v>あり</v>
          </cell>
          <cell r="U572" t="str">
            <v>令和４年</v>
          </cell>
        </row>
        <row r="573">
          <cell r="A573">
            <v>1410051016947</v>
          </cell>
          <cell r="B573">
            <v>6</v>
          </cell>
          <cell r="C573" t="str">
            <v>保育所</v>
          </cell>
          <cell r="D573" t="str">
            <v>太陽の子　磯子保育園</v>
          </cell>
          <cell r="E573">
            <v>60</v>
          </cell>
          <cell r="F573" t="str">
            <v>磯子区</v>
          </cell>
          <cell r="G573" t="str">
            <v>該当</v>
          </cell>
          <cell r="H573">
            <v>21</v>
          </cell>
          <cell r="I573" t="str">
            <v>受ける</v>
          </cell>
          <cell r="J573">
            <v>1086215</v>
          </cell>
          <cell r="K573" t="str">
            <v>東京都港区港南二丁目１５番３号　品川インターシティＣ棟１５階</v>
          </cell>
          <cell r="L573" t="str">
            <v>ＨＩＴＯＷＡキッズライフ株式会社</v>
          </cell>
          <cell r="M573">
            <v>45198</v>
          </cell>
          <cell r="P573" t="str">
            <v>あり</v>
          </cell>
          <cell r="U573" t="str">
            <v>令和４年</v>
          </cell>
        </row>
        <row r="574">
          <cell r="A574">
            <v>1410051016939</v>
          </cell>
          <cell r="B574">
            <v>6</v>
          </cell>
          <cell r="C574" t="str">
            <v>保育所</v>
          </cell>
          <cell r="D574" t="str">
            <v>杉田幼児園</v>
          </cell>
          <cell r="E574">
            <v>60</v>
          </cell>
          <cell r="F574" t="str">
            <v>磯子区</v>
          </cell>
          <cell r="G574" t="str">
            <v>該当</v>
          </cell>
          <cell r="H574">
            <v>25</v>
          </cell>
          <cell r="I574" t="str">
            <v>受ける</v>
          </cell>
          <cell r="J574">
            <v>2350033</v>
          </cell>
          <cell r="K574" t="str">
            <v>横浜市磯子区杉田四丁目６－３１</v>
          </cell>
          <cell r="L574" t="str">
            <v>杉田幼児園</v>
          </cell>
          <cell r="M574">
            <v>45205</v>
          </cell>
          <cell r="P574" t="str">
            <v>あり</v>
          </cell>
          <cell r="U574" t="str">
            <v>令和４年</v>
          </cell>
        </row>
        <row r="575">
          <cell r="A575">
            <v>1410051016921</v>
          </cell>
          <cell r="B575">
            <v>6</v>
          </cell>
          <cell r="C575" t="str">
            <v>保育所</v>
          </cell>
          <cell r="D575" t="str">
            <v>新杉田のびのび保育園</v>
          </cell>
          <cell r="E575">
            <v>60</v>
          </cell>
          <cell r="F575" t="str">
            <v>磯子区</v>
          </cell>
          <cell r="G575" t="str">
            <v>該当</v>
          </cell>
          <cell r="H575">
            <v>30</v>
          </cell>
          <cell r="I575" t="str">
            <v>受ける</v>
          </cell>
          <cell r="J575">
            <v>2350033</v>
          </cell>
          <cell r="K575" t="str">
            <v>横浜市磯子区杉田１－１－１　らびすた新杉田４～５階</v>
          </cell>
          <cell r="L575" t="str">
            <v>新杉田のびのび保育園</v>
          </cell>
          <cell r="M575">
            <v>45191</v>
          </cell>
          <cell r="P575" t="str">
            <v>あり</v>
          </cell>
          <cell r="U575" t="str">
            <v>令和４年</v>
          </cell>
        </row>
        <row r="576">
          <cell r="A576">
            <v>1410051016913</v>
          </cell>
          <cell r="B576">
            <v>6</v>
          </cell>
          <cell r="C576" t="str">
            <v>保育所</v>
          </cell>
          <cell r="D576" t="str">
            <v>金剛保育園</v>
          </cell>
          <cell r="E576">
            <v>60</v>
          </cell>
          <cell r="F576" t="str">
            <v>磯子区</v>
          </cell>
          <cell r="G576" t="str">
            <v>該当</v>
          </cell>
          <cell r="H576">
            <v>25</v>
          </cell>
          <cell r="I576" t="str">
            <v>受ける</v>
          </cell>
          <cell r="J576">
            <v>2350021</v>
          </cell>
          <cell r="K576" t="str">
            <v>横浜市磯子区岡村五丁目３－２０</v>
          </cell>
          <cell r="L576" t="str">
            <v>社会福祉法人　育祐会　金剛保育園</v>
          </cell>
          <cell r="M576">
            <v>45237</v>
          </cell>
          <cell r="P576" t="str">
            <v>あり</v>
          </cell>
          <cell r="U576" t="str">
            <v>令和４年</v>
          </cell>
        </row>
        <row r="577">
          <cell r="A577">
            <v>1410051015519</v>
          </cell>
          <cell r="B577">
            <v>6</v>
          </cell>
          <cell r="C577" t="str">
            <v>保育所</v>
          </cell>
          <cell r="D577" t="str">
            <v>にじいろ保育園磯子</v>
          </cell>
          <cell r="E577">
            <v>60</v>
          </cell>
          <cell r="F577" t="str">
            <v>磯子区</v>
          </cell>
          <cell r="G577" t="str">
            <v>該当</v>
          </cell>
          <cell r="H577">
            <v>21</v>
          </cell>
          <cell r="I577" t="str">
            <v>受ける</v>
          </cell>
          <cell r="J577">
            <v>1500043</v>
          </cell>
          <cell r="K577" t="str">
            <v>東京都渋谷区道玄坂１丁目１２－１　渋谷マークシティ　ウェスト１７階</v>
          </cell>
          <cell r="L577" t="str">
            <v>ライクキッズ株式会社</v>
          </cell>
          <cell r="M577">
            <v>45191</v>
          </cell>
          <cell r="P577" t="str">
            <v>あり</v>
          </cell>
          <cell r="U577" t="str">
            <v>令和４年</v>
          </cell>
        </row>
        <row r="578">
          <cell r="A578">
            <v>1410051015501</v>
          </cell>
          <cell r="B578">
            <v>6</v>
          </cell>
          <cell r="C578" t="str">
            <v>保育所</v>
          </cell>
          <cell r="D578" t="str">
            <v>横浜ナーサリー</v>
          </cell>
          <cell r="E578">
            <v>60</v>
          </cell>
          <cell r="F578" t="str">
            <v>磯子区</v>
          </cell>
          <cell r="G578" t="str">
            <v>該当</v>
          </cell>
          <cell r="H578">
            <v>31</v>
          </cell>
          <cell r="I578" t="str">
            <v>受ける</v>
          </cell>
          <cell r="J578">
            <v>2350011</v>
          </cell>
          <cell r="K578" t="str">
            <v>横浜市磯子区丸山一丁目１７－１７</v>
          </cell>
          <cell r="L578" t="str">
            <v>横浜婦人クラブ愛児園　横浜ナーサリー</v>
          </cell>
          <cell r="M578">
            <v>45212</v>
          </cell>
          <cell r="P578" t="str">
            <v>あり</v>
          </cell>
          <cell r="U578" t="str">
            <v>令和４年</v>
          </cell>
        </row>
        <row r="579">
          <cell r="A579">
            <v>1410051015493</v>
          </cell>
          <cell r="B579">
            <v>6</v>
          </cell>
          <cell r="C579" t="str">
            <v>保育所</v>
          </cell>
          <cell r="D579" t="str">
            <v>根岸星の子保育園</v>
          </cell>
          <cell r="E579">
            <v>60</v>
          </cell>
          <cell r="F579" t="str">
            <v>磯子区</v>
          </cell>
          <cell r="G579" t="str">
            <v>該当</v>
          </cell>
          <cell r="H579">
            <v>28</v>
          </cell>
          <cell r="I579" t="str">
            <v>受ける</v>
          </cell>
          <cell r="J579">
            <v>2350005</v>
          </cell>
          <cell r="K579" t="str">
            <v>横浜市磯子区東町１９番３３号</v>
          </cell>
          <cell r="L579" t="str">
            <v>根岸星の子保育園</v>
          </cell>
          <cell r="M579">
            <v>45212</v>
          </cell>
          <cell r="P579" t="str">
            <v>あり</v>
          </cell>
          <cell r="U579" t="str">
            <v>令和４年</v>
          </cell>
        </row>
        <row r="580">
          <cell r="A580">
            <v>1410051015485</v>
          </cell>
          <cell r="B580">
            <v>6</v>
          </cell>
          <cell r="C580" t="str">
            <v>保育所</v>
          </cell>
          <cell r="D580" t="str">
            <v>にじいろ保育園洋光台</v>
          </cell>
          <cell r="E580">
            <v>60</v>
          </cell>
          <cell r="F580" t="str">
            <v>磯子区</v>
          </cell>
          <cell r="G580" t="str">
            <v>該当</v>
          </cell>
          <cell r="H580">
            <v>21</v>
          </cell>
          <cell r="I580" t="str">
            <v>受ける</v>
          </cell>
          <cell r="J580">
            <v>1500043</v>
          </cell>
          <cell r="K580" t="str">
            <v>東京都渋谷区道玄坂１丁目１２－１　渋谷マークシティ　ウェスト１７階</v>
          </cell>
          <cell r="L580" t="str">
            <v>ライクキッズ株式会社</v>
          </cell>
          <cell r="M580">
            <v>45191</v>
          </cell>
          <cell r="P580" t="str">
            <v>あり</v>
          </cell>
          <cell r="U580" t="str">
            <v>令和４年</v>
          </cell>
        </row>
        <row r="581">
          <cell r="A581">
            <v>1410051015477</v>
          </cell>
          <cell r="B581">
            <v>6</v>
          </cell>
          <cell r="C581" t="str">
            <v>保育所</v>
          </cell>
          <cell r="D581" t="str">
            <v>にじいろ保育園新杉田</v>
          </cell>
          <cell r="E581">
            <v>60</v>
          </cell>
          <cell r="F581" t="str">
            <v>磯子区</v>
          </cell>
          <cell r="G581" t="str">
            <v>該当</v>
          </cell>
          <cell r="H581">
            <v>21</v>
          </cell>
          <cell r="I581" t="str">
            <v>受ける</v>
          </cell>
          <cell r="J581">
            <v>1500043</v>
          </cell>
          <cell r="K581" t="str">
            <v>東京都渋谷区道玄坂１丁目１２－１　渋谷マークシティ　ウェスト１７階</v>
          </cell>
          <cell r="L581" t="str">
            <v>ライクキッズ株式会社</v>
          </cell>
          <cell r="M581">
            <v>45191</v>
          </cell>
          <cell r="P581" t="str">
            <v>あり</v>
          </cell>
          <cell r="U581" t="str">
            <v>令和４年</v>
          </cell>
        </row>
        <row r="582">
          <cell r="A582">
            <v>1410051015469</v>
          </cell>
          <cell r="B582">
            <v>6</v>
          </cell>
          <cell r="C582" t="str">
            <v>保育所</v>
          </cell>
          <cell r="D582" t="str">
            <v>汐見台愛育園</v>
          </cell>
          <cell r="E582">
            <v>60</v>
          </cell>
          <cell r="F582" t="str">
            <v>磯子区</v>
          </cell>
          <cell r="G582" t="str">
            <v>該当</v>
          </cell>
          <cell r="H582">
            <v>19</v>
          </cell>
          <cell r="I582" t="str">
            <v>受ける</v>
          </cell>
          <cell r="J582">
            <v>2350022</v>
          </cell>
          <cell r="K582" t="str">
            <v>横浜市磯子区汐見台２丁目２－１</v>
          </cell>
          <cell r="L582" t="str">
            <v>汐見台愛育園</v>
          </cell>
          <cell r="M582">
            <v>45205</v>
          </cell>
          <cell r="P582" t="str">
            <v>あり</v>
          </cell>
          <cell r="U582" t="str">
            <v>令和４年</v>
          </cell>
        </row>
        <row r="583">
          <cell r="A583">
            <v>1410051015204</v>
          </cell>
          <cell r="B583">
            <v>6</v>
          </cell>
          <cell r="C583" t="str">
            <v>保育所</v>
          </cell>
          <cell r="D583" t="str">
            <v>ペガサスわくわくランド</v>
          </cell>
          <cell r="E583">
            <v>60</v>
          </cell>
          <cell r="F583" t="str">
            <v>磯子区</v>
          </cell>
          <cell r="G583" t="str">
            <v>該当</v>
          </cell>
          <cell r="H583">
            <v>17</v>
          </cell>
          <cell r="I583" t="str">
            <v>受ける</v>
          </cell>
          <cell r="J583">
            <v>2350023</v>
          </cell>
          <cell r="K583" t="str">
            <v>横浜市磯子区森二丁目１３－１６</v>
          </cell>
          <cell r="L583" t="str">
            <v>（有）ウェルテックサンワ</v>
          </cell>
          <cell r="M583">
            <v>45205</v>
          </cell>
          <cell r="P583" t="str">
            <v>あり</v>
          </cell>
          <cell r="U583" t="str">
            <v>令和４年</v>
          </cell>
        </row>
        <row r="584">
          <cell r="A584">
            <v>1410051015196</v>
          </cell>
          <cell r="B584">
            <v>6</v>
          </cell>
          <cell r="C584" t="str">
            <v>保育所</v>
          </cell>
          <cell r="D584" t="str">
            <v>アスク新杉田保育園</v>
          </cell>
          <cell r="E584">
            <v>60</v>
          </cell>
          <cell r="F584" t="str">
            <v>磯子区</v>
          </cell>
          <cell r="G584" t="str">
            <v>該当</v>
          </cell>
          <cell r="H584">
            <v>14</v>
          </cell>
          <cell r="I584" t="str">
            <v>受ける</v>
          </cell>
          <cell r="J584">
            <v>1080075</v>
          </cell>
          <cell r="K584" t="str">
            <v>東京都港区港南１丁目２－７０品川シーズンテラス５Ｆ</v>
          </cell>
          <cell r="L584" t="str">
            <v>株式会社　日本保育総合研究所</v>
          </cell>
          <cell r="M584">
            <v>45237</v>
          </cell>
          <cell r="P584" t="str">
            <v>あり</v>
          </cell>
          <cell r="U584" t="str">
            <v>令和４年</v>
          </cell>
        </row>
        <row r="585">
          <cell r="A585">
            <v>1410051014843</v>
          </cell>
          <cell r="B585">
            <v>6</v>
          </cell>
          <cell r="C585" t="str">
            <v>保育所</v>
          </cell>
          <cell r="D585" t="str">
            <v>屏風ヶ浦はるかぜ保育園</v>
          </cell>
          <cell r="E585">
            <v>60</v>
          </cell>
          <cell r="F585" t="str">
            <v>磯子区</v>
          </cell>
          <cell r="G585" t="str">
            <v>該当</v>
          </cell>
          <cell r="H585">
            <v>18</v>
          </cell>
          <cell r="I585" t="str">
            <v>受ける</v>
          </cell>
          <cell r="J585">
            <v>2350023</v>
          </cell>
          <cell r="K585" t="str">
            <v>横浜市磯子区森四丁目６－２１</v>
          </cell>
          <cell r="L585" t="str">
            <v>屏風ヶ浦はるかぜ保育園</v>
          </cell>
          <cell r="M585">
            <v>45237</v>
          </cell>
          <cell r="P585" t="str">
            <v>あり</v>
          </cell>
          <cell r="U585" t="str">
            <v>令和４年</v>
          </cell>
        </row>
        <row r="586">
          <cell r="A586">
            <v>1410051014231</v>
          </cell>
          <cell r="B586">
            <v>6</v>
          </cell>
          <cell r="C586" t="str">
            <v>保育所</v>
          </cell>
          <cell r="D586" t="str">
            <v>洋光台保育園</v>
          </cell>
          <cell r="E586">
            <v>60</v>
          </cell>
          <cell r="F586" t="str">
            <v>磯子区</v>
          </cell>
          <cell r="G586" t="str">
            <v>該当</v>
          </cell>
          <cell r="H586">
            <v>15</v>
          </cell>
          <cell r="I586" t="str">
            <v>受ける</v>
          </cell>
          <cell r="J586">
            <v>2350045</v>
          </cell>
          <cell r="K586" t="str">
            <v>横浜市磯子区洋光台三丁目１８－２６</v>
          </cell>
          <cell r="L586" t="str">
            <v>社会福祉法人横浜悠久会洋光台保育園</v>
          </cell>
          <cell r="M586">
            <v>45191</v>
          </cell>
          <cell r="P586" t="str">
            <v>あり</v>
          </cell>
          <cell r="U586" t="str">
            <v>令和４年</v>
          </cell>
        </row>
        <row r="587">
          <cell r="A587">
            <v>1410051014223</v>
          </cell>
          <cell r="B587">
            <v>6</v>
          </cell>
          <cell r="C587" t="str">
            <v>保育所</v>
          </cell>
          <cell r="D587" t="str">
            <v>日枝幼児園</v>
          </cell>
          <cell r="E587">
            <v>60</v>
          </cell>
          <cell r="F587" t="str">
            <v>磯子区</v>
          </cell>
          <cell r="G587" t="str">
            <v>該当</v>
          </cell>
          <cell r="H587">
            <v>13</v>
          </cell>
          <cell r="I587" t="str">
            <v>受ける</v>
          </cell>
          <cell r="J587">
            <v>2350016</v>
          </cell>
          <cell r="K587" t="str">
            <v>横浜市磯子区磯子四丁目３番１１号</v>
          </cell>
          <cell r="L587" t="str">
            <v>宗教法人日枝大神　日枝幼児園</v>
          </cell>
          <cell r="M587">
            <v>45205</v>
          </cell>
          <cell r="P587" t="str">
            <v>あり</v>
          </cell>
          <cell r="U587" t="str">
            <v>令和４年</v>
          </cell>
        </row>
        <row r="588">
          <cell r="A588">
            <v>1410052003654</v>
          </cell>
          <cell r="B588">
            <v>7</v>
          </cell>
          <cell r="C588" t="str">
            <v>家庭的保育事業</v>
          </cell>
          <cell r="D588" t="str">
            <v>くろかわ保育室</v>
          </cell>
          <cell r="E588">
            <v>60</v>
          </cell>
          <cell r="F588" t="str">
            <v>磯子区</v>
          </cell>
          <cell r="G588" t="str">
            <v>該当</v>
          </cell>
          <cell r="H588">
            <v>3</v>
          </cell>
          <cell r="I588" t="str">
            <v>-</v>
          </cell>
          <cell r="J588">
            <v>2350041</v>
          </cell>
          <cell r="K588" t="str">
            <v>横浜市磯子区栗木二丁目１１－１９</v>
          </cell>
          <cell r="L588" t="str">
            <v>くろかわ保育室</v>
          </cell>
          <cell r="M588">
            <v>45226</v>
          </cell>
          <cell r="P588" t="str">
            <v>あり</v>
          </cell>
          <cell r="U588" t="str">
            <v>令和４年</v>
          </cell>
        </row>
        <row r="589">
          <cell r="A589">
            <v>1410052005543</v>
          </cell>
          <cell r="B589">
            <v>8</v>
          </cell>
          <cell r="C589" t="str">
            <v>小規模保育事業（A型）</v>
          </cell>
          <cell r="D589" t="str">
            <v>根岸サンフラワー保育園</v>
          </cell>
          <cell r="E589">
            <v>60</v>
          </cell>
          <cell r="F589" t="str">
            <v>磯子区</v>
          </cell>
          <cell r="G589" t="str">
            <v>該当</v>
          </cell>
          <cell r="H589">
            <v>7</v>
          </cell>
          <cell r="I589" t="str">
            <v>受ける</v>
          </cell>
          <cell r="J589">
            <v>1030001</v>
          </cell>
          <cell r="K589" t="str">
            <v>東京都中央区日本橋小伝馬町４番１号　井門小伝馬町ビル８階</v>
          </cell>
          <cell r="L589" t="str">
            <v>株式会社サンフラワー</v>
          </cell>
          <cell r="M589">
            <v>45198</v>
          </cell>
          <cell r="P589" t="str">
            <v>あり</v>
          </cell>
          <cell r="U589" t="str">
            <v>令和４年</v>
          </cell>
        </row>
        <row r="590">
          <cell r="A590">
            <v>1410052005535</v>
          </cell>
          <cell r="B590">
            <v>8</v>
          </cell>
          <cell r="C590" t="str">
            <v>小規模保育事業（A型）</v>
          </cell>
          <cell r="D590" t="str">
            <v>みらいつばさ新杉田保育園</v>
          </cell>
          <cell r="E590">
            <v>60</v>
          </cell>
          <cell r="F590" t="str">
            <v>磯子区</v>
          </cell>
          <cell r="G590" t="str">
            <v>該当</v>
          </cell>
          <cell r="H590">
            <v>9</v>
          </cell>
          <cell r="I590" t="str">
            <v>受ける</v>
          </cell>
          <cell r="J590">
            <v>1970003</v>
          </cell>
          <cell r="K590" t="str">
            <v>東京都福生市熊川１６８９－４５</v>
          </cell>
          <cell r="L590" t="str">
            <v>株式会社みらいつばさ</v>
          </cell>
          <cell r="M590">
            <v>45205</v>
          </cell>
          <cell r="P590" t="str">
            <v>あり</v>
          </cell>
          <cell r="U590" t="str">
            <v>令和４年</v>
          </cell>
        </row>
        <row r="591">
          <cell r="A591">
            <v>1410052005246</v>
          </cell>
          <cell r="B591">
            <v>8</v>
          </cell>
          <cell r="C591" t="str">
            <v>小規模保育事業（A型）</v>
          </cell>
          <cell r="D591" t="str">
            <v>ピノキオ幼児舎　新杉田園</v>
          </cell>
          <cell r="E591">
            <v>60</v>
          </cell>
          <cell r="F591" t="str">
            <v>磯子区</v>
          </cell>
          <cell r="G591" t="str">
            <v>該当</v>
          </cell>
          <cell r="H591">
            <v>11</v>
          </cell>
          <cell r="I591" t="str">
            <v>受ける</v>
          </cell>
          <cell r="J591">
            <v>2510052</v>
          </cell>
          <cell r="K591" t="str">
            <v>神奈川県藤沢市藤沢５１８スミノ藤沢２Ｆ－Ａ号室</v>
          </cell>
          <cell r="L591" t="str">
            <v>ドリームワールド株式会社</v>
          </cell>
          <cell r="M591">
            <v>45226</v>
          </cell>
          <cell r="P591" t="str">
            <v>あり</v>
          </cell>
          <cell r="U591" t="str">
            <v>令和４年</v>
          </cell>
        </row>
        <row r="592">
          <cell r="A592">
            <v>1410052005097</v>
          </cell>
          <cell r="B592">
            <v>8</v>
          </cell>
          <cell r="C592" t="str">
            <v>小規模保育事業（A型）</v>
          </cell>
          <cell r="D592" t="str">
            <v>根岸すみれ保育園</v>
          </cell>
          <cell r="E592">
            <v>60</v>
          </cell>
          <cell r="F592" t="str">
            <v>磯子区</v>
          </cell>
          <cell r="G592" t="str">
            <v>該当</v>
          </cell>
          <cell r="H592">
            <v>10</v>
          </cell>
          <cell r="I592" t="str">
            <v>受ける</v>
          </cell>
          <cell r="J592">
            <v>2310008</v>
          </cell>
          <cell r="K592" t="str">
            <v>横浜市中区太田町６丁目７９　アブソルート横浜馬車道ビル３０４</v>
          </cell>
          <cell r="L592" t="str">
            <v>根岸すみれ保育園</v>
          </cell>
          <cell r="M592">
            <v>45191</v>
          </cell>
          <cell r="P592" t="str">
            <v>あり</v>
          </cell>
          <cell r="U592" t="str">
            <v>令和４年</v>
          </cell>
        </row>
        <row r="593">
          <cell r="A593">
            <v>1410052004843</v>
          </cell>
          <cell r="B593">
            <v>8</v>
          </cell>
          <cell r="C593" t="str">
            <v>小規模保育事業（A型）</v>
          </cell>
          <cell r="D593" t="str">
            <v>ベイキッズ　なのはな保育園</v>
          </cell>
          <cell r="E593">
            <v>60</v>
          </cell>
          <cell r="F593" t="str">
            <v>磯子区</v>
          </cell>
          <cell r="G593" t="str">
            <v>該当</v>
          </cell>
          <cell r="H593">
            <v>11</v>
          </cell>
          <cell r="I593" t="str">
            <v>受ける</v>
          </cell>
          <cell r="J593">
            <v>2310012</v>
          </cell>
          <cell r="K593" t="str">
            <v>横浜市中区相生町１－１７－１　パークビュー横浜８０１号</v>
          </cell>
          <cell r="L593" t="str">
            <v>特定非営利活動法人ベイキッズ</v>
          </cell>
          <cell r="M593">
            <v>45198</v>
          </cell>
          <cell r="P593" t="str">
            <v>あり</v>
          </cell>
          <cell r="U593" t="str">
            <v>令和４年</v>
          </cell>
        </row>
        <row r="594">
          <cell r="A594">
            <v>1410052004827</v>
          </cell>
          <cell r="B594">
            <v>8</v>
          </cell>
          <cell r="C594" t="str">
            <v>小規模保育事業（A型）</v>
          </cell>
          <cell r="D594" t="str">
            <v>岩原保育室</v>
          </cell>
          <cell r="E594">
            <v>60</v>
          </cell>
          <cell r="F594" t="str">
            <v>磯子区</v>
          </cell>
          <cell r="G594" t="str">
            <v>該当</v>
          </cell>
          <cell r="H594">
            <v>7</v>
          </cell>
          <cell r="I594" t="str">
            <v>受ける</v>
          </cell>
          <cell r="J594">
            <v>2350033</v>
          </cell>
          <cell r="K594" t="str">
            <v>横浜市磯子区杉田一丁目６番８号</v>
          </cell>
          <cell r="L594" t="str">
            <v>岩原保育室</v>
          </cell>
          <cell r="M594">
            <v>45191</v>
          </cell>
          <cell r="P594" t="str">
            <v>あり</v>
          </cell>
          <cell r="U594" t="str">
            <v>令和４年</v>
          </cell>
        </row>
        <row r="595">
          <cell r="A595">
            <v>1410052003076</v>
          </cell>
          <cell r="B595">
            <v>8</v>
          </cell>
          <cell r="C595" t="str">
            <v>小規模保育事業（A型）</v>
          </cell>
          <cell r="D595" t="str">
            <v>汐見台第二愛育園</v>
          </cell>
          <cell r="E595">
            <v>60</v>
          </cell>
          <cell r="F595" t="str">
            <v>磯子区</v>
          </cell>
          <cell r="G595" t="str">
            <v>該当</v>
          </cell>
          <cell r="H595">
            <v>11</v>
          </cell>
          <cell r="I595" t="str">
            <v>受ける</v>
          </cell>
          <cell r="J595">
            <v>2350022</v>
          </cell>
          <cell r="K595" t="str">
            <v>横浜市磯子区汐見台２丁目４－６</v>
          </cell>
          <cell r="L595" t="str">
            <v>汐見台第二愛育園</v>
          </cell>
          <cell r="M595">
            <v>45198</v>
          </cell>
          <cell r="P595" t="str">
            <v>あり</v>
          </cell>
          <cell r="U595" t="str">
            <v>令和４年</v>
          </cell>
        </row>
        <row r="596">
          <cell r="A596">
            <v>1410052002904</v>
          </cell>
          <cell r="B596">
            <v>8</v>
          </cell>
          <cell r="C596" t="str">
            <v>小規模保育事業（A型）</v>
          </cell>
          <cell r="D596" t="str">
            <v>チームナーサリーＢｉｇＨｕｇ２</v>
          </cell>
          <cell r="E596">
            <v>60</v>
          </cell>
          <cell r="F596" t="str">
            <v>磯子区</v>
          </cell>
          <cell r="G596" t="str">
            <v>該当</v>
          </cell>
          <cell r="H596">
            <v>7</v>
          </cell>
          <cell r="I596" t="str">
            <v>受ける</v>
          </cell>
          <cell r="J596">
            <v>2340055</v>
          </cell>
          <cell r="K596" t="str">
            <v>横浜市港南区日野南一丁目１１－１６</v>
          </cell>
          <cell r="L596" t="str">
            <v>ＮＰＯ法人クオリティワールド</v>
          </cell>
          <cell r="M596">
            <v>45198</v>
          </cell>
          <cell r="P596" t="str">
            <v>あり</v>
          </cell>
          <cell r="U596" t="str">
            <v>令和４年</v>
          </cell>
        </row>
        <row r="597">
          <cell r="A597">
            <v>1410052002896</v>
          </cell>
          <cell r="B597">
            <v>8</v>
          </cell>
          <cell r="C597" t="str">
            <v>小規模保育事業（A型）</v>
          </cell>
          <cell r="D597" t="str">
            <v>チームナーサリーＢｉｇＨｕｇ</v>
          </cell>
          <cell r="E597">
            <v>60</v>
          </cell>
          <cell r="F597" t="str">
            <v>磯子区</v>
          </cell>
          <cell r="G597" t="str">
            <v>該当</v>
          </cell>
          <cell r="H597">
            <v>7</v>
          </cell>
          <cell r="I597" t="str">
            <v>受ける</v>
          </cell>
          <cell r="J597">
            <v>2340055</v>
          </cell>
          <cell r="K597" t="str">
            <v>横浜市港南区日野南一丁目１１－１６</v>
          </cell>
          <cell r="L597" t="str">
            <v>ＮＰＯ法人クオリティワールド</v>
          </cell>
          <cell r="M597">
            <v>45198</v>
          </cell>
          <cell r="P597" t="str">
            <v>あり</v>
          </cell>
          <cell r="U597" t="str">
            <v>令和４年</v>
          </cell>
        </row>
        <row r="598">
          <cell r="A598">
            <v>1410052002854</v>
          </cell>
          <cell r="B598">
            <v>8</v>
          </cell>
          <cell r="C598" t="str">
            <v>小規模保育事業（A型）</v>
          </cell>
          <cell r="D598" t="str">
            <v>森おひさま保育園</v>
          </cell>
          <cell r="E598">
            <v>60</v>
          </cell>
          <cell r="F598" t="str">
            <v>磯子区</v>
          </cell>
          <cell r="G598" t="str">
            <v>該当</v>
          </cell>
          <cell r="H598">
            <v>6</v>
          </cell>
          <cell r="I598" t="str">
            <v>受ける</v>
          </cell>
          <cell r="J598">
            <v>2350016</v>
          </cell>
          <cell r="K598" t="str">
            <v>横浜市磯子区磯子三丁目１０－８</v>
          </cell>
          <cell r="L598" t="str">
            <v>有限会社おひさま</v>
          </cell>
          <cell r="M598">
            <v>45191</v>
          </cell>
          <cell r="P598" t="str">
            <v>あり</v>
          </cell>
          <cell r="U598" t="str">
            <v>令和４年</v>
          </cell>
        </row>
        <row r="599">
          <cell r="A599">
            <v>1410051025732</v>
          </cell>
          <cell r="B599">
            <v>1</v>
          </cell>
          <cell r="C599" t="str">
            <v>認定こども園（幼保連携型）</v>
          </cell>
          <cell r="D599" t="str">
            <v>学校法人新栄学園　認定こども園　金沢白百合幼稚園</v>
          </cell>
          <cell r="E599">
            <v>70</v>
          </cell>
          <cell r="F599" t="str">
            <v>金沢区</v>
          </cell>
          <cell r="G599" t="str">
            <v>該当</v>
          </cell>
          <cell r="H599">
            <v>41</v>
          </cell>
          <cell r="I599" t="str">
            <v>受ける</v>
          </cell>
          <cell r="J599">
            <v>2360045</v>
          </cell>
          <cell r="K599" t="str">
            <v>横浜市金沢区釜利谷二丁目２番４号</v>
          </cell>
          <cell r="L599" t="str">
            <v>学校法人新栄学園　金沢白百合幼稚園</v>
          </cell>
          <cell r="M599">
            <v>45219</v>
          </cell>
          <cell r="P599" t="str">
            <v>あり</v>
          </cell>
          <cell r="U599" t="str">
            <v>令和４年</v>
          </cell>
        </row>
        <row r="600">
          <cell r="A600">
            <v>1410051020485</v>
          </cell>
          <cell r="B600">
            <v>1</v>
          </cell>
          <cell r="C600" t="str">
            <v>認定こども園（幼保連携型）</v>
          </cell>
          <cell r="D600" t="str">
            <v>関東学院六浦こども園</v>
          </cell>
          <cell r="E600">
            <v>70</v>
          </cell>
          <cell r="F600" t="str">
            <v>金沢区</v>
          </cell>
          <cell r="G600" t="str">
            <v>該当</v>
          </cell>
          <cell r="H600">
            <v>37</v>
          </cell>
          <cell r="I600" t="str">
            <v>受ける</v>
          </cell>
          <cell r="J600">
            <v>2368503</v>
          </cell>
          <cell r="K600" t="str">
            <v>横浜市金沢区六浦東一丁目５０－１</v>
          </cell>
          <cell r="L600" t="str">
            <v>関東学院六浦こども園</v>
          </cell>
          <cell r="M600">
            <v>45212</v>
          </cell>
          <cell r="P600" t="str">
            <v>あり</v>
          </cell>
          <cell r="U600" t="str">
            <v>令和４年</v>
          </cell>
        </row>
        <row r="601">
          <cell r="A601">
            <v>1410051027738</v>
          </cell>
          <cell r="B601">
            <v>5</v>
          </cell>
          <cell r="C601" t="str">
            <v>幼稚園</v>
          </cell>
          <cell r="D601" t="str">
            <v>文庫幼稚園</v>
          </cell>
          <cell r="E601">
            <v>70</v>
          </cell>
          <cell r="F601" t="str">
            <v>金沢区</v>
          </cell>
          <cell r="G601" t="str">
            <v>該当</v>
          </cell>
          <cell r="H601">
            <v>19</v>
          </cell>
          <cell r="I601" t="str">
            <v>-</v>
          </cell>
          <cell r="J601">
            <v>2360017</v>
          </cell>
          <cell r="K601" t="str">
            <v>横浜市金沢区西柴四丁目２４－１</v>
          </cell>
          <cell r="L601" t="str">
            <v>文庫幼稚園</v>
          </cell>
          <cell r="M601">
            <v>45191</v>
          </cell>
          <cell r="P601" t="str">
            <v>あり</v>
          </cell>
          <cell r="U601" t="str">
            <v>令和４年</v>
          </cell>
        </row>
        <row r="602">
          <cell r="A602">
            <v>1410051026920</v>
          </cell>
          <cell r="B602">
            <v>5</v>
          </cell>
          <cell r="C602" t="str">
            <v>幼稚園</v>
          </cell>
          <cell r="D602" t="str">
            <v>カナリヤ幼稚園</v>
          </cell>
          <cell r="E602">
            <v>70</v>
          </cell>
          <cell r="F602" t="str">
            <v>金沢区</v>
          </cell>
          <cell r="G602" t="str">
            <v>該当</v>
          </cell>
          <cell r="H602">
            <v>21</v>
          </cell>
          <cell r="I602" t="str">
            <v>-</v>
          </cell>
          <cell r="J602">
            <v>2360046</v>
          </cell>
          <cell r="K602" t="str">
            <v>横浜市金沢区釜利谷西三丁目１－３</v>
          </cell>
          <cell r="L602" t="str">
            <v>学校法人名取学園　カナリヤ幼稚園</v>
          </cell>
          <cell r="M602">
            <v>45226</v>
          </cell>
          <cell r="P602" t="str">
            <v>あり</v>
          </cell>
          <cell r="U602" t="str">
            <v>令和４年</v>
          </cell>
        </row>
        <row r="603">
          <cell r="A603">
            <v>1410051026417</v>
          </cell>
          <cell r="B603">
            <v>5</v>
          </cell>
          <cell r="C603" t="str">
            <v>幼稚園</v>
          </cell>
          <cell r="D603" t="str">
            <v>フレンド幼稚園</v>
          </cell>
          <cell r="E603">
            <v>70</v>
          </cell>
          <cell r="F603" t="str">
            <v>金沢区</v>
          </cell>
          <cell r="G603" t="str">
            <v>該当</v>
          </cell>
          <cell r="H603">
            <v>16</v>
          </cell>
          <cell r="I603" t="str">
            <v>-</v>
          </cell>
          <cell r="J603">
            <v>2360005</v>
          </cell>
          <cell r="K603" t="str">
            <v>横浜市金沢区並木二丁目３－２</v>
          </cell>
          <cell r="L603" t="str">
            <v>フレンド幼稚園</v>
          </cell>
          <cell r="M603">
            <v>45212</v>
          </cell>
          <cell r="P603" t="str">
            <v>あり</v>
          </cell>
          <cell r="U603" t="str">
            <v>令和４年</v>
          </cell>
        </row>
        <row r="604">
          <cell r="A604">
            <v>1410051026409</v>
          </cell>
          <cell r="B604">
            <v>5</v>
          </cell>
          <cell r="C604" t="str">
            <v>幼稚園</v>
          </cell>
          <cell r="D604" t="str">
            <v>天使幼稚園</v>
          </cell>
          <cell r="E604">
            <v>70</v>
          </cell>
          <cell r="F604" t="str">
            <v>金沢区</v>
          </cell>
          <cell r="G604" t="str">
            <v>該当</v>
          </cell>
          <cell r="H604">
            <v>13</v>
          </cell>
          <cell r="I604" t="str">
            <v>-</v>
          </cell>
          <cell r="J604">
            <v>2360015</v>
          </cell>
          <cell r="K604" t="str">
            <v>横浜市金沢区金沢町４８番地</v>
          </cell>
          <cell r="L604" t="str">
            <v>天使幼稚園</v>
          </cell>
          <cell r="M604">
            <v>45191</v>
          </cell>
          <cell r="P604" t="str">
            <v>あり</v>
          </cell>
          <cell r="U604" t="str">
            <v>令和４年</v>
          </cell>
        </row>
        <row r="605">
          <cell r="A605">
            <v>1410051026391</v>
          </cell>
          <cell r="B605">
            <v>5</v>
          </cell>
          <cell r="C605" t="str">
            <v>幼稚園</v>
          </cell>
          <cell r="D605" t="str">
            <v>京急幼稚園</v>
          </cell>
          <cell r="E605">
            <v>70</v>
          </cell>
          <cell r="F605" t="str">
            <v>金沢区</v>
          </cell>
          <cell r="G605" t="str">
            <v>該当</v>
          </cell>
          <cell r="H605">
            <v>23</v>
          </cell>
          <cell r="I605" t="str">
            <v>-</v>
          </cell>
          <cell r="J605">
            <v>2360057</v>
          </cell>
          <cell r="K605" t="str">
            <v>横浜市金沢区能見台一丁目４４番１号</v>
          </cell>
          <cell r="L605" t="str">
            <v>学校法人　京急学園　京急幼稚園</v>
          </cell>
          <cell r="M605">
            <v>45191</v>
          </cell>
          <cell r="P605" t="str">
            <v>あり</v>
          </cell>
          <cell r="U605" t="str">
            <v>令和４年</v>
          </cell>
        </row>
        <row r="606">
          <cell r="A606">
            <v>1410051021624</v>
          </cell>
          <cell r="B606">
            <v>5</v>
          </cell>
          <cell r="C606" t="str">
            <v>幼稚園</v>
          </cell>
          <cell r="D606" t="str">
            <v>金沢大道幼稚園</v>
          </cell>
          <cell r="E606">
            <v>70</v>
          </cell>
          <cell r="F606" t="str">
            <v>金沢区</v>
          </cell>
          <cell r="G606" t="str">
            <v>該当</v>
          </cell>
          <cell r="H606">
            <v>13</v>
          </cell>
          <cell r="I606" t="str">
            <v>-</v>
          </cell>
          <cell r="J606">
            <v>2360022</v>
          </cell>
          <cell r="K606" t="str">
            <v>横浜市金沢区町屋町２番地２</v>
          </cell>
          <cell r="L606" t="str">
            <v>金沢大道幼稚園</v>
          </cell>
          <cell r="M606">
            <v>45226</v>
          </cell>
          <cell r="P606" t="str">
            <v>あり</v>
          </cell>
          <cell r="U606" t="str">
            <v>令和４年</v>
          </cell>
        </row>
        <row r="607">
          <cell r="A607">
            <v>1410051021608</v>
          </cell>
          <cell r="B607">
            <v>5</v>
          </cell>
          <cell r="C607" t="str">
            <v>幼稚園</v>
          </cell>
          <cell r="D607" t="str">
            <v>こすもす幼稚園</v>
          </cell>
          <cell r="E607">
            <v>70</v>
          </cell>
          <cell r="F607" t="str">
            <v>金沢区</v>
          </cell>
          <cell r="G607" t="str">
            <v>該当</v>
          </cell>
          <cell r="H607">
            <v>14</v>
          </cell>
          <cell r="I607" t="str">
            <v>-</v>
          </cell>
          <cell r="J607">
            <v>2360051</v>
          </cell>
          <cell r="K607" t="str">
            <v>横浜市金沢区富岡東４―５―４５</v>
          </cell>
          <cell r="L607" t="str">
            <v>こすもす幼稚園</v>
          </cell>
          <cell r="M607">
            <v>45219</v>
          </cell>
          <cell r="P607" t="str">
            <v>あり</v>
          </cell>
          <cell r="U607" t="str">
            <v>令和４年</v>
          </cell>
        </row>
        <row r="608">
          <cell r="A608">
            <v>1410051021590</v>
          </cell>
          <cell r="B608">
            <v>5</v>
          </cell>
          <cell r="C608" t="str">
            <v>幼稚園</v>
          </cell>
          <cell r="D608" t="str">
            <v>光輪幼稚園</v>
          </cell>
          <cell r="E608">
            <v>70</v>
          </cell>
          <cell r="F608" t="str">
            <v>金沢区</v>
          </cell>
          <cell r="G608" t="str">
            <v>該当</v>
          </cell>
          <cell r="H608">
            <v>7</v>
          </cell>
          <cell r="I608" t="str">
            <v>-</v>
          </cell>
          <cell r="J608">
            <v>2360023</v>
          </cell>
          <cell r="K608" t="str">
            <v>横浜市金沢区平潟町２６－２９</v>
          </cell>
          <cell r="L608" t="str">
            <v>光輪幼稚園</v>
          </cell>
          <cell r="M608">
            <v>45198</v>
          </cell>
          <cell r="P608" t="str">
            <v>あり</v>
          </cell>
          <cell r="U608" t="str">
            <v>令和４年</v>
          </cell>
        </row>
        <row r="609">
          <cell r="A609">
            <v>1410051021558</v>
          </cell>
          <cell r="B609">
            <v>5</v>
          </cell>
          <cell r="C609" t="str">
            <v>幼稚園</v>
          </cell>
          <cell r="D609" t="str">
            <v>あさひな幼稚園</v>
          </cell>
          <cell r="E609">
            <v>70</v>
          </cell>
          <cell r="F609" t="str">
            <v>金沢区</v>
          </cell>
          <cell r="G609" t="str">
            <v>該当</v>
          </cell>
          <cell r="H609">
            <v>18</v>
          </cell>
          <cell r="I609" t="str">
            <v>-</v>
          </cell>
          <cell r="J609">
            <v>2360033</v>
          </cell>
          <cell r="K609" t="str">
            <v>横浜市金沢区東朝比奈二丁目５４－１３</v>
          </cell>
          <cell r="L609" t="str">
            <v>あさひな幼稚園</v>
          </cell>
          <cell r="M609">
            <v>45219</v>
          </cell>
          <cell r="P609" t="str">
            <v>あり</v>
          </cell>
          <cell r="U609" t="str">
            <v>令和４年</v>
          </cell>
        </row>
        <row r="610">
          <cell r="A610">
            <v>1410051021541</v>
          </cell>
          <cell r="B610">
            <v>5</v>
          </cell>
          <cell r="C610" t="str">
            <v>幼稚園</v>
          </cell>
          <cell r="D610" t="str">
            <v>あけぼの幼稚園</v>
          </cell>
          <cell r="E610">
            <v>70</v>
          </cell>
          <cell r="F610" t="str">
            <v>金沢区</v>
          </cell>
          <cell r="G610" t="str">
            <v>該当</v>
          </cell>
          <cell r="H610">
            <v>12</v>
          </cell>
          <cell r="I610" t="str">
            <v>-</v>
          </cell>
          <cell r="J610">
            <v>2360051</v>
          </cell>
          <cell r="K610" t="str">
            <v>横浜市金沢区富岡東２―５―２１</v>
          </cell>
          <cell r="L610" t="str">
            <v>あけぼの幼稚園</v>
          </cell>
          <cell r="M610">
            <v>45219</v>
          </cell>
          <cell r="P610" t="str">
            <v>あり</v>
          </cell>
          <cell r="U610" t="str">
            <v>令和４年</v>
          </cell>
        </row>
        <row r="611">
          <cell r="A611">
            <v>1410051027027</v>
          </cell>
          <cell r="B611">
            <v>6</v>
          </cell>
          <cell r="C611" t="str">
            <v>保育所</v>
          </cell>
          <cell r="D611" t="str">
            <v>ひかりとたねの保育園</v>
          </cell>
          <cell r="E611">
            <v>70</v>
          </cell>
          <cell r="F611" t="str">
            <v>金沢区</v>
          </cell>
          <cell r="G611" t="str">
            <v>該当</v>
          </cell>
          <cell r="H611">
            <v>23</v>
          </cell>
          <cell r="I611" t="str">
            <v>受ける</v>
          </cell>
          <cell r="J611">
            <v>2360026</v>
          </cell>
          <cell r="K611" t="str">
            <v>横浜市金沢区柳町１－３</v>
          </cell>
          <cell r="L611" t="str">
            <v>しののめ会　ひかりとたねの保育園</v>
          </cell>
          <cell r="M611">
            <v>45237</v>
          </cell>
          <cell r="P611" t="str">
            <v>あり</v>
          </cell>
          <cell r="U611" t="str">
            <v>令和４年</v>
          </cell>
        </row>
        <row r="612">
          <cell r="A612">
            <v>1410051026474</v>
          </cell>
          <cell r="B612">
            <v>6</v>
          </cell>
          <cell r="C612" t="str">
            <v>保育所</v>
          </cell>
          <cell r="D612" t="str">
            <v>明日葉保育園金沢文庫園</v>
          </cell>
          <cell r="E612">
            <v>70</v>
          </cell>
          <cell r="F612" t="str">
            <v>金沢区</v>
          </cell>
          <cell r="G612" t="str">
            <v>該当</v>
          </cell>
          <cell r="H612">
            <v>18</v>
          </cell>
          <cell r="I612" t="str">
            <v>受ける</v>
          </cell>
          <cell r="J612">
            <v>1080014</v>
          </cell>
          <cell r="K612" t="str">
            <v>東京都港区芝４－１３－３　ＰＭＯ田町東１０Ｆ</v>
          </cell>
          <cell r="L612" t="str">
            <v>株式会社あしたばマインド</v>
          </cell>
          <cell r="M612">
            <v>45191</v>
          </cell>
          <cell r="P612" t="str">
            <v>あり</v>
          </cell>
          <cell r="U612" t="str">
            <v>令和４年</v>
          </cell>
        </row>
        <row r="613">
          <cell r="A613">
            <v>1410051025252</v>
          </cell>
          <cell r="B613">
            <v>6</v>
          </cell>
          <cell r="C613" t="str">
            <v>保育所</v>
          </cell>
          <cell r="D613" t="str">
            <v>並木第二保育園</v>
          </cell>
          <cell r="E613">
            <v>70</v>
          </cell>
          <cell r="F613" t="str">
            <v>金沢区</v>
          </cell>
          <cell r="G613" t="str">
            <v>該当</v>
          </cell>
          <cell r="H613">
            <v>21</v>
          </cell>
          <cell r="I613" t="str">
            <v>受ける</v>
          </cell>
          <cell r="J613">
            <v>2360005</v>
          </cell>
          <cell r="K613" t="str">
            <v>横浜市金沢区並木１－２３－６</v>
          </cell>
          <cell r="L613" t="str">
            <v>並木第二保育園</v>
          </cell>
          <cell r="M613">
            <v>45205</v>
          </cell>
          <cell r="P613" t="str">
            <v>あり</v>
          </cell>
          <cell r="U613" t="str">
            <v>令和４年</v>
          </cell>
        </row>
        <row r="614">
          <cell r="A614">
            <v>1410051023653</v>
          </cell>
          <cell r="B614">
            <v>6</v>
          </cell>
          <cell r="C614" t="str">
            <v>保育所</v>
          </cell>
          <cell r="D614" t="str">
            <v>コンビプラザ金沢八景保育園</v>
          </cell>
          <cell r="E614">
            <v>70</v>
          </cell>
          <cell r="F614" t="str">
            <v>金沢区</v>
          </cell>
          <cell r="G614" t="str">
            <v>該当</v>
          </cell>
          <cell r="H614">
            <v>17</v>
          </cell>
          <cell r="I614" t="str">
            <v>受ける</v>
          </cell>
          <cell r="J614">
            <v>2360043</v>
          </cell>
          <cell r="K614" t="str">
            <v>横浜市金沢区大川７－７　レイディアントシティ横濱シーサイドアネックス４Ｆ</v>
          </cell>
          <cell r="L614" t="str">
            <v>コンビプラザ金沢八景保育園</v>
          </cell>
          <cell r="M614">
            <v>45226</v>
          </cell>
          <cell r="P614" t="str">
            <v>あり</v>
          </cell>
          <cell r="U614" t="str">
            <v>令和４年</v>
          </cell>
        </row>
        <row r="615">
          <cell r="A615">
            <v>1410051019826</v>
          </cell>
          <cell r="B615">
            <v>6</v>
          </cell>
          <cell r="C615" t="str">
            <v>保育所</v>
          </cell>
          <cell r="D615" t="str">
            <v>マミーズエンジェル金沢文庫駅前保育園</v>
          </cell>
          <cell r="E615">
            <v>70</v>
          </cell>
          <cell r="F615" t="str">
            <v>金沢区</v>
          </cell>
          <cell r="G615" t="str">
            <v>該当</v>
          </cell>
          <cell r="H615">
            <v>18</v>
          </cell>
          <cell r="I615" t="str">
            <v>受ける</v>
          </cell>
          <cell r="J615">
            <v>1500002</v>
          </cell>
          <cell r="K615" t="str">
            <v>東京都渋谷区渋谷１丁目１４－１４　植村会館ビル４階</v>
          </cell>
          <cell r="L615" t="str">
            <v>株式会社マミーズエンジェル</v>
          </cell>
          <cell r="M615">
            <v>45191</v>
          </cell>
          <cell r="P615" t="str">
            <v>あり</v>
          </cell>
          <cell r="U615" t="str">
            <v>令和４年</v>
          </cell>
        </row>
        <row r="616">
          <cell r="A616">
            <v>1410051019362</v>
          </cell>
          <cell r="B616">
            <v>6</v>
          </cell>
          <cell r="C616" t="str">
            <v>保育所</v>
          </cell>
          <cell r="D616" t="str">
            <v>金沢愛児園</v>
          </cell>
          <cell r="E616">
            <v>70</v>
          </cell>
          <cell r="F616" t="str">
            <v>金沢区</v>
          </cell>
          <cell r="G616" t="str">
            <v>該当</v>
          </cell>
          <cell r="H616">
            <v>25</v>
          </cell>
          <cell r="I616" t="str">
            <v>受ける</v>
          </cell>
          <cell r="J616">
            <v>2360022</v>
          </cell>
          <cell r="K616" t="str">
            <v>横浜市金沢区町屋町１６－２３</v>
          </cell>
          <cell r="L616" t="str">
            <v>金沢愛児園</v>
          </cell>
          <cell r="M616">
            <v>45191</v>
          </cell>
          <cell r="P616" t="str">
            <v>あり</v>
          </cell>
          <cell r="U616" t="str">
            <v>令和４年</v>
          </cell>
        </row>
        <row r="617">
          <cell r="A617">
            <v>1410051018620</v>
          </cell>
          <cell r="B617">
            <v>6</v>
          </cell>
          <cell r="C617" t="str">
            <v>保育所</v>
          </cell>
          <cell r="D617" t="str">
            <v>スターチャイルド≪金沢文庫ナーサリー≫</v>
          </cell>
          <cell r="E617">
            <v>70</v>
          </cell>
          <cell r="F617" t="str">
            <v>金沢区</v>
          </cell>
          <cell r="G617" t="str">
            <v>該当</v>
          </cell>
          <cell r="H617">
            <v>18</v>
          </cell>
          <cell r="I617" t="str">
            <v>受ける</v>
          </cell>
          <cell r="J617">
            <v>2210835</v>
          </cell>
          <cell r="K617" t="str">
            <v>横浜市神奈川区鶴屋町３－２９－１　第６安田ビル５階</v>
          </cell>
          <cell r="L617" t="str">
            <v>ヒューマンスターチャイルド株式会社</v>
          </cell>
          <cell r="M617">
            <v>45212</v>
          </cell>
          <cell r="P617" t="str">
            <v>あり</v>
          </cell>
          <cell r="U617" t="str">
            <v>令和４年</v>
          </cell>
        </row>
        <row r="618">
          <cell r="A618">
            <v>1410051018612</v>
          </cell>
          <cell r="B618">
            <v>6</v>
          </cell>
          <cell r="C618" t="str">
            <v>保育所</v>
          </cell>
          <cell r="D618" t="str">
            <v>かのん保育園</v>
          </cell>
          <cell r="E618">
            <v>70</v>
          </cell>
          <cell r="F618" t="str">
            <v>金沢区</v>
          </cell>
          <cell r="G618" t="str">
            <v>該当</v>
          </cell>
          <cell r="H618">
            <v>22</v>
          </cell>
          <cell r="I618" t="str">
            <v>受ける</v>
          </cell>
          <cell r="J618">
            <v>2360043</v>
          </cell>
          <cell r="K618" t="str">
            <v>横浜市金沢区大川７－２０</v>
          </cell>
          <cell r="L618" t="str">
            <v>社会福祉法人　みどり会　かのん保育園</v>
          </cell>
          <cell r="M618">
            <v>45198</v>
          </cell>
          <cell r="P618" t="str">
            <v>あり</v>
          </cell>
          <cell r="U618" t="str">
            <v>令和４年</v>
          </cell>
        </row>
        <row r="619">
          <cell r="A619">
            <v>1410051018208</v>
          </cell>
          <cell r="B619">
            <v>6</v>
          </cell>
          <cell r="C619" t="str">
            <v>保育所</v>
          </cell>
          <cell r="D619" t="str">
            <v>しののめ保育園</v>
          </cell>
          <cell r="E619">
            <v>70</v>
          </cell>
          <cell r="F619" t="str">
            <v>金沢区</v>
          </cell>
          <cell r="G619" t="str">
            <v>該当</v>
          </cell>
          <cell r="H619">
            <v>24</v>
          </cell>
          <cell r="I619" t="str">
            <v>受ける</v>
          </cell>
          <cell r="J619">
            <v>2360014</v>
          </cell>
          <cell r="K619" t="str">
            <v>横浜市金沢区寺前一丁目８－２８</v>
          </cell>
          <cell r="L619" t="str">
            <v>（福）しののめ会　しののめ保育園</v>
          </cell>
          <cell r="M619">
            <v>45205</v>
          </cell>
          <cell r="P619" t="str">
            <v>あり</v>
          </cell>
          <cell r="U619" t="str">
            <v>令和４年</v>
          </cell>
        </row>
        <row r="620">
          <cell r="A620">
            <v>1410051018190</v>
          </cell>
          <cell r="B620">
            <v>6</v>
          </cell>
          <cell r="C620" t="str">
            <v>保育所</v>
          </cell>
          <cell r="D620" t="str">
            <v>きらら保育園</v>
          </cell>
          <cell r="E620">
            <v>70</v>
          </cell>
          <cell r="F620" t="str">
            <v>金沢区</v>
          </cell>
          <cell r="G620" t="str">
            <v>該当</v>
          </cell>
          <cell r="H620">
            <v>27</v>
          </cell>
          <cell r="I620" t="str">
            <v>受ける</v>
          </cell>
          <cell r="J620">
            <v>2360058</v>
          </cell>
          <cell r="K620" t="str">
            <v>横浜市金沢区能見台東２－３</v>
          </cell>
          <cell r="L620" t="str">
            <v>きらら保育園</v>
          </cell>
          <cell r="M620">
            <v>45191</v>
          </cell>
          <cell r="P620" t="str">
            <v>あり</v>
          </cell>
          <cell r="U620" t="str">
            <v>令和４年</v>
          </cell>
        </row>
        <row r="621">
          <cell r="A621">
            <v>1410051018182</v>
          </cell>
          <cell r="B621">
            <v>6</v>
          </cell>
          <cell r="C621" t="str">
            <v>保育所</v>
          </cell>
          <cell r="D621" t="str">
            <v>あおぞら谷津保育園</v>
          </cell>
          <cell r="E621">
            <v>70</v>
          </cell>
          <cell r="F621" t="str">
            <v>金沢区</v>
          </cell>
          <cell r="G621" t="str">
            <v>該当</v>
          </cell>
          <cell r="H621">
            <v>25</v>
          </cell>
          <cell r="I621" t="str">
            <v>受ける</v>
          </cell>
          <cell r="J621">
            <v>2360016</v>
          </cell>
          <cell r="K621" t="str">
            <v>横浜市金沢区谷津町２３１－５</v>
          </cell>
          <cell r="L621" t="str">
            <v>あおぞら谷津保育園</v>
          </cell>
          <cell r="M621">
            <v>45205</v>
          </cell>
          <cell r="P621" t="str">
            <v>あり</v>
          </cell>
          <cell r="U621" t="str">
            <v>令和４年</v>
          </cell>
        </row>
        <row r="622">
          <cell r="A622">
            <v>1410051018174</v>
          </cell>
          <cell r="B622">
            <v>6</v>
          </cell>
          <cell r="C622" t="str">
            <v>保育所</v>
          </cell>
          <cell r="D622" t="str">
            <v>アイン能見台駅前保育園</v>
          </cell>
          <cell r="E622">
            <v>70</v>
          </cell>
          <cell r="F622" t="str">
            <v>金沢区</v>
          </cell>
          <cell r="G622" t="str">
            <v>該当</v>
          </cell>
          <cell r="H622">
            <v>18</v>
          </cell>
          <cell r="I622" t="str">
            <v>受ける</v>
          </cell>
          <cell r="J622">
            <v>2210835</v>
          </cell>
          <cell r="K622" t="str">
            <v>横浜市神奈川区鶴屋町２－２１－１　ダイヤビル８０２</v>
          </cell>
          <cell r="L622" t="str">
            <v>中央出版株式会社</v>
          </cell>
          <cell r="M622">
            <v>45226</v>
          </cell>
          <cell r="P622" t="str">
            <v>あり</v>
          </cell>
          <cell r="U622" t="str">
            <v>令和４年</v>
          </cell>
        </row>
        <row r="623">
          <cell r="A623">
            <v>1410051018166</v>
          </cell>
          <cell r="B623">
            <v>6</v>
          </cell>
          <cell r="C623" t="str">
            <v>保育所</v>
          </cell>
          <cell r="D623" t="str">
            <v>アイン金沢文庫保育園</v>
          </cell>
          <cell r="E623">
            <v>70</v>
          </cell>
          <cell r="F623" t="str">
            <v>金沢区</v>
          </cell>
          <cell r="G623" t="str">
            <v>該当</v>
          </cell>
          <cell r="H623">
            <v>18</v>
          </cell>
          <cell r="I623" t="str">
            <v>受ける</v>
          </cell>
          <cell r="J623">
            <v>2210835</v>
          </cell>
          <cell r="K623" t="str">
            <v>横浜市神奈川区鶴屋町２－２１－１　ダイヤビル８０２</v>
          </cell>
          <cell r="L623" t="str">
            <v>中央出版株式会社</v>
          </cell>
          <cell r="M623">
            <v>45205</v>
          </cell>
          <cell r="P623" t="str">
            <v>あり</v>
          </cell>
          <cell r="U623" t="str">
            <v>令和４年</v>
          </cell>
        </row>
        <row r="624">
          <cell r="A624">
            <v>1410051017085</v>
          </cell>
          <cell r="B624">
            <v>6</v>
          </cell>
          <cell r="C624" t="str">
            <v>保育所</v>
          </cell>
          <cell r="D624" t="str">
            <v>わらべシーサイド保育園</v>
          </cell>
          <cell r="E624">
            <v>70</v>
          </cell>
          <cell r="F624" t="str">
            <v>金沢区</v>
          </cell>
          <cell r="G624" t="str">
            <v>該当</v>
          </cell>
          <cell r="H624">
            <v>19</v>
          </cell>
          <cell r="I624" t="str">
            <v>受ける</v>
          </cell>
          <cell r="J624">
            <v>2360051</v>
          </cell>
          <cell r="K624" t="str">
            <v>横浜市金沢区富岡東４－１３－４</v>
          </cell>
          <cell r="L624" t="str">
            <v>清心福祉会　わらべシーサイド保育園</v>
          </cell>
          <cell r="M624">
            <v>45198</v>
          </cell>
          <cell r="P624" t="str">
            <v>あり</v>
          </cell>
          <cell r="U624" t="str">
            <v>令和４年</v>
          </cell>
        </row>
        <row r="625">
          <cell r="A625">
            <v>1410051017077</v>
          </cell>
          <cell r="B625">
            <v>6</v>
          </cell>
          <cell r="C625" t="str">
            <v>保育所</v>
          </cell>
          <cell r="D625" t="str">
            <v>聖星保育園</v>
          </cell>
          <cell r="E625">
            <v>70</v>
          </cell>
          <cell r="F625" t="str">
            <v>金沢区</v>
          </cell>
          <cell r="G625" t="str">
            <v>該当</v>
          </cell>
          <cell r="H625">
            <v>35</v>
          </cell>
          <cell r="I625" t="str">
            <v>受ける</v>
          </cell>
          <cell r="J625">
            <v>2360023</v>
          </cell>
          <cell r="K625" t="str">
            <v>横浜市金沢区平潟町１７－１</v>
          </cell>
          <cell r="L625" t="str">
            <v>聖星保育園</v>
          </cell>
          <cell r="M625">
            <v>45212</v>
          </cell>
          <cell r="P625" t="str">
            <v>あり</v>
          </cell>
          <cell r="U625" t="str">
            <v>令和４年</v>
          </cell>
        </row>
        <row r="626">
          <cell r="A626">
            <v>1410051017069</v>
          </cell>
          <cell r="B626">
            <v>6</v>
          </cell>
          <cell r="C626" t="str">
            <v>保育所</v>
          </cell>
          <cell r="D626" t="str">
            <v>とみおかスマイル保育園</v>
          </cell>
          <cell r="E626">
            <v>70</v>
          </cell>
          <cell r="F626" t="str">
            <v>金沢区</v>
          </cell>
          <cell r="G626" t="str">
            <v>該当</v>
          </cell>
          <cell r="H626">
            <v>20</v>
          </cell>
          <cell r="I626" t="str">
            <v>受ける</v>
          </cell>
          <cell r="J626">
            <v>2360052</v>
          </cell>
          <cell r="K626" t="str">
            <v>神奈川県横浜市金沢区富岡西２－１－９脇ビル３階</v>
          </cell>
          <cell r="L626" t="str">
            <v>株式会社スマイル保育園</v>
          </cell>
          <cell r="M626">
            <v>45198</v>
          </cell>
          <cell r="P626" t="str">
            <v>あり</v>
          </cell>
          <cell r="U626" t="str">
            <v>令和４年</v>
          </cell>
        </row>
        <row r="627">
          <cell r="A627">
            <v>1410051017051</v>
          </cell>
          <cell r="B627">
            <v>6</v>
          </cell>
          <cell r="C627" t="str">
            <v>保育所</v>
          </cell>
          <cell r="D627" t="str">
            <v>京急キッズランド金沢文庫保育園</v>
          </cell>
          <cell r="E627">
            <v>70</v>
          </cell>
          <cell r="F627" t="str">
            <v>金沢区</v>
          </cell>
          <cell r="G627" t="str">
            <v>該当</v>
          </cell>
          <cell r="H627">
            <v>17</v>
          </cell>
          <cell r="I627" t="str">
            <v>受ける</v>
          </cell>
          <cell r="J627">
            <v>2360016</v>
          </cell>
          <cell r="K627" t="str">
            <v>横浜市金沢区谷津町３８４　金沢文庫京急第２ビル</v>
          </cell>
          <cell r="L627" t="str">
            <v>京急キッズランド金沢文庫保育園</v>
          </cell>
          <cell r="M627">
            <v>45219</v>
          </cell>
          <cell r="P627" t="str">
            <v>あり</v>
          </cell>
          <cell r="U627" t="str">
            <v>令和４年</v>
          </cell>
        </row>
        <row r="628">
          <cell r="A628">
            <v>1410051017044</v>
          </cell>
          <cell r="B628">
            <v>6</v>
          </cell>
          <cell r="C628" t="str">
            <v>保育所</v>
          </cell>
          <cell r="D628" t="str">
            <v>きらら子どもの家</v>
          </cell>
          <cell r="E628">
            <v>70</v>
          </cell>
          <cell r="F628" t="str">
            <v>金沢区</v>
          </cell>
          <cell r="G628" t="str">
            <v>該当</v>
          </cell>
          <cell r="H628">
            <v>17</v>
          </cell>
          <cell r="I628" t="str">
            <v>受ける</v>
          </cell>
          <cell r="J628">
            <v>2360057</v>
          </cell>
          <cell r="K628" t="str">
            <v>横浜市金沢区能見台５－２０－１６</v>
          </cell>
          <cell r="L628" t="str">
            <v>（福）みどり会　きらら子どもの家</v>
          </cell>
          <cell r="M628">
            <v>45226</v>
          </cell>
          <cell r="P628" t="str">
            <v>あり</v>
          </cell>
          <cell r="U628" t="str">
            <v>令和４年</v>
          </cell>
        </row>
        <row r="629">
          <cell r="A629">
            <v>1410051017036</v>
          </cell>
          <cell r="B629">
            <v>6</v>
          </cell>
          <cell r="C629" t="str">
            <v>保育所</v>
          </cell>
          <cell r="D629" t="str">
            <v>北六浦いちい保育園</v>
          </cell>
          <cell r="E629">
            <v>70</v>
          </cell>
          <cell r="F629" t="str">
            <v>金沢区</v>
          </cell>
          <cell r="G629" t="str">
            <v>該当</v>
          </cell>
          <cell r="H629">
            <v>17</v>
          </cell>
          <cell r="I629" t="str">
            <v>受ける</v>
          </cell>
          <cell r="J629">
            <v>600063</v>
          </cell>
          <cell r="K629" t="str">
            <v>札幌市中央区南３条西１丁目１‐１　南３西１ビル５階</v>
          </cell>
          <cell r="L629" t="str">
            <v>社会福祉法人水の会</v>
          </cell>
          <cell r="M629">
            <v>45205</v>
          </cell>
          <cell r="P629" t="str">
            <v>あり</v>
          </cell>
          <cell r="U629" t="str">
            <v>令和４年</v>
          </cell>
        </row>
        <row r="630">
          <cell r="A630">
            <v>1410051017010</v>
          </cell>
          <cell r="B630">
            <v>6</v>
          </cell>
          <cell r="C630" t="str">
            <v>保育所</v>
          </cell>
          <cell r="D630" t="str">
            <v>アイグラン保育園富岡東</v>
          </cell>
          <cell r="E630">
            <v>70</v>
          </cell>
          <cell r="F630" t="str">
            <v>金沢区</v>
          </cell>
          <cell r="G630" t="str">
            <v>該当</v>
          </cell>
          <cell r="H630">
            <v>17</v>
          </cell>
          <cell r="I630" t="str">
            <v>受ける</v>
          </cell>
          <cell r="J630">
            <v>1050012</v>
          </cell>
          <cell r="K630" t="str">
            <v>東京都港区芝大門２‐３‐６　大門アーバニスト４階</v>
          </cell>
          <cell r="L630" t="str">
            <v>株式会社アイグラン</v>
          </cell>
          <cell r="M630">
            <v>45237</v>
          </cell>
          <cell r="P630" t="str">
            <v>あり</v>
          </cell>
          <cell r="U630" t="str">
            <v>令和４年</v>
          </cell>
        </row>
        <row r="631">
          <cell r="A631">
            <v>1410051017002</v>
          </cell>
          <cell r="B631">
            <v>6</v>
          </cell>
          <cell r="C631" t="str">
            <v>保育所</v>
          </cell>
          <cell r="D631" t="str">
            <v>ＹＭＣＡマナ保育園</v>
          </cell>
          <cell r="E631">
            <v>70</v>
          </cell>
          <cell r="F631" t="str">
            <v>金沢区</v>
          </cell>
          <cell r="G631" t="str">
            <v>該当</v>
          </cell>
          <cell r="H631">
            <v>19</v>
          </cell>
          <cell r="I631" t="str">
            <v>受ける</v>
          </cell>
          <cell r="J631">
            <v>2360058</v>
          </cell>
          <cell r="K631" t="str">
            <v>横浜市金沢区能見台東１－１　ビーコンヒル能見台イーストプラザ内</v>
          </cell>
          <cell r="L631" t="str">
            <v>横浜ＹＭＣＡ福祉会　ＹＭＣＡマナ保育園</v>
          </cell>
          <cell r="M631">
            <v>45219</v>
          </cell>
          <cell r="P631" t="str">
            <v>あり</v>
          </cell>
          <cell r="U631" t="str">
            <v>令和４年</v>
          </cell>
        </row>
        <row r="632">
          <cell r="A632">
            <v>1410051016996</v>
          </cell>
          <cell r="B632">
            <v>6</v>
          </cell>
          <cell r="C632" t="str">
            <v>保育所</v>
          </cell>
          <cell r="D632" t="str">
            <v>金沢八景ＹＭＣＡ保育園</v>
          </cell>
          <cell r="E632">
            <v>70</v>
          </cell>
          <cell r="F632" t="str">
            <v>金沢区</v>
          </cell>
          <cell r="G632" t="str">
            <v>該当</v>
          </cell>
          <cell r="H632">
            <v>20</v>
          </cell>
          <cell r="I632" t="str">
            <v>受ける</v>
          </cell>
          <cell r="J632">
            <v>2360027</v>
          </cell>
          <cell r="K632" t="str">
            <v>横浜市金沢区瀬戸２３－２１</v>
          </cell>
          <cell r="L632" t="str">
            <v>金沢八景ＹＭＣＡ保育園</v>
          </cell>
          <cell r="M632">
            <v>45237</v>
          </cell>
          <cell r="P632" t="str">
            <v>あり</v>
          </cell>
          <cell r="U632" t="str">
            <v>令和４年</v>
          </cell>
        </row>
        <row r="633">
          <cell r="A633">
            <v>1410051015584</v>
          </cell>
          <cell r="B633">
            <v>6</v>
          </cell>
          <cell r="C633" t="str">
            <v>保育所</v>
          </cell>
          <cell r="D633" t="str">
            <v>フレンド金沢文庫保育園</v>
          </cell>
          <cell r="E633">
            <v>70</v>
          </cell>
          <cell r="F633" t="str">
            <v>金沢区</v>
          </cell>
          <cell r="G633" t="str">
            <v>該当</v>
          </cell>
          <cell r="H633">
            <v>15</v>
          </cell>
          <cell r="I633" t="str">
            <v>受ける</v>
          </cell>
          <cell r="J633">
            <v>2360042</v>
          </cell>
          <cell r="K633" t="str">
            <v>横浜市金沢区釜利谷東二丁目１６－３０　高野ビル１Ｆ</v>
          </cell>
          <cell r="L633" t="str">
            <v>フレンド金沢文庫保育園</v>
          </cell>
          <cell r="M633">
            <v>45191</v>
          </cell>
          <cell r="P633" t="str">
            <v>あり</v>
          </cell>
          <cell r="U633" t="str">
            <v>令和４年</v>
          </cell>
        </row>
        <row r="634">
          <cell r="A634">
            <v>1410051015576</v>
          </cell>
          <cell r="B634">
            <v>6</v>
          </cell>
          <cell r="C634" t="str">
            <v>保育所</v>
          </cell>
          <cell r="D634" t="str">
            <v>わかくさ保育園</v>
          </cell>
          <cell r="E634">
            <v>70</v>
          </cell>
          <cell r="F634" t="str">
            <v>金沢区</v>
          </cell>
          <cell r="G634" t="str">
            <v>該当</v>
          </cell>
          <cell r="H634">
            <v>18</v>
          </cell>
          <cell r="I634" t="str">
            <v>受ける</v>
          </cell>
          <cell r="J634">
            <v>2360023</v>
          </cell>
          <cell r="K634" t="str">
            <v>横浜市金沢区平潟町１２－１</v>
          </cell>
          <cell r="L634" t="str">
            <v>社会福祉法人恩賜財団済世会わかくさ保育園</v>
          </cell>
          <cell r="M634">
            <v>45205</v>
          </cell>
          <cell r="P634" t="str">
            <v>あり</v>
          </cell>
          <cell r="U634" t="str">
            <v>令和４年</v>
          </cell>
        </row>
        <row r="635">
          <cell r="A635">
            <v>1410051015568</v>
          </cell>
          <cell r="B635">
            <v>6</v>
          </cell>
          <cell r="C635" t="str">
            <v>保育所</v>
          </cell>
          <cell r="D635" t="str">
            <v>明徳釜利谷保育園</v>
          </cell>
          <cell r="E635">
            <v>70</v>
          </cell>
          <cell r="F635" t="str">
            <v>金沢区</v>
          </cell>
          <cell r="G635" t="str">
            <v>該当</v>
          </cell>
          <cell r="H635">
            <v>23</v>
          </cell>
          <cell r="I635" t="str">
            <v>受ける</v>
          </cell>
          <cell r="J635">
            <v>2360045</v>
          </cell>
          <cell r="K635" t="str">
            <v>横浜市金沢区釜利谷南４－２９－４</v>
          </cell>
          <cell r="L635" t="str">
            <v>明徳釜利谷保育園</v>
          </cell>
          <cell r="M635">
            <v>45198</v>
          </cell>
          <cell r="P635" t="str">
            <v>あり</v>
          </cell>
          <cell r="U635" t="str">
            <v>令和４年</v>
          </cell>
        </row>
        <row r="636">
          <cell r="A636">
            <v>1410051015550</v>
          </cell>
          <cell r="B636">
            <v>6</v>
          </cell>
          <cell r="C636" t="str">
            <v>保育所</v>
          </cell>
          <cell r="D636" t="str">
            <v>にじいろ保育園金沢文庫</v>
          </cell>
          <cell r="E636">
            <v>70</v>
          </cell>
          <cell r="F636" t="str">
            <v>金沢区</v>
          </cell>
          <cell r="G636" t="str">
            <v>該当</v>
          </cell>
          <cell r="H636">
            <v>19</v>
          </cell>
          <cell r="I636" t="str">
            <v>受ける</v>
          </cell>
          <cell r="J636">
            <v>1500043</v>
          </cell>
          <cell r="K636" t="str">
            <v>東京都渋谷区道玄坂１丁目１２－１　渋谷マークシティ　ウェスト１７階</v>
          </cell>
          <cell r="L636" t="str">
            <v>ライクキッズ株式会社</v>
          </cell>
          <cell r="M636">
            <v>45191</v>
          </cell>
          <cell r="P636" t="str">
            <v>あり</v>
          </cell>
          <cell r="U636" t="str">
            <v>令和４年</v>
          </cell>
        </row>
        <row r="637">
          <cell r="A637">
            <v>1410051015543</v>
          </cell>
          <cell r="B637">
            <v>6</v>
          </cell>
          <cell r="C637" t="str">
            <v>保育所</v>
          </cell>
          <cell r="D637" t="str">
            <v>にじいろ保育園釜利谷</v>
          </cell>
          <cell r="E637">
            <v>70</v>
          </cell>
          <cell r="F637" t="str">
            <v>金沢区</v>
          </cell>
          <cell r="G637" t="str">
            <v>該当</v>
          </cell>
          <cell r="H637">
            <v>20</v>
          </cell>
          <cell r="I637" t="str">
            <v>受ける</v>
          </cell>
          <cell r="J637">
            <v>1500043</v>
          </cell>
          <cell r="K637" t="str">
            <v>東京都渋谷区道玄坂１丁目１２－１　渋谷マークシティ　ウェスト１７階</v>
          </cell>
          <cell r="L637" t="str">
            <v>ライクキッズ株式会社</v>
          </cell>
          <cell r="M637">
            <v>45191</v>
          </cell>
          <cell r="P637" t="str">
            <v>あり</v>
          </cell>
          <cell r="U637" t="str">
            <v>令和４年</v>
          </cell>
        </row>
        <row r="638">
          <cell r="A638">
            <v>1410051015535</v>
          </cell>
          <cell r="B638">
            <v>6</v>
          </cell>
          <cell r="C638" t="str">
            <v>保育所</v>
          </cell>
          <cell r="D638" t="str">
            <v>しののめ並木保育園</v>
          </cell>
          <cell r="E638">
            <v>70</v>
          </cell>
          <cell r="F638" t="str">
            <v>金沢区</v>
          </cell>
          <cell r="G638" t="str">
            <v>該当</v>
          </cell>
          <cell r="H638">
            <v>26</v>
          </cell>
          <cell r="I638" t="str">
            <v>受ける</v>
          </cell>
          <cell r="J638">
            <v>2360005</v>
          </cell>
          <cell r="K638" t="str">
            <v>横浜市金沢区並木３－９－１</v>
          </cell>
          <cell r="L638" t="str">
            <v>（福）しののめ会　並木第三保育園</v>
          </cell>
          <cell r="M638">
            <v>45212</v>
          </cell>
          <cell r="P638" t="str">
            <v>あり</v>
          </cell>
          <cell r="U638" t="str">
            <v>令和４年</v>
          </cell>
        </row>
        <row r="639">
          <cell r="A639">
            <v>1410051015527</v>
          </cell>
          <cell r="B639">
            <v>6</v>
          </cell>
          <cell r="C639" t="str">
            <v>保育所</v>
          </cell>
          <cell r="D639" t="str">
            <v>金沢ふたば保育園</v>
          </cell>
          <cell r="E639">
            <v>70</v>
          </cell>
          <cell r="F639" t="str">
            <v>金沢区</v>
          </cell>
          <cell r="G639" t="str">
            <v>該当</v>
          </cell>
          <cell r="H639">
            <v>24</v>
          </cell>
          <cell r="I639" t="str">
            <v>受ける</v>
          </cell>
          <cell r="J639">
            <v>2360051</v>
          </cell>
          <cell r="K639" t="str">
            <v>横浜市金沢区富岡東２－１－１４</v>
          </cell>
          <cell r="L639" t="str">
            <v>（福）黎明会　金沢ふたば保育園</v>
          </cell>
          <cell r="M639">
            <v>45205</v>
          </cell>
          <cell r="P639" t="str">
            <v>あり</v>
          </cell>
          <cell r="U639" t="str">
            <v>令和４年</v>
          </cell>
        </row>
        <row r="640">
          <cell r="A640">
            <v>1410051014876</v>
          </cell>
          <cell r="B640">
            <v>6</v>
          </cell>
          <cell r="C640" t="str">
            <v>保育所</v>
          </cell>
          <cell r="D640" t="str">
            <v>ゆめ和柳町ほいくえん</v>
          </cell>
          <cell r="E640">
            <v>70</v>
          </cell>
          <cell r="F640" t="str">
            <v>金沢区</v>
          </cell>
          <cell r="G640" t="str">
            <v>該当</v>
          </cell>
          <cell r="H640">
            <v>20</v>
          </cell>
          <cell r="I640" t="str">
            <v>受ける</v>
          </cell>
          <cell r="J640">
            <v>2360026</v>
          </cell>
          <cell r="K640" t="str">
            <v>横浜市金沢区柳町１－１３</v>
          </cell>
          <cell r="L640" t="str">
            <v>ゆめ和柳町ほいくえん</v>
          </cell>
          <cell r="M640">
            <v>45198</v>
          </cell>
          <cell r="P640" t="str">
            <v>あり</v>
          </cell>
          <cell r="U640" t="str">
            <v>令和４年</v>
          </cell>
        </row>
        <row r="641">
          <cell r="A641">
            <v>1410051014868</v>
          </cell>
          <cell r="B641">
            <v>6</v>
          </cell>
          <cell r="C641" t="str">
            <v>保育所</v>
          </cell>
          <cell r="D641" t="str">
            <v>ビアレ横浜スマイル保育園</v>
          </cell>
          <cell r="E641">
            <v>70</v>
          </cell>
          <cell r="F641" t="str">
            <v>金沢区</v>
          </cell>
          <cell r="G641" t="str">
            <v>該当</v>
          </cell>
          <cell r="H641">
            <v>19</v>
          </cell>
          <cell r="I641" t="str">
            <v>受ける</v>
          </cell>
          <cell r="J641">
            <v>2360052</v>
          </cell>
          <cell r="K641" t="str">
            <v>神奈川県横浜市金沢区富岡西２－１－９脇ビル３階</v>
          </cell>
          <cell r="L641" t="str">
            <v>株式会社スマイル保育園</v>
          </cell>
          <cell r="M641">
            <v>45198</v>
          </cell>
          <cell r="P641" t="str">
            <v>あり</v>
          </cell>
          <cell r="U641" t="str">
            <v>令和４年</v>
          </cell>
        </row>
        <row r="642">
          <cell r="A642">
            <v>1410051014850</v>
          </cell>
          <cell r="B642">
            <v>6</v>
          </cell>
          <cell r="C642" t="str">
            <v>保育所</v>
          </cell>
          <cell r="D642" t="str">
            <v>金沢ぴよっこ保育園</v>
          </cell>
          <cell r="E642">
            <v>70</v>
          </cell>
          <cell r="F642" t="str">
            <v>金沢区</v>
          </cell>
          <cell r="G642" t="str">
            <v>該当</v>
          </cell>
          <cell r="H642">
            <v>23</v>
          </cell>
          <cell r="I642" t="str">
            <v>受ける</v>
          </cell>
          <cell r="J642">
            <v>2360054</v>
          </cell>
          <cell r="K642" t="str">
            <v>横浜市金沢区堀口１９番３号</v>
          </cell>
          <cell r="L642" t="str">
            <v>（福）新緑会　金沢ぴよっこ保育園</v>
          </cell>
          <cell r="M642">
            <v>45205</v>
          </cell>
          <cell r="P642" t="str">
            <v>あり</v>
          </cell>
          <cell r="U642" t="str">
            <v>令和４年</v>
          </cell>
        </row>
        <row r="643">
          <cell r="A643">
            <v>1410051014256</v>
          </cell>
          <cell r="B643">
            <v>6</v>
          </cell>
          <cell r="C643" t="str">
            <v>保育所</v>
          </cell>
          <cell r="D643" t="str">
            <v>ゆめ和ほいくえん</v>
          </cell>
          <cell r="E643">
            <v>70</v>
          </cell>
          <cell r="F643" t="str">
            <v>金沢区</v>
          </cell>
          <cell r="G643" t="str">
            <v>該当</v>
          </cell>
          <cell r="H643">
            <v>18</v>
          </cell>
          <cell r="I643" t="str">
            <v>受ける</v>
          </cell>
          <cell r="J643">
            <v>2360037</v>
          </cell>
          <cell r="K643" t="str">
            <v>横浜市金沢区六浦東３－１２－１</v>
          </cell>
          <cell r="L643" t="str">
            <v>（福）ゆめ和　ゆめ和ほいくえん</v>
          </cell>
          <cell r="M643">
            <v>45191</v>
          </cell>
          <cell r="P643" t="str">
            <v>あり</v>
          </cell>
          <cell r="U643" t="str">
            <v>令和４年</v>
          </cell>
        </row>
        <row r="644">
          <cell r="A644">
            <v>1410051014249</v>
          </cell>
          <cell r="B644">
            <v>6</v>
          </cell>
          <cell r="C644" t="str">
            <v>保育所</v>
          </cell>
          <cell r="D644" t="str">
            <v>西柴保育園</v>
          </cell>
          <cell r="E644">
            <v>70</v>
          </cell>
          <cell r="F644" t="str">
            <v>金沢区</v>
          </cell>
          <cell r="G644" t="str">
            <v>該当</v>
          </cell>
          <cell r="H644">
            <v>19</v>
          </cell>
          <cell r="I644" t="str">
            <v>受ける</v>
          </cell>
          <cell r="J644">
            <v>2360017</v>
          </cell>
          <cell r="K644" t="str">
            <v>横浜市金沢区西柴３－３１－１</v>
          </cell>
          <cell r="L644" t="str">
            <v>（福）山王平成会　西柴保育園</v>
          </cell>
          <cell r="M644">
            <v>45226</v>
          </cell>
          <cell r="P644" t="str">
            <v>あり</v>
          </cell>
          <cell r="U644" t="str">
            <v>令和４年</v>
          </cell>
        </row>
        <row r="645">
          <cell r="A645">
            <v>1410052004041</v>
          </cell>
          <cell r="B645">
            <v>7</v>
          </cell>
          <cell r="C645" t="str">
            <v>家庭的保育事業</v>
          </cell>
          <cell r="D645" t="str">
            <v>おひさま保育室</v>
          </cell>
          <cell r="E645">
            <v>70</v>
          </cell>
          <cell r="F645" t="str">
            <v>金沢区</v>
          </cell>
          <cell r="G645" t="str">
            <v>該当</v>
          </cell>
          <cell r="H645">
            <v>4</v>
          </cell>
          <cell r="I645" t="str">
            <v>-</v>
          </cell>
          <cell r="J645">
            <v>2360042</v>
          </cell>
          <cell r="K645" t="str">
            <v>横浜市金沢区釜利谷東１－１０－１６</v>
          </cell>
          <cell r="L645" t="str">
            <v>おひさま保育室</v>
          </cell>
          <cell r="M645">
            <v>45205</v>
          </cell>
          <cell r="P645" t="str">
            <v>あり</v>
          </cell>
          <cell r="U645" t="str">
            <v>令和４年</v>
          </cell>
        </row>
        <row r="646">
          <cell r="A646">
            <v>1410052005048</v>
          </cell>
          <cell r="B646">
            <v>8</v>
          </cell>
          <cell r="C646" t="str">
            <v>小規模保育事業（A型）</v>
          </cell>
          <cell r="D646" t="str">
            <v>マミングステーション</v>
          </cell>
          <cell r="E646">
            <v>70</v>
          </cell>
          <cell r="F646" t="str">
            <v>金沢区</v>
          </cell>
          <cell r="G646" t="str">
            <v>該当</v>
          </cell>
          <cell r="H646">
            <v>9</v>
          </cell>
          <cell r="I646" t="str">
            <v>受ける</v>
          </cell>
          <cell r="J646">
            <v>2360053</v>
          </cell>
          <cell r="K646" t="str">
            <v>横浜市金沢区能見台通１－５　能見台駅前ＧＣＩビル２Ｆ</v>
          </cell>
          <cell r="L646" t="str">
            <v>マミングステーション</v>
          </cell>
          <cell r="M646">
            <v>45226</v>
          </cell>
          <cell r="P646" t="str">
            <v>あり</v>
          </cell>
          <cell r="U646" t="str">
            <v>令和４年</v>
          </cell>
        </row>
        <row r="647">
          <cell r="A647">
            <v>1410052003316</v>
          </cell>
          <cell r="B647">
            <v>8</v>
          </cell>
          <cell r="C647" t="str">
            <v>小規模保育事業（A型）</v>
          </cell>
          <cell r="D647" t="str">
            <v>ちゃいれっく　並木二丁目保育室</v>
          </cell>
          <cell r="E647">
            <v>70</v>
          </cell>
          <cell r="F647" t="str">
            <v>金沢区</v>
          </cell>
          <cell r="G647" t="str">
            <v>該当</v>
          </cell>
          <cell r="H647">
            <v>7</v>
          </cell>
          <cell r="I647" t="str">
            <v>受ける</v>
          </cell>
          <cell r="J647">
            <v>1690075</v>
          </cell>
          <cell r="K647" t="str">
            <v>東京都新宿区高田馬場１丁目３０－４　３０山京ビル３階</v>
          </cell>
          <cell r="L647" t="str">
            <v>株式会社プロケア</v>
          </cell>
          <cell r="M647">
            <v>45219</v>
          </cell>
          <cell r="P647" t="str">
            <v>あり</v>
          </cell>
          <cell r="U647" t="str">
            <v>令和４年</v>
          </cell>
        </row>
        <row r="648">
          <cell r="A648">
            <v>1410052003134</v>
          </cell>
          <cell r="B648">
            <v>8</v>
          </cell>
          <cell r="C648" t="str">
            <v>小規模保育事業（A型）</v>
          </cell>
          <cell r="D648" t="str">
            <v>+Ｕすくすくキッズ園</v>
          </cell>
          <cell r="E648">
            <v>70</v>
          </cell>
          <cell r="F648" t="str">
            <v>金沢区</v>
          </cell>
          <cell r="G648" t="str">
            <v>該当</v>
          </cell>
          <cell r="H648">
            <v>9</v>
          </cell>
          <cell r="I648" t="str">
            <v>受ける</v>
          </cell>
          <cell r="J648">
            <v>2390831</v>
          </cell>
          <cell r="K648" t="str">
            <v>横須賀市久里浜１－５－１６第１０臼井ビル２階</v>
          </cell>
          <cell r="L648" t="str">
            <v>ウスイホーム</v>
          </cell>
          <cell r="M648">
            <v>45198</v>
          </cell>
          <cell r="P648" t="str">
            <v>あり</v>
          </cell>
          <cell r="U648" t="str">
            <v>令和４年</v>
          </cell>
        </row>
        <row r="649">
          <cell r="A649">
            <v>1410052002821</v>
          </cell>
          <cell r="B649">
            <v>8</v>
          </cell>
          <cell r="C649" t="str">
            <v>小規模保育事業（A型）</v>
          </cell>
          <cell r="D649" t="str">
            <v>家庭的保育室　マリン</v>
          </cell>
          <cell r="E649">
            <v>70</v>
          </cell>
          <cell r="F649" t="str">
            <v>金沢区</v>
          </cell>
          <cell r="G649" t="str">
            <v>該当</v>
          </cell>
          <cell r="H649">
            <v>7</v>
          </cell>
          <cell r="I649" t="str">
            <v>受ける</v>
          </cell>
          <cell r="J649">
            <v>2360038</v>
          </cell>
          <cell r="K649" t="str">
            <v>横浜市金沢区六浦南５－１－１２</v>
          </cell>
          <cell r="L649" t="str">
            <v>特定非営利活動法人　地域サポートマリン</v>
          </cell>
          <cell r="M649">
            <v>45191</v>
          </cell>
          <cell r="P649" t="str">
            <v>あり</v>
          </cell>
          <cell r="U649" t="str">
            <v>令和４年</v>
          </cell>
        </row>
        <row r="650">
          <cell r="A650">
            <v>1410051026581</v>
          </cell>
          <cell r="B650">
            <v>1</v>
          </cell>
          <cell r="C650" t="str">
            <v>認定こども園（幼保連携型）</v>
          </cell>
          <cell r="D650" t="str">
            <v>しんよしだこども園</v>
          </cell>
          <cell r="E650">
            <v>80</v>
          </cell>
          <cell r="F650" t="str">
            <v>港北区</v>
          </cell>
          <cell r="G650" t="str">
            <v>該当</v>
          </cell>
          <cell r="H650">
            <v>38</v>
          </cell>
          <cell r="I650" t="str">
            <v>受ける</v>
          </cell>
          <cell r="J650">
            <v>2230058</v>
          </cell>
          <cell r="K650" t="str">
            <v>横浜市港北区新吉田東六丁目１７－３</v>
          </cell>
          <cell r="L650" t="str">
            <v>しんよしだこども園</v>
          </cell>
          <cell r="M650">
            <v>45219</v>
          </cell>
          <cell r="P650" t="str">
            <v>あり</v>
          </cell>
          <cell r="U650" t="str">
            <v>令和４年</v>
          </cell>
        </row>
        <row r="651">
          <cell r="A651">
            <v>1410051026243</v>
          </cell>
          <cell r="B651">
            <v>1</v>
          </cell>
          <cell r="C651" t="str">
            <v>認定こども園（幼保連携型）</v>
          </cell>
          <cell r="D651" t="str">
            <v>幼保連携型認定こども園岸根こども園</v>
          </cell>
          <cell r="E651">
            <v>80</v>
          </cell>
          <cell r="F651" t="str">
            <v>港北区</v>
          </cell>
          <cell r="G651" t="str">
            <v>該当</v>
          </cell>
          <cell r="H651">
            <v>30</v>
          </cell>
          <cell r="I651" t="str">
            <v>受ける</v>
          </cell>
          <cell r="J651">
            <v>2260019</v>
          </cell>
          <cell r="K651" t="str">
            <v>横浜市緑区中山一丁目２１番５号　ウエシゲビル２階</v>
          </cell>
          <cell r="L651" t="str">
            <v>社会福祉法人山百合会　法人事務局</v>
          </cell>
          <cell r="M651">
            <v>45226</v>
          </cell>
          <cell r="P651" t="str">
            <v>あり</v>
          </cell>
          <cell r="U651" t="str">
            <v>令和４年</v>
          </cell>
        </row>
        <row r="652">
          <cell r="A652">
            <v>1410051027316</v>
          </cell>
          <cell r="B652">
            <v>2</v>
          </cell>
          <cell r="C652" t="str">
            <v>認定こども園（幼稚園型）</v>
          </cell>
          <cell r="D652" t="str">
            <v>認定こども園しのはら幼稚園</v>
          </cell>
          <cell r="E652">
            <v>80</v>
          </cell>
          <cell r="F652" t="str">
            <v>港北区</v>
          </cell>
          <cell r="G652" t="str">
            <v>該当</v>
          </cell>
          <cell r="H652">
            <v>32</v>
          </cell>
          <cell r="I652" t="str">
            <v>受ける</v>
          </cell>
          <cell r="J652">
            <v>2220026</v>
          </cell>
          <cell r="K652" t="str">
            <v>横浜市港北区篠原町１１６３</v>
          </cell>
          <cell r="L652" t="str">
            <v>しのはら幼稚園</v>
          </cell>
          <cell r="M652">
            <v>45219</v>
          </cell>
          <cell r="P652" t="str">
            <v>あり</v>
          </cell>
          <cell r="U652" t="str">
            <v>令和４年</v>
          </cell>
        </row>
        <row r="653">
          <cell r="A653">
            <v>1410051026854</v>
          </cell>
          <cell r="B653">
            <v>2</v>
          </cell>
          <cell r="C653" t="str">
            <v>認定こども園（幼稚園型）</v>
          </cell>
          <cell r="D653" t="str">
            <v>新羽幼稚園</v>
          </cell>
          <cell r="E653">
            <v>80</v>
          </cell>
          <cell r="F653" t="str">
            <v>港北区</v>
          </cell>
          <cell r="G653" t="str">
            <v>該当</v>
          </cell>
          <cell r="H653">
            <v>19</v>
          </cell>
          <cell r="I653" t="str">
            <v>受ける</v>
          </cell>
          <cell r="J653">
            <v>2230057</v>
          </cell>
          <cell r="K653" t="str">
            <v>横浜市港北区新羽町２８７６</v>
          </cell>
          <cell r="L653" t="str">
            <v>新羽幼稚園</v>
          </cell>
          <cell r="M653">
            <v>45237</v>
          </cell>
          <cell r="P653" t="str">
            <v>あり</v>
          </cell>
          <cell r="U653" t="str">
            <v>令和４年</v>
          </cell>
        </row>
        <row r="654">
          <cell r="A654">
            <v>1410051021780</v>
          </cell>
          <cell r="B654">
            <v>2</v>
          </cell>
          <cell r="C654" t="str">
            <v>認定こども園（幼稚園型）</v>
          </cell>
          <cell r="D654" t="str">
            <v>認定こども園　高木学園附属幼稚園</v>
          </cell>
          <cell r="E654">
            <v>80</v>
          </cell>
          <cell r="F654" t="str">
            <v>港北区</v>
          </cell>
          <cell r="G654" t="str">
            <v>該当</v>
          </cell>
          <cell r="H654">
            <v>24</v>
          </cell>
          <cell r="I654" t="str">
            <v>受ける</v>
          </cell>
          <cell r="J654">
            <v>2220011</v>
          </cell>
          <cell r="K654" t="str">
            <v>横浜市港北区菊名７－３－３０</v>
          </cell>
          <cell r="L654" t="str">
            <v>認定こども園　高木学園附属幼稚園</v>
          </cell>
          <cell r="M654">
            <v>45191</v>
          </cell>
          <cell r="P654" t="str">
            <v>あり</v>
          </cell>
          <cell r="U654" t="str">
            <v>令和４年</v>
          </cell>
        </row>
        <row r="655">
          <cell r="A655">
            <v>1410051027670</v>
          </cell>
          <cell r="B655">
            <v>5</v>
          </cell>
          <cell r="C655" t="str">
            <v>幼稚園</v>
          </cell>
          <cell r="D655" t="str">
            <v>城郷幼稚園</v>
          </cell>
          <cell r="E655">
            <v>80</v>
          </cell>
          <cell r="F655" t="str">
            <v>港北区</v>
          </cell>
          <cell r="G655" t="str">
            <v>該当</v>
          </cell>
          <cell r="H655">
            <v>25</v>
          </cell>
          <cell r="I655" t="str">
            <v>-</v>
          </cell>
          <cell r="J655">
            <v>2220035</v>
          </cell>
          <cell r="K655" t="str">
            <v>横浜市港北区鳥山町７３０</v>
          </cell>
          <cell r="L655" t="str">
            <v>城郷幼稚園</v>
          </cell>
          <cell r="M655">
            <v>45205</v>
          </cell>
          <cell r="P655" t="str">
            <v>あり</v>
          </cell>
          <cell r="U655" t="str">
            <v>令和４年</v>
          </cell>
        </row>
        <row r="656">
          <cell r="A656">
            <v>1410051021905</v>
          </cell>
          <cell r="B656">
            <v>5</v>
          </cell>
          <cell r="C656" t="str">
            <v>幼稚園</v>
          </cell>
          <cell r="D656" t="str">
            <v>プリンス幼稚園</v>
          </cell>
          <cell r="E656">
            <v>80</v>
          </cell>
          <cell r="F656" t="str">
            <v>港北区</v>
          </cell>
          <cell r="G656" t="str">
            <v>該当</v>
          </cell>
          <cell r="H656">
            <v>12</v>
          </cell>
          <cell r="I656" t="str">
            <v>-</v>
          </cell>
          <cell r="J656">
            <v>2230064</v>
          </cell>
          <cell r="K656" t="str">
            <v>横浜市港北区下田町３－１６－１０</v>
          </cell>
          <cell r="L656" t="str">
            <v>プリンス幼稚園</v>
          </cell>
          <cell r="M656">
            <v>45212</v>
          </cell>
          <cell r="P656" t="str">
            <v>あり</v>
          </cell>
          <cell r="U656" t="str">
            <v>令和４年</v>
          </cell>
        </row>
        <row r="657">
          <cell r="A657">
            <v>1410051021889</v>
          </cell>
          <cell r="B657">
            <v>5</v>
          </cell>
          <cell r="C657" t="str">
            <v>幼稚園</v>
          </cell>
          <cell r="D657" t="str">
            <v>日吉台光幼稚園</v>
          </cell>
          <cell r="E657">
            <v>80</v>
          </cell>
          <cell r="F657" t="str">
            <v>港北区</v>
          </cell>
          <cell r="G657" t="str">
            <v>該当</v>
          </cell>
          <cell r="H657">
            <v>10</v>
          </cell>
          <cell r="I657" t="str">
            <v>-</v>
          </cell>
          <cell r="J657">
            <v>2230062</v>
          </cell>
          <cell r="K657" t="str">
            <v>横浜市港北区日吉本町一丁目７番１４号</v>
          </cell>
          <cell r="L657" t="str">
            <v>日吉台光幼稚園</v>
          </cell>
          <cell r="M657">
            <v>45219</v>
          </cell>
          <cell r="P657" t="str">
            <v>あり</v>
          </cell>
          <cell r="U657" t="str">
            <v>令和４年</v>
          </cell>
        </row>
        <row r="658">
          <cell r="A658">
            <v>1410051021830</v>
          </cell>
          <cell r="B658">
            <v>5</v>
          </cell>
          <cell r="C658" t="str">
            <v>幼稚園</v>
          </cell>
          <cell r="D658" t="str">
            <v>綱島幼稚園</v>
          </cell>
          <cell r="E658">
            <v>80</v>
          </cell>
          <cell r="F658" t="str">
            <v>港北区</v>
          </cell>
          <cell r="G658" t="str">
            <v>該当</v>
          </cell>
          <cell r="H658">
            <v>9</v>
          </cell>
          <cell r="I658" t="str">
            <v>-</v>
          </cell>
          <cell r="J658">
            <v>2230053</v>
          </cell>
          <cell r="K658" t="str">
            <v>横浜市港北区綱島西１－１３－１５</v>
          </cell>
          <cell r="L658" t="str">
            <v>綱島幼稚園</v>
          </cell>
          <cell r="M658">
            <v>45191</v>
          </cell>
          <cell r="P658" t="str">
            <v>あり</v>
          </cell>
          <cell r="U658" t="str">
            <v>令和４年</v>
          </cell>
        </row>
        <row r="659">
          <cell r="A659">
            <v>1410051021822</v>
          </cell>
          <cell r="B659">
            <v>5</v>
          </cell>
          <cell r="C659" t="str">
            <v>幼稚園</v>
          </cell>
          <cell r="D659" t="str">
            <v>チロル幼稚園</v>
          </cell>
          <cell r="E659">
            <v>80</v>
          </cell>
          <cell r="F659" t="str">
            <v>港北区</v>
          </cell>
          <cell r="G659" t="str">
            <v>該当</v>
          </cell>
          <cell r="H659">
            <v>22</v>
          </cell>
          <cell r="I659" t="str">
            <v>-</v>
          </cell>
          <cell r="J659">
            <v>2230061</v>
          </cell>
          <cell r="K659" t="str">
            <v>横浜市港北区日吉３－１０－２３</v>
          </cell>
          <cell r="L659" t="str">
            <v>チロル幼稚園</v>
          </cell>
          <cell r="M659">
            <v>45212</v>
          </cell>
          <cell r="P659" t="str">
            <v>あり</v>
          </cell>
          <cell r="U659" t="str">
            <v>令和４年</v>
          </cell>
        </row>
        <row r="660">
          <cell r="A660">
            <v>1410051021814</v>
          </cell>
          <cell r="B660">
            <v>5</v>
          </cell>
          <cell r="C660" t="str">
            <v>幼稚園</v>
          </cell>
          <cell r="D660" t="str">
            <v>長福寺第二幼稚園</v>
          </cell>
          <cell r="E660">
            <v>80</v>
          </cell>
          <cell r="F660" t="str">
            <v>港北区</v>
          </cell>
          <cell r="G660" t="str">
            <v>該当</v>
          </cell>
          <cell r="H660">
            <v>15</v>
          </cell>
          <cell r="I660" t="str">
            <v>-</v>
          </cell>
          <cell r="J660">
            <v>2230054</v>
          </cell>
          <cell r="K660" t="str">
            <v>横浜市港北区綱島台２８－１</v>
          </cell>
          <cell r="L660" t="str">
            <v>宗教法人　長福寺　長福寺第二幼稚園</v>
          </cell>
          <cell r="M660">
            <v>45198</v>
          </cell>
          <cell r="P660" t="str">
            <v>あり</v>
          </cell>
          <cell r="U660" t="str">
            <v>令和４年</v>
          </cell>
        </row>
        <row r="661">
          <cell r="A661">
            <v>1410051021806</v>
          </cell>
          <cell r="B661">
            <v>5</v>
          </cell>
          <cell r="C661" t="str">
            <v>幼稚園</v>
          </cell>
          <cell r="D661" t="str">
            <v>長福寺幼稚園</v>
          </cell>
          <cell r="E661">
            <v>80</v>
          </cell>
          <cell r="F661" t="str">
            <v>港北区</v>
          </cell>
          <cell r="G661" t="str">
            <v>該当</v>
          </cell>
          <cell r="H661">
            <v>11</v>
          </cell>
          <cell r="I661" t="str">
            <v>-</v>
          </cell>
          <cell r="J661">
            <v>2230054</v>
          </cell>
          <cell r="K661" t="str">
            <v>横浜市港北区綱島台２８－１</v>
          </cell>
          <cell r="L661" t="str">
            <v>宗教法人　長福寺　長福寺幼稚園</v>
          </cell>
          <cell r="M661">
            <v>45198</v>
          </cell>
          <cell r="P661" t="str">
            <v>あり</v>
          </cell>
          <cell r="U661" t="str">
            <v>令和４年</v>
          </cell>
        </row>
        <row r="662">
          <cell r="A662">
            <v>1410051021798</v>
          </cell>
          <cell r="B662">
            <v>5</v>
          </cell>
          <cell r="C662" t="str">
            <v>幼稚園</v>
          </cell>
          <cell r="D662" t="str">
            <v>樽町白梅幼稚園</v>
          </cell>
          <cell r="E662">
            <v>80</v>
          </cell>
          <cell r="F662" t="str">
            <v>港北区</v>
          </cell>
          <cell r="G662" t="str">
            <v>該当</v>
          </cell>
          <cell r="H662">
            <v>13</v>
          </cell>
          <cell r="I662" t="str">
            <v>-</v>
          </cell>
          <cell r="J662">
            <v>2220001</v>
          </cell>
          <cell r="K662" t="str">
            <v>横浜市港北区樽町１－１８－１２</v>
          </cell>
          <cell r="L662" t="str">
            <v>樽町白梅幼稚園</v>
          </cell>
          <cell r="M662">
            <v>45212</v>
          </cell>
          <cell r="P662" t="str">
            <v>あり</v>
          </cell>
          <cell r="U662" t="str">
            <v>令和４年</v>
          </cell>
        </row>
        <row r="663">
          <cell r="A663">
            <v>1410051021749</v>
          </cell>
          <cell r="B663">
            <v>5</v>
          </cell>
          <cell r="C663" t="str">
            <v>幼稚園</v>
          </cell>
          <cell r="D663" t="str">
            <v>小机幼稚園</v>
          </cell>
          <cell r="E663">
            <v>80</v>
          </cell>
          <cell r="F663" t="str">
            <v>港北区</v>
          </cell>
          <cell r="G663" t="str">
            <v>該当</v>
          </cell>
          <cell r="H663">
            <v>10</v>
          </cell>
          <cell r="I663" t="str">
            <v>-</v>
          </cell>
          <cell r="J663">
            <v>2220036</v>
          </cell>
          <cell r="K663" t="str">
            <v>横浜市港北区小机町２５６</v>
          </cell>
          <cell r="L663" t="str">
            <v>宗教法人　泉谷寺　小机幼稚園</v>
          </cell>
          <cell r="M663">
            <v>45219</v>
          </cell>
          <cell r="P663" t="str">
            <v>あり</v>
          </cell>
          <cell r="U663" t="str">
            <v>令和４年</v>
          </cell>
        </row>
        <row r="664">
          <cell r="A664">
            <v>1410051021731</v>
          </cell>
          <cell r="B664">
            <v>5</v>
          </cell>
          <cell r="C664" t="str">
            <v>幼稚園</v>
          </cell>
          <cell r="D664" t="str">
            <v>光明幼稚園</v>
          </cell>
          <cell r="E664">
            <v>80</v>
          </cell>
          <cell r="F664" t="str">
            <v>港北区</v>
          </cell>
          <cell r="G664" t="str">
            <v>該当</v>
          </cell>
          <cell r="H664">
            <v>12</v>
          </cell>
          <cell r="I664" t="str">
            <v>-</v>
          </cell>
          <cell r="J664">
            <v>2230066</v>
          </cell>
          <cell r="K664" t="str">
            <v>横浜市港北区高田西四丁目３４番２６号</v>
          </cell>
          <cell r="L664" t="str">
            <v>宗教法人　塩谷寺　光明幼稚園</v>
          </cell>
          <cell r="M664">
            <v>45198</v>
          </cell>
          <cell r="P664" t="str">
            <v>あり</v>
          </cell>
          <cell r="U664" t="str">
            <v>令和４年</v>
          </cell>
        </row>
        <row r="665">
          <cell r="A665">
            <v>1410051021715</v>
          </cell>
          <cell r="B665">
            <v>5</v>
          </cell>
          <cell r="C665" t="str">
            <v>幼稚園</v>
          </cell>
          <cell r="D665" t="str">
            <v>桂幼稚園</v>
          </cell>
          <cell r="E665">
            <v>80</v>
          </cell>
          <cell r="F665" t="str">
            <v>港北区</v>
          </cell>
          <cell r="G665" t="str">
            <v>該当</v>
          </cell>
          <cell r="H665">
            <v>11</v>
          </cell>
          <cell r="I665" t="str">
            <v>-</v>
          </cell>
          <cell r="J665">
            <v>2230065</v>
          </cell>
          <cell r="K665" t="str">
            <v>横浜市港北区高田東１－２４－１８</v>
          </cell>
          <cell r="L665" t="str">
            <v>学校法人　桂幼稚園</v>
          </cell>
          <cell r="M665">
            <v>45226</v>
          </cell>
          <cell r="P665" t="str">
            <v>あり</v>
          </cell>
          <cell r="U665" t="str">
            <v>令和４年</v>
          </cell>
        </row>
        <row r="666">
          <cell r="A666">
            <v>1410051021699</v>
          </cell>
          <cell r="B666">
            <v>5</v>
          </cell>
          <cell r="C666" t="str">
            <v>幼稚園</v>
          </cell>
          <cell r="D666" t="str">
            <v>大倉山アソカ幼稚園</v>
          </cell>
          <cell r="E666">
            <v>80</v>
          </cell>
          <cell r="F666" t="str">
            <v>港北区</v>
          </cell>
          <cell r="G666" t="str">
            <v>該当</v>
          </cell>
          <cell r="H666">
            <v>12</v>
          </cell>
          <cell r="I666" t="str">
            <v>-</v>
          </cell>
          <cell r="J666">
            <v>2220037</v>
          </cell>
          <cell r="K666" t="str">
            <v>横浜市港北区大倉山２－８－７　</v>
          </cell>
          <cell r="L666" t="str">
            <v>大倉山アソカ幼稚園</v>
          </cell>
          <cell r="M666">
            <v>45191</v>
          </cell>
          <cell r="P666" t="str">
            <v>あり</v>
          </cell>
          <cell r="U666" t="str">
            <v>令和４年</v>
          </cell>
        </row>
        <row r="667">
          <cell r="A667">
            <v>1410051027878</v>
          </cell>
          <cell r="B667">
            <v>6</v>
          </cell>
          <cell r="C667" t="str">
            <v>保育所</v>
          </cell>
          <cell r="D667" t="str">
            <v>ヒューマンアカデミー大倉山保育園</v>
          </cell>
          <cell r="E667">
            <v>80</v>
          </cell>
          <cell r="F667" t="str">
            <v>港北区</v>
          </cell>
          <cell r="G667" t="str">
            <v>該当</v>
          </cell>
          <cell r="H667">
            <v>20</v>
          </cell>
          <cell r="I667" t="str">
            <v>受ける</v>
          </cell>
          <cell r="J667">
            <v>2220002</v>
          </cell>
          <cell r="K667" t="str">
            <v>横浜市港北区師岡町２９８番地</v>
          </cell>
          <cell r="L667" t="str">
            <v>ヒューマンアカデミー大倉山保育園</v>
          </cell>
          <cell r="M667">
            <v>45219</v>
          </cell>
          <cell r="P667" t="str">
            <v>あり</v>
          </cell>
          <cell r="U667" t="str">
            <v>令和４年</v>
          </cell>
        </row>
        <row r="668">
          <cell r="A668">
            <v>1410051027845</v>
          </cell>
          <cell r="B668">
            <v>6</v>
          </cell>
          <cell r="C668" t="str">
            <v>保育所</v>
          </cell>
          <cell r="D668" t="str">
            <v>小学館アカデミーつなしま保育園</v>
          </cell>
          <cell r="E668">
            <v>80</v>
          </cell>
          <cell r="F668" t="str">
            <v>港北区</v>
          </cell>
          <cell r="G668" t="str">
            <v>該当</v>
          </cell>
          <cell r="H668">
            <v>19</v>
          </cell>
          <cell r="I668" t="str">
            <v>受ける</v>
          </cell>
          <cell r="J668">
            <v>2220001</v>
          </cell>
          <cell r="K668" t="str">
            <v>横浜市港北区樽町二丁目１３－２７</v>
          </cell>
          <cell r="L668" t="str">
            <v>小学館アカデミーつなしま保育園</v>
          </cell>
          <cell r="M668">
            <v>45212</v>
          </cell>
          <cell r="P668" t="str">
            <v>あり</v>
          </cell>
          <cell r="U668" t="str">
            <v>令和４年</v>
          </cell>
        </row>
        <row r="669">
          <cell r="A669">
            <v>1410051027829</v>
          </cell>
          <cell r="B669">
            <v>6</v>
          </cell>
          <cell r="C669" t="str">
            <v>保育所</v>
          </cell>
          <cell r="D669" t="str">
            <v>小学館アカデミーひよし保育園</v>
          </cell>
          <cell r="E669">
            <v>80</v>
          </cell>
          <cell r="F669" t="str">
            <v>港北区</v>
          </cell>
          <cell r="G669" t="str">
            <v>該当</v>
          </cell>
          <cell r="H669">
            <v>18</v>
          </cell>
          <cell r="I669" t="str">
            <v>受ける</v>
          </cell>
          <cell r="J669">
            <v>2230051</v>
          </cell>
          <cell r="K669" t="str">
            <v>横浜市港北区箕輪町二丁目２－１２　アリアソワンプレミアム日吉１０１</v>
          </cell>
          <cell r="L669" t="str">
            <v>小学館アカデミーひよし保育園</v>
          </cell>
          <cell r="M669">
            <v>45191</v>
          </cell>
          <cell r="P669" t="str">
            <v>あり</v>
          </cell>
          <cell r="U669" t="str">
            <v>令和４年</v>
          </cell>
        </row>
        <row r="670">
          <cell r="A670">
            <v>1410051027605</v>
          </cell>
          <cell r="B670">
            <v>6</v>
          </cell>
          <cell r="C670" t="str">
            <v>保育所</v>
          </cell>
          <cell r="D670" t="str">
            <v>大倉山きずな保育園</v>
          </cell>
          <cell r="E670">
            <v>80</v>
          </cell>
          <cell r="F670" t="str">
            <v>港北区</v>
          </cell>
          <cell r="G670" t="str">
            <v>該当</v>
          </cell>
          <cell r="H670">
            <v>14</v>
          </cell>
          <cell r="I670" t="str">
            <v>受ける</v>
          </cell>
          <cell r="J670">
            <v>2220037</v>
          </cell>
          <cell r="K670" t="str">
            <v>横浜市港北区大倉山三丁目４－３１</v>
          </cell>
          <cell r="L670" t="str">
            <v>大倉山きずな保育園</v>
          </cell>
          <cell r="M670">
            <v>45212</v>
          </cell>
          <cell r="P670" t="str">
            <v>あり</v>
          </cell>
          <cell r="U670" t="str">
            <v>令和４年</v>
          </cell>
        </row>
        <row r="671">
          <cell r="A671">
            <v>1410051027589</v>
          </cell>
          <cell r="B671">
            <v>6</v>
          </cell>
          <cell r="C671" t="str">
            <v>保育所</v>
          </cell>
          <cell r="D671" t="str">
            <v>日吉箕輪えほんの森保育園</v>
          </cell>
          <cell r="E671">
            <v>80</v>
          </cell>
          <cell r="F671" t="str">
            <v>港北区</v>
          </cell>
          <cell r="G671" t="str">
            <v>該当</v>
          </cell>
          <cell r="H671">
            <v>17</v>
          </cell>
          <cell r="I671" t="str">
            <v>受ける</v>
          </cell>
          <cell r="J671">
            <v>2230051</v>
          </cell>
          <cell r="K671" t="str">
            <v>横浜市港北区箕輪町二丁目１３－１５</v>
          </cell>
          <cell r="L671" t="str">
            <v>日吉箕輪えほんの森保育園</v>
          </cell>
          <cell r="M671">
            <v>45205</v>
          </cell>
          <cell r="P671" t="str">
            <v>あり</v>
          </cell>
          <cell r="U671" t="str">
            <v>令和４年</v>
          </cell>
        </row>
        <row r="672">
          <cell r="A672">
            <v>1410051027548</v>
          </cell>
          <cell r="B672">
            <v>6</v>
          </cell>
          <cell r="C672" t="str">
            <v>保育所</v>
          </cell>
          <cell r="D672" t="str">
            <v>こどものまち綱島西保育園</v>
          </cell>
          <cell r="E672">
            <v>80</v>
          </cell>
          <cell r="F672" t="str">
            <v>港北区</v>
          </cell>
          <cell r="G672" t="str">
            <v>該当</v>
          </cell>
          <cell r="H672">
            <v>13</v>
          </cell>
          <cell r="I672" t="str">
            <v>受ける</v>
          </cell>
          <cell r="J672">
            <v>1510051</v>
          </cell>
          <cell r="K672" t="str">
            <v>東京都渋谷区千駄ヶ谷３丁目３－３　エグゼクティブ原宿５０２</v>
          </cell>
          <cell r="L672" t="str">
            <v>株式会社グローブ・ハート</v>
          </cell>
          <cell r="M672">
            <v>45198</v>
          </cell>
          <cell r="P672" t="str">
            <v>あり</v>
          </cell>
          <cell r="U672" t="str">
            <v>令和４年</v>
          </cell>
        </row>
        <row r="673">
          <cell r="A673">
            <v>1410051027530</v>
          </cell>
          <cell r="B673">
            <v>6</v>
          </cell>
          <cell r="C673" t="str">
            <v>保育所</v>
          </cell>
          <cell r="D673" t="str">
            <v>キッズフォレ綱島</v>
          </cell>
          <cell r="E673">
            <v>80</v>
          </cell>
          <cell r="F673" t="str">
            <v>港北区</v>
          </cell>
          <cell r="G673" t="str">
            <v>該当</v>
          </cell>
          <cell r="H673">
            <v>12</v>
          </cell>
          <cell r="I673" t="str">
            <v>受ける</v>
          </cell>
          <cell r="J673">
            <v>2240003</v>
          </cell>
          <cell r="K673" t="str">
            <v>横浜市都筑区中川中央一丁目２１－７　２Ｆ</v>
          </cell>
          <cell r="L673" t="str">
            <v>株式会社キッズフォレ</v>
          </cell>
          <cell r="M673">
            <v>45191</v>
          </cell>
          <cell r="P673" t="str">
            <v>あり</v>
          </cell>
          <cell r="U673" t="str">
            <v>令和４年</v>
          </cell>
        </row>
        <row r="674">
          <cell r="A674">
            <v>1410051027233</v>
          </cell>
          <cell r="B674">
            <v>6</v>
          </cell>
          <cell r="C674" t="str">
            <v>保育所</v>
          </cell>
          <cell r="D674" t="str">
            <v>保育室プリンプリンROOM　本園</v>
          </cell>
          <cell r="E674">
            <v>80</v>
          </cell>
          <cell r="F674" t="str">
            <v>港北区</v>
          </cell>
          <cell r="G674" t="str">
            <v>該当</v>
          </cell>
          <cell r="H674">
            <v>21</v>
          </cell>
          <cell r="I674" t="str">
            <v>受ける</v>
          </cell>
          <cell r="J674">
            <v>2230053</v>
          </cell>
          <cell r="K674" t="str">
            <v>横浜市港北区綱島西三丁目９－１２</v>
          </cell>
          <cell r="L674" t="str">
            <v>保育室プリンプリンＲＯＯＭ</v>
          </cell>
          <cell r="M674">
            <v>45212</v>
          </cell>
          <cell r="P674" t="str">
            <v>あり</v>
          </cell>
          <cell r="U674" t="str">
            <v>令和４年</v>
          </cell>
        </row>
        <row r="675">
          <cell r="A675">
            <v>1410051027225</v>
          </cell>
          <cell r="B675">
            <v>6</v>
          </cell>
          <cell r="C675" t="str">
            <v>保育所</v>
          </cell>
          <cell r="D675" t="str">
            <v>特定非営利活動法人つばき駅前保育園</v>
          </cell>
          <cell r="E675">
            <v>80</v>
          </cell>
          <cell r="F675" t="str">
            <v>港北区</v>
          </cell>
          <cell r="G675" t="str">
            <v>該当</v>
          </cell>
          <cell r="H675">
            <v>15</v>
          </cell>
          <cell r="I675" t="str">
            <v>受ける</v>
          </cell>
          <cell r="J675">
            <v>2220037</v>
          </cell>
          <cell r="K675" t="str">
            <v>横浜市港北区大倉山一丁目４－５</v>
          </cell>
          <cell r="L675" t="str">
            <v>特定非営利活動法人つばき駅前保育園</v>
          </cell>
          <cell r="M675">
            <v>45212</v>
          </cell>
          <cell r="P675" t="str">
            <v>あり</v>
          </cell>
          <cell r="U675" t="str">
            <v>令和４年</v>
          </cell>
        </row>
        <row r="676">
          <cell r="A676">
            <v>1410051027159</v>
          </cell>
          <cell r="B676">
            <v>6</v>
          </cell>
          <cell r="C676" t="str">
            <v>保育所</v>
          </cell>
          <cell r="D676" t="str">
            <v>トゥインクルキッズ高田保育園</v>
          </cell>
          <cell r="E676">
            <v>80</v>
          </cell>
          <cell r="F676" t="str">
            <v>港北区</v>
          </cell>
          <cell r="G676" t="str">
            <v>該当</v>
          </cell>
          <cell r="H676">
            <v>14</v>
          </cell>
          <cell r="I676" t="str">
            <v>受ける</v>
          </cell>
          <cell r="J676">
            <v>2230065</v>
          </cell>
          <cell r="K676" t="str">
            <v>横浜市港北区高田東３－１－１１－１Ｆ</v>
          </cell>
          <cell r="L676" t="str">
            <v>トゥインクルキッズ高田保育園</v>
          </cell>
          <cell r="M676">
            <v>45226</v>
          </cell>
          <cell r="P676" t="str">
            <v>あり</v>
          </cell>
          <cell r="U676" t="str">
            <v>令和４年</v>
          </cell>
        </row>
        <row r="677">
          <cell r="A677">
            <v>1410051027142</v>
          </cell>
          <cell r="B677">
            <v>6</v>
          </cell>
          <cell r="C677" t="str">
            <v>保育所</v>
          </cell>
          <cell r="D677" t="str">
            <v>スターチャイルド≪綱島ナーサリー≫</v>
          </cell>
          <cell r="E677">
            <v>80</v>
          </cell>
          <cell r="F677" t="str">
            <v>港北区</v>
          </cell>
          <cell r="G677" t="str">
            <v>該当</v>
          </cell>
          <cell r="H677">
            <v>15</v>
          </cell>
          <cell r="I677" t="str">
            <v>受ける</v>
          </cell>
          <cell r="J677">
            <v>2210835</v>
          </cell>
          <cell r="K677" t="str">
            <v>横浜市神奈川区鶴屋町３丁目２９－１　第６安田ビル５階</v>
          </cell>
          <cell r="L677" t="str">
            <v>ヒューマンスターチャイルド株式会社</v>
          </cell>
          <cell r="M677">
            <v>45205</v>
          </cell>
          <cell r="P677" t="str">
            <v>あり</v>
          </cell>
          <cell r="U677" t="str">
            <v>令和４年</v>
          </cell>
        </row>
        <row r="678">
          <cell r="A678">
            <v>1410051027134</v>
          </cell>
          <cell r="B678">
            <v>6</v>
          </cell>
          <cell r="C678" t="str">
            <v>保育所</v>
          </cell>
          <cell r="D678" t="str">
            <v>ヴィラ日吉こども園</v>
          </cell>
          <cell r="E678">
            <v>80</v>
          </cell>
          <cell r="F678" t="str">
            <v>港北区</v>
          </cell>
          <cell r="G678" t="str">
            <v>該当</v>
          </cell>
          <cell r="H678">
            <v>17</v>
          </cell>
          <cell r="I678" t="str">
            <v>受けない</v>
          </cell>
          <cell r="J678">
            <v>1850034</v>
          </cell>
          <cell r="K678" t="str">
            <v>東京都国分寺市光町２丁目５－１</v>
          </cell>
          <cell r="L678" t="str">
            <v>株式会社こどもの森</v>
          </cell>
          <cell r="M678">
            <v>45219</v>
          </cell>
          <cell r="P678" t="str">
            <v>あり</v>
          </cell>
          <cell r="U678" t="str">
            <v>令和４年</v>
          </cell>
        </row>
        <row r="679">
          <cell r="A679">
            <v>1410051027126</v>
          </cell>
          <cell r="B679">
            <v>6</v>
          </cell>
          <cell r="C679" t="str">
            <v>保育所</v>
          </cell>
          <cell r="D679" t="str">
            <v>日吉ちとせ保育園</v>
          </cell>
          <cell r="E679">
            <v>80</v>
          </cell>
          <cell r="F679" t="str">
            <v>港北区</v>
          </cell>
          <cell r="G679" t="str">
            <v>該当</v>
          </cell>
          <cell r="H679">
            <v>17</v>
          </cell>
          <cell r="I679" t="str">
            <v>受ける</v>
          </cell>
          <cell r="J679">
            <v>2230061</v>
          </cell>
          <cell r="K679" t="str">
            <v>横浜市港北区日吉二丁目１０－２３</v>
          </cell>
          <cell r="L679" t="str">
            <v>社会福祉法人ちとせ交友会</v>
          </cell>
          <cell r="M679">
            <v>45219</v>
          </cell>
          <cell r="P679" t="str">
            <v>あり</v>
          </cell>
          <cell r="U679" t="str">
            <v>令和４年</v>
          </cell>
        </row>
        <row r="680">
          <cell r="A680">
            <v>1410051027043</v>
          </cell>
          <cell r="B680">
            <v>6</v>
          </cell>
          <cell r="C680" t="str">
            <v>保育所</v>
          </cell>
          <cell r="D680" t="str">
            <v>グローバルキッズ日吉５丁目園</v>
          </cell>
          <cell r="E680">
            <v>80</v>
          </cell>
          <cell r="F680" t="str">
            <v>港北区</v>
          </cell>
          <cell r="G680" t="str">
            <v>該当</v>
          </cell>
          <cell r="H680">
            <v>21</v>
          </cell>
          <cell r="I680" t="str">
            <v>受ける</v>
          </cell>
          <cell r="J680">
            <v>1020071</v>
          </cell>
          <cell r="K680" t="str">
            <v>東京都千代田区富士見２丁目１４－３６</v>
          </cell>
          <cell r="L680" t="str">
            <v>株式会社グローバルキッズ</v>
          </cell>
          <cell r="M680">
            <v>45198</v>
          </cell>
          <cell r="P680" t="str">
            <v>あり</v>
          </cell>
          <cell r="U680" t="str">
            <v>令和４年</v>
          </cell>
        </row>
        <row r="681">
          <cell r="A681">
            <v>1410051026789</v>
          </cell>
          <cell r="B681">
            <v>6</v>
          </cell>
          <cell r="C681" t="str">
            <v>保育所</v>
          </cell>
          <cell r="D681" t="str">
            <v>キッズラディ</v>
          </cell>
          <cell r="E681">
            <v>80</v>
          </cell>
          <cell r="F681" t="str">
            <v>港北区</v>
          </cell>
          <cell r="G681" t="str">
            <v>該当</v>
          </cell>
          <cell r="H681">
            <v>17</v>
          </cell>
          <cell r="I681" t="str">
            <v>受ける</v>
          </cell>
          <cell r="J681">
            <v>2220032</v>
          </cell>
          <cell r="K681" t="str">
            <v>横浜市港北区大豆戸町６３９－２</v>
          </cell>
          <cell r="L681" t="str">
            <v>キッズラディ</v>
          </cell>
          <cell r="M681">
            <v>45198</v>
          </cell>
          <cell r="P681" t="str">
            <v>あり</v>
          </cell>
          <cell r="U681" t="str">
            <v>令和４年</v>
          </cell>
        </row>
        <row r="682">
          <cell r="A682">
            <v>1410051026730</v>
          </cell>
          <cell r="B682">
            <v>6</v>
          </cell>
          <cell r="C682" t="str">
            <v>保育所</v>
          </cell>
          <cell r="D682" t="str">
            <v>木下の保育園日吉</v>
          </cell>
          <cell r="E682">
            <v>80</v>
          </cell>
          <cell r="F682" t="str">
            <v>港北区</v>
          </cell>
          <cell r="G682" t="str">
            <v>該当</v>
          </cell>
          <cell r="H682">
            <v>17</v>
          </cell>
          <cell r="I682" t="str">
            <v>受ける</v>
          </cell>
          <cell r="J682">
            <v>1631309</v>
          </cell>
          <cell r="K682" t="str">
            <v>東京都新宿区西新宿６丁目５番１号　新宿アイランドタワー９階</v>
          </cell>
          <cell r="L682" t="str">
            <v>株式会社木下の保育</v>
          </cell>
          <cell r="M682">
            <v>45198</v>
          </cell>
          <cell r="P682" t="str">
            <v>あり</v>
          </cell>
          <cell r="U682" t="str">
            <v>令和４年</v>
          </cell>
        </row>
        <row r="683">
          <cell r="A683">
            <v>1410051026680</v>
          </cell>
          <cell r="B683">
            <v>6</v>
          </cell>
          <cell r="C683" t="str">
            <v>保育所</v>
          </cell>
          <cell r="D683" t="str">
            <v>ぶれすと綱島二階ほいくえん</v>
          </cell>
          <cell r="E683">
            <v>80</v>
          </cell>
          <cell r="F683" t="str">
            <v>港北区</v>
          </cell>
          <cell r="G683" t="str">
            <v>該当</v>
          </cell>
          <cell r="H683">
            <v>17</v>
          </cell>
          <cell r="I683" t="str">
            <v>受ける</v>
          </cell>
          <cell r="J683">
            <v>2340054</v>
          </cell>
          <cell r="K683" t="str">
            <v>横浜市港南区港南台一丁目６－２２　スライヴサクライ１Ｆ</v>
          </cell>
          <cell r="L683" t="str">
            <v>株式会社ブレストインターナショナル</v>
          </cell>
          <cell r="M683">
            <v>45212</v>
          </cell>
          <cell r="P683" t="str">
            <v>あり</v>
          </cell>
          <cell r="U683" t="str">
            <v>令和４年</v>
          </cell>
        </row>
        <row r="684">
          <cell r="A684">
            <v>1410051026631</v>
          </cell>
          <cell r="B684">
            <v>6</v>
          </cell>
          <cell r="C684" t="str">
            <v>保育所</v>
          </cell>
          <cell r="D684" t="str">
            <v>ぶれすと新横浜ほいくえん</v>
          </cell>
          <cell r="E684">
            <v>80</v>
          </cell>
          <cell r="F684" t="str">
            <v>港北区</v>
          </cell>
          <cell r="G684" t="str">
            <v>該当</v>
          </cell>
          <cell r="H684">
            <v>19</v>
          </cell>
          <cell r="I684" t="str">
            <v>受ける</v>
          </cell>
          <cell r="J684">
            <v>2340054</v>
          </cell>
          <cell r="K684" t="str">
            <v>横浜市港南区港南台一丁目６－２２　スライヴサクライ１Ｆ</v>
          </cell>
          <cell r="L684" t="str">
            <v>株式会社ブレストインターナショナル</v>
          </cell>
          <cell r="M684">
            <v>45212</v>
          </cell>
          <cell r="P684" t="str">
            <v>あり</v>
          </cell>
          <cell r="U684" t="str">
            <v>令和４年</v>
          </cell>
        </row>
        <row r="685">
          <cell r="A685">
            <v>1410051026623</v>
          </cell>
          <cell r="B685">
            <v>6</v>
          </cell>
          <cell r="C685" t="str">
            <v>保育所</v>
          </cell>
          <cell r="D685" t="str">
            <v>Gakkenほいくえん綱島</v>
          </cell>
          <cell r="E685">
            <v>80</v>
          </cell>
          <cell r="F685" t="str">
            <v>港北区</v>
          </cell>
          <cell r="G685" t="str">
            <v>該当</v>
          </cell>
          <cell r="H685">
            <v>18</v>
          </cell>
          <cell r="I685" t="str">
            <v>受ける</v>
          </cell>
          <cell r="J685">
            <v>1418420</v>
          </cell>
          <cell r="K685" t="str">
            <v>東京都品川区西五反田２丁目１１－８</v>
          </cell>
          <cell r="L685" t="str">
            <v>株式会社　学研ココファン・ナーサリー</v>
          </cell>
          <cell r="M685">
            <v>45205</v>
          </cell>
          <cell r="P685" t="str">
            <v>あり</v>
          </cell>
          <cell r="U685" t="str">
            <v>令和４年</v>
          </cell>
        </row>
        <row r="686">
          <cell r="A686">
            <v>1410051026516</v>
          </cell>
          <cell r="B686">
            <v>6</v>
          </cell>
          <cell r="C686" t="str">
            <v>保育所</v>
          </cell>
          <cell r="D686" t="str">
            <v>明日葉保育園綱島園</v>
          </cell>
          <cell r="E686">
            <v>80</v>
          </cell>
          <cell r="F686" t="str">
            <v>港北区</v>
          </cell>
          <cell r="G686" t="str">
            <v>該当</v>
          </cell>
          <cell r="H686">
            <v>19</v>
          </cell>
          <cell r="I686" t="str">
            <v>受ける</v>
          </cell>
          <cell r="J686">
            <v>1080014</v>
          </cell>
          <cell r="K686" t="str">
            <v>東京都港区芝４－１３－３　ＰＭＯ田町東１０Ｆ</v>
          </cell>
          <cell r="L686" t="str">
            <v>株式会社あしたばマインド</v>
          </cell>
          <cell r="M686">
            <v>45212</v>
          </cell>
          <cell r="P686" t="str">
            <v>あり</v>
          </cell>
          <cell r="U686" t="str">
            <v>令和４年</v>
          </cell>
        </row>
        <row r="687">
          <cell r="A687">
            <v>1410051026466</v>
          </cell>
          <cell r="B687">
            <v>6</v>
          </cell>
          <cell r="C687" t="str">
            <v>保育所</v>
          </cell>
          <cell r="D687" t="str">
            <v>明日葉保育園大倉山園</v>
          </cell>
          <cell r="E687">
            <v>80</v>
          </cell>
          <cell r="F687" t="str">
            <v>港北区</v>
          </cell>
          <cell r="G687" t="str">
            <v>該当</v>
          </cell>
          <cell r="H687">
            <v>18</v>
          </cell>
          <cell r="I687" t="str">
            <v>受ける</v>
          </cell>
          <cell r="J687">
            <v>1080014</v>
          </cell>
          <cell r="K687" t="str">
            <v>東京都港区芝４－１３－３　ＰＭＯ田町東１０Ｆ</v>
          </cell>
          <cell r="L687" t="str">
            <v>株式会社あしたばマインド</v>
          </cell>
          <cell r="M687">
            <v>45212</v>
          </cell>
          <cell r="P687" t="str">
            <v>あり</v>
          </cell>
          <cell r="U687" t="str">
            <v>令和４年</v>
          </cell>
        </row>
        <row r="688">
          <cell r="A688">
            <v>1410051026037</v>
          </cell>
          <cell r="B688">
            <v>6</v>
          </cell>
          <cell r="C688" t="str">
            <v>保育所</v>
          </cell>
          <cell r="D688" t="str">
            <v>グローバルキッズ大倉山園</v>
          </cell>
          <cell r="E688">
            <v>80</v>
          </cell>
          <cell r="F688" t="str">
            <v>港北区</v>
          </cell>
          <cell r="G688" t="str">
            <v>該当</v>
          </cell>
          <cell r="H688">
            <v>16</v>
          </cell>
          <cell r="I688" t="str">
            <v>受ける</v>
          </cell>
          <cell r="J688">
            <v>1020071</v>
          </cell>
          <cell r="K688" t="str">
            <v>東京都千代田区富士見２丁目１４番３６号</v>
          </cell>
          <cell r="L688" t="str">
            <v>株式会社グローバルキッズ</v>
          </cell>
          <cell r="M688">
            <v>45198</v>
          </cell>
          <cell r="P688" t="str">
            <v>あり</v>
          </cell>
          <cell r="U688" t="str">
            <v>令和４年</v>
          </cell>
        </row>
        <row r="689">
          <cell r="A689">
            <v>1410051026029</v>
          </cell>
          <cell r="B689">
            <v>6</v>
          </cell>
          <cell r="C689" t="str">
            <v>保育所</v>
          </cell>
          <cell r="D689" t="str">
            <v>ララランド大倉山</v>
          </cell>
          <cell r="E689">
            <v>80</v>
          </cell>
          <cell r="F689" t="str">
            <v>港北区</v>
          </cell>
          <cell r="G689" t="str">
            <v>該当</v>
          </cell>
          <cell r="H689">
            <v>17</v>
          </cell>
          <cell r="I689" t="str">
            <v>受ける</v>
          </cell>
          <cell r="J689">
            <v>2200004</v>
          </cell>
          <cell r="K689" t="str">
            <v>横浜市西区北幸二丁目１２－２６　フェリーチェ横浜９階　Ｒ００９</v>
          </cell>
          <cell r="L689" t="str">
            <v>株式会社ＬａＬａＬａｎｄ</v>
          </cell>
          <cell r="M689">
            <v>45219</v>
          </cell>
          <cell r="P689" t="str">
            <v>あり</v>
          </cell>
          <cell r="U689" t="str">
            <v>令和４年</v>
          </cell>
        </row>
        <row r="690">
          <cell r="A690">
            <v>1410051026011</v>
          </cell>
          <cell r="B690">
            <v>6</v>
          </cell>
          <cell r="C690" t="str">
            <v>保育所</v>
          </cell>
          <cell r="D690" t="str">
            <v>菊名こども園</v>
          </cell>
          <cell r="E690">
            <v>80</v>
          </cell>
          <cell r="F690" t="str">
            <v>港北区</v>
          </cell>
          <cell r="G690" t="str">
            <v>該当</v>
          </cell>
          <cell r="H690">
            <v>17</v>
          </cell>
          <cell r="I690" t="str">
            <v>受けない</v>
          </cell>
          <cell r="J690">
            <v>1850034</v>
          </cell>
          <cell r="K690" t="str">
            <v>東京都国分寺市光町２丁目５－１</v>
          </cell>
          <cell r="L690" t="str">
            <v>株式会社こどもの森</v>
          </cell>
          <cell r="M690">
            <v>45219</v>
          </cell>
          <cell r="P690" t="str">
            <v>あり</v>
          </cell>
          <cell r="U690" t="str">
            <v>令和４年</v>
          </cell>
        </row>
        <row r="691">
          <cell r="A691">
            <v>1410051026003</v>
          </cell>
          <cell r="B691">
            <v>6</v>
          </cell>
          <cell r="C691" t="str">
            <v>保育所</v>
          </cell>
          <cell r="D691" t="str">
            <v>にじいろ保育園日吉</v>
          </cell>
          <cell r="E691">
            <v>80</v>
          </cell>
          <cell r="F691" t="str">
            <v>港北区</v>
          </cell>
          <cell r="G691" t="str">
            <v>該当</v>
          </cell>
          <cell r="H691">
            <v>19</v>
          </cell>
          <cell r="I691" t="str">
            <v>受ける</v>
          </cell>
          <cell r="J691">
            <v>1500043</v>
          </cell>
          <cell r="K691" t="str">
            <v>東京都渋谷区道玄坂１丁目１２－１　渋谷マークシティ　ウェスト１７階</v>
          </cell>
          <cell r="L691" t="str">
            <v>ライクキッズ株式会社</v>
          </cell>
          <cell r="M691">
            <v>45191</v>
          </cell>
          <cell r="P691" t="str">
            <v>あり</v>
          </cell>
          <cell r="U691" t="str">
            <v>令和４年</v>
          </cell>
        </row>
        <row r="692">
          <cell r="A692">
            <v>1410051025997</v>
          </cell>
          <cell r="B692">
            <v>6</v>
          </cell>
          <cell r="C692" t="str">
            <v>保育所</v>
          </cell>
          <cell r="D692" t="str">
            <v>ちいさなたね保育園</v>
          </cell>
          <cell r="E692">
            <v>80</v>
          </cell>
          <cell r="F692" t="str">
            <v>港北区</v>
          </cell>
          <cell r="G692" t="str">
            <v>該当</v>
          </cell>
          <cell r="H692">
            <v>17</v>
          </cell>
          <cell r="I692" t="str">
            <v>受ける</v>
          </cell>
          <cell r="J692">
            <v>2220037</v>
          </cell>
          <cell r="K692" t="str">
            <v>横浜市港北区大倉山二丁目７－４７　シャトレ大倉山１０３</v>
          </cell>
          <cell r="L692" t="str">
            <v>特定非営利活動法人びーのびーの</v>
          </cell>
          <cell r="M692">
            <v>45212</v>
          </cell>
          <cell r="P692" t="str">
            <v>あり</v>
          </cell>
          <cell r="U692" t="str">
            <v>令和４年</v>
          </cell>
        </row>
        <row r="693">
          <cell r="A693">
            <v>1410051025989</v>
          </cell>
          <cell r="B693">
            <v>6</v>
          </cell>
          <cell r="C693" t="str">
            <v>保育所</v>
          </cell>
          <cell r="D693" t="str">
            <v>みらいく矢上園</v>
          </cell>
          <cell r="E693">
            <v>80</v>
          </cell>
          <cell r="F693" t="str">
            <v>港北区</v>
          </cell>
          <cell r="G693" t="str">
            <v>該当</v>
          </cell>
          <cell r="H693">
            <v>15</v>
          </cell>
          <cell r="I693" t="str">
            <v>受ける</v>
          </cell>
          <cell r="J693">
            <v>1710014</v>
          </cell>
          <cell r="K693" t="str">
            <v>東京都豊島区池袋２－６８－１２</v>
          </cell>
          <cell r="L693" t="str">
            <v>株式会社みらいく</v>
          </cell>
          <cell r="M693">
            <v>45219</v>
          </cell>
          <cell r="P693" t="str">
            <v>あり</v>
          </cell>
          <cell r="U693" t="str">
            <v>令和４年</v>
          </cell>
        </row>
        <row r="694">
          <cell r="A694">
            <v>1410051025971</v>
          </cell>
          <cell r="B694">
            <v>6</v>
          </cell>
          <cell r="C694" t="str">
            <v>保育所</v>
          </cell>
          <cell r="D694" t="str">
            <v>ぶれすと綱島ほいくえん</v>
          </cell>
          <cell r="E694">
            <v>80</v>
          </cell>
          <cell r="F694" t="str">
            <v>港北区</v>
          </cell>
          <cell r="G694" t="str">
            <v>該当</v>
          </cell>
          <cell r="H694">
            <v>19</v>
          </cell>
          <cell r="I694" t="str">
            <v>受ける</v>
          </cell>
          <cell r="J694">
            <v>2340054</v>
          </cell>
          <cell r="K694" t="str">
            <v>横浜市港南区港南台一丁目６－２２　スライヴサクライ１Ｆ</v>
          </cell>
          <cell r="L694" t="str">
            <v>株式会社ブレストインターナショナル</v>
          </cell>
          <cell r="M694">
            <v>45198</v>
          </cell>
          <cell r="P694" t="str">
            <v>あり</v>
          </cell>
          <cell r="U694" t="str">
            <v>令和４年</v>
          </cell>
        </row>
        <row r="695">
          <cell r="A695">
            <v>1410051025856</v>
          </cell>
          <cell r="B695">
            <v>6</v>
          </cell>
          <cell r="C695" t="str">
            <v>保育所</v>
          </cell>
          <cell r="D695" t="str">
            <v>大曽根コスモス保育園</v>
          </cell>
          <cell r="E695">
            <v>80</v>
          </cell>
          <cell r="F695" t="str">
            <v>港北区</v>
          </cell>
          <cell r="G695" t="str">
            <v>該当</v>
          </cell>
          <cell r="H695">
            <v>16</v>
          </cell>
          <cell r="I695" t="str">
            <v>受ける</v>
          </cell>
          <cell r="J695">
            <v>2220003</v>
          </cell>
          <cell r="K695" t="str">
            <v>横浜市港北区大曽根二丁目３２－８</v>
          </cell>
          <cell r="L695" t="str">
            <v>大曽根コスモス保育園</v>
          </cell>
          <cell r="M695">
            <v>45205</v>
          </cell>
          <cell r="P695" t="str">
            <v>あり</v>
          </cell>
          <cell r="U695" t="str">
            <v>令和４年</v>
          </cell>
        </row>
        <row r="696">
          <cell r="A696">
            <v>1410051025807</v>
          </cell>
          <cell r="B696">
            <v>6</v>
          </cell>
          <cell r="C696" t="str">
            <v>保育所</v>
          </cell>
          <cell r="D696" t="str">
            <v>港北コスモス保育園</v>
          </cell>
          <cell r="E696">
            <v>80</v>
          </cell>
          <cell r="F696" t="str">
            <v>港北区</v>
          </cell>
          <cell r="G696" t="str">
            <v>該当</v>
          </cell>
          <cell r="H696">
            <v>17</v>
          </cell>
          <cell r="I696" t="str">
            <v>受ける</v>
          </cell>
          <cell r="J696">
            <v>2230058</v>
          </cell>
          <cell r="K696" t="str">
            <v>横浜市港北区新吉田東五丁目７８－２４</v>
          </cell>
          <cell r="L696" t="str">
            <v>港北コスモス保育園</v>
          </cell>
          <cell r="M696">
            <v>45212</v>
          </cell>
          <cell r="P696" t="str">
            <v>あり</v>
          </cell>
          <cell r="U696" t="str">
            <v>令和４年</v>
          </cell>
        </row>
        <row r="697">
          <cell r="A697">
            <v>1410051025641</v>
          </cell>
          <cell r="B697">
            <v>6</v>
          </cell>
          <cell r="C697" t="str">
            <v>保育所</v>
          </cell>
          <cell r="D697" t="str">
            <v>キディ大倉山・横浜</v>
          </cell>
          <cell r="E697">
            <v>80</v>
          </cell>
          <cell r="F697" t="str">
            <v>港北区</v>
          </cell>
          <cell r="G697" t="str">
            <v>該当</v>
          </cell>
          <cell r="H697">
            <v>16</v>
          </cell>
          <cell r="I697" t="str">
            <v>受ける</v>
          </cell>
          <cell r="J697">
            <v>2220032</v>
          </cell>
          <cell r="K697" t="str">
            <v>横浜市港北区大豆戸町３５－１</v>
          </cell>
          <cell r="L697" t="str">
            <v>キディ大倉山・横浜</v>
          </cell>
          <cell r="M697">
            <v>45191</v>
          </cell>
          <cell r="P697" t="str">
            <v>あり</v>
          </cell>
          <cell r="U697" t="str">
            <v>令和４年</v>
          </cell>
        </row>
        <row r="698">
          <cell r="A698">
            <v>1410051025633</v>
          </cell>
          <cell r="B698">
            <v>6</v>
          </cell>
          <cell r="C698" t="str">
            <v>保育所</v>
          </cell>
          <cell r="D698" t="str">
            <v>パレット保育園・妙蓮寺</v>
          </cell>
          <cell r="E698">
            <v>80</v>
          </cell>
          <cell r="F698" t="str">
            <v>港北区</v>
          </cell>
          <cell r="G698" t="str">
            <v>該当</v>
          </cell>
          <cell r="H698">
            <v>17</v>
          </cell>
          <cell r="I698" t="str">
            <v>受ける</v>
          </cell>
          <cell r="J698">
            <v>2210056</v>
          </cell>
          <cell r="K698" t="str">
            <v>横浜市神奈川区金港町５－３２　ベイフロント横浜３Ｆ</v>
          </cell>
          <cell r="L698" t="str">
            <v>株式会社　理究</v>
          </cell>
          <cell r="M698">
            <v>45198</v>
          </cell>
          <cell r="P698" t="str">
            <v>あり</v>
          </cell>
          <cell r="U698" t="str">
            <v>令和４年</v>
          </cell>
        </row>
        <row r="699">
          <cell r="A699">
            <v>1410051025591</v>
          </cell>
          <cell r="B699">
            <v>6</v>
          </cell>
          <cell r="C699" t="str">
            <v>保育所</v>
          </cell>
          <cell r="D699" t="str">
            <v>スターチャイルド≪大倉山ナーサリー≫</v>
          </cell>
          <cell r="E699">
            <v>80</v>
          </cell>
          <cell r="F699" t="str">
            <v>港北区</v>
          </cell>
          <cell r="G699" t="str">
            <v>該当</v>
          </cell>
          <cell r="H699">
            <v>17</v>
          </cell>
          <cell r="I699" t="str">
            <v>受ける</v>
          </cell>
          <cell r="J699">
            <v>2210835</v>
          </cell>
          <cell r="K699" t="str">
            <v>横浜市神奈川区鶴屋町３－２９－１　第６安田ビル５階</v>
          </cell>
          <cell r="L699" t="str">
            <v>ヒューマンスターチャイルド株式会社</v>
          </cell>
          <cell r="M699">
            <v>45205</v>
          </cell>
          <cell r="P699" t="str">
            <v>あり</v>
          </cell>
          <cell r="U699" t="str">
            <v>令和４年</v>
          </cell>
        </row>
        <row r="700">
          <cell r="A700">
            <v>1410051025500</v>
          </cell>
          <cell r="B700">
            <v>6</v>
          </cell>
          <cell r="C700" t="str">
            <v>保育所</v>
          </cell>
          <cell r="D700" t="str">
            <v>キッズパートナー綱島東</v>
          </cell>
          <cell r="E700">
            <v>80</v>
          </cell>
          <cell r="F700" t="str">
            <v>港北区</v>
          </cell>
          <cell r="G700" t="str">
            <v>該当</v>
          </cell>
          <cell r="H700">
            <v>17</v>
          </cell>
          <cell r="I700" t="str">
            <v>受ける</v>
          </cell>
          <cell r="J700">
            <v>1400013</v>
          </cell>
          <cell r="K700" t="str">
            <v>東京都品川区南大井６丁目２０－１４</v>
          </cell>
          <cell r="L700" t="str">
            <v>ケアパートナー株式会社</v>
          </cell>
          <cell r="M700">
            <v>45198</v>
          </cell>
          <cell r="P700" t="str">
            <v>あり</v>
          </cell>
          <cell r="U700" t="str">
            <v>令和４年</v>
          </cell>
        </row>
        <row r="701">
          <cell r="A701">
            <v>1410051025476</v>
          </cell>
          <cell r="B701">
            <v>6</v>
          </cell>
          <cell r="C701" t="str">
            <v>保育所</v>
          </cell>
          <cell r="D701" t="str">
            <v>光の園第二保育園</v>
          </cell>
          <cell r="E701">
            <v>80</v>
          </cell>
          <cell r="F701" t="str">
            <v>港北区</v>
          </cell>
          <cell r="G701" t="str">
            <v>該当</v>
          </cell>
          <cell r="H701">
            <v>26</v>
          </cell>
          <cell r="I701" t="str">
            <v>受ける</v>
          </cell>
          <cell r="J701">
            <v>2220011</v>
          </cell>
          <cell r="K701" t="str">
            <v>横浜市港北区菊名六丁目１５－１４　２階</v>
          </cell>
          <cell r="L701" t="str">
            <v>株式会社アンティー</v>
          </cell>
          <cell r="M701">
            <v>45212</v>
          </cell>
          <cell r="P701" t="str">
            <v>あり</v>
          </cell>
          <cell r="U701" t="str">
            <v>令和４年</v>
          </cell>
        </row>
        <row r="702">
          <cell r="A702">
            <v>1410051025468</v>
          </cell>
          <cell r="B702">
            <v>6</v>
          </cell>
          <cell r="C702" t="str">
            <v>保育所</v>
          </cell>
          <cell r="D702" t="str">
            <v>天才キッズクラブ楽学館大倉山園</v>
          </cell>
          <cell r="E702">
            <v>80</v>
          </cell>
          <cell r="F702" t="str">
            <v>港北区</v>
          </cell>
          <cell r="G702" t="str">
            <v>該当</v>
          </cell>
          <cell r="H702">
            <v>15</v>
          </cell>
          <cell r="I702" t="str">
            <v>受ける</v>
          </cell>
          <cell r="J702">
            <v>2060802</v>
          </cell>
          <cell r="K702" t="str">
            <v>東京都稲城市東長沼２１０６－５　マスヤビル１Ｆ</v>
          </cell>
          <cell r="L702" t="str">
            <v>株式会社　ＴＫＣ</v>
          </cell>
          <cell r="M702">
            <v>45198</v>
          </cell>
          <cell r="P702" t="str">
            <v>あり</v>
          </cell>
          <cell r="U702" t="str">
            <v>令和４年</v>
          </cell>
        </row>
        <row r="703">
          <cell r="A703">
            <v>1410051025427</v>
          </cell>
          <cell r="B703">
            <v>6</v>
          </cell>
          <cell r="C703" t="str">
            <v>保育所</v>
          </cell>
          <cell r="D703" t="str">
            <v>ウッズ保育園</v>
          </cell>
          <cell r="E703">
            <v>80</v>
          </cell>
          <cell r="F703" t="str">
            <v>港北区</v>
          </cell>
          <cell r="G703" t="str">
            <v>該当</v>
          </cell>
          <cell r="H703">
            <v>17</v>
          </cell>
          <cell r="I703" t="str">
            <v>受ける</v>
          </cell>
          <cell r="J703">
            <v>2230053</v>
          </cell>
          <cell r="K703" t="str">
            <v>横浜市港北区綱島西２－１－７　ＭＡＣ綱島コート２階</v>
          </cell>
          <cell r="L703" t="str">
            <v>ウッズ保育園</v>
          </cell>
          <cell r="M703">
            <v>45212</v>
          </cell>
          <cell r="P703" t="str">
            <v>あり</v>
          </cell>
          <cell r="U703" t="str">
            <v>令和４年</v>
          </cell>
        </row>
        <row r="704">
          <cell r="A704">
            <v>1410051024974</v>
          </cell>
          <cell r="B704">
            <v>6</v>
          </cell>
          <cell r="C704" t="str">
            <v>保育所</v>
          </cell>
          <cell r="D704" t="str">
            <v>アスクみのわ保育園</v>
          </cell>
          <cell r="E704">
            <v>80</v>
          </cell>
          <cell r="F704" t="str">
            <v>港北区</v>
          </cell>
          <cell r="G704" t="str">
            <v>該当</v>
          </cell>
          <cell r="H704">
            <v>20</v>
          </cell>
          <cell r="I704" t="str">
            <v>受ける</v>
          </cell>
          <cell r="J704">
            <v>1080075</v>
          </cell>
          <cell r="K704" t="str">
            <v>東京都港区港南１－２－７０　品川シーズンテラス５階</v>
          </cell>
          <cell r="L704" t="str">
            <v>株式会社　日本保育総合研究所</v>
          </cell>
          <cell r="M704">
            <v>45219</v>
          </cell>
          <cell r="P704" t="str">
            <v>あり</v>
          </cell>
          <cell r="U704" t="str">
            <v>令和４年</v>
          </cell>
        </row>
        <row r="705">
          <cell r="A705">
            <v>1410051024859</v>
          </cell>
          <cell r="B705">
            <v>6</v>
          </cell>
          <cell r="C705" t="str">
            <v>保育所</v>
          </cell>
          <cell r="D705" t="str">
            <v>パレット保育園・大倉山</v>
          </cell>
          <cell r="E705">
            <v>80</v>
          </cell>
          <cell r="F705" t="str">
            <v>港北区</v>
          </cell>
          <cell r="G705" t="str">
            <v>該当</v>
          </cell>
          <cell r="H705">
            <v>22</v>
          </cell>
          <cell r="I705" t="str">
            <v>受ける</v>
          </cell>
          <cell r="J705">
            <v>2210056</v>
          </cell>
          <cell r="K705" t="str">
            <v>横浜市神奈川区金港町５－３２　ベイフロント横浜３Ｆ</v>
          </cell>
          <cell r="L705" t="str">
            <v>株式会社　理究</v>
          </cell>
          <cell r="M705">
            <v>45198</v>
          </cell>
          <cell r="P705" t="str">
            <v>あり</v>
          </cell>
          <cell r="U705" t="str">
            <v>令和４年</v>
          </cell>
        </row>
        <row r="706">
          <cell r="A706">
            <v>1410051024842</v>
          </cell>
          <cell r="B706">
            <v>6</v>
          </cell>
          <cell r="C706" t="str">
            <v>保育所</v>
          </cell>
          <cell r="D706" t="str">
            <v>綱島こども園</v>
          </cell>
          <cell r="E706">
            <v>80</v>
          </cell>
          <cell r="F706" t="str">
            <v>港北区</v>
          </cell>
          <cell r="G706" t="str">
            <v>該当</v>
          </cell>
          <cell r="H706">
            <v>18</v>
          </cell>
          <cell r="I706" t="str">
            <v>受けない</v>
          </cell>
          <cell r="J706">
            <v>1850034</v>
          </cell>
          <cell r="K706" t="str">
            <v>東京都国分寺市光町２－５－１</v>
          </cell>
          <cell r="L706" t="str">
            <v>株式会社こどもの森</v>
          </cell>
          <cell r="M706">
            <v>45219</v>
          </cell>
          <cell r="P706" t="str">
            <v>あり</v>
          </cell>
          <cell r="U706" t="str">
            <v>令和４年</v>
          </cell>
        </row>
        <row r="707">
          <cell r="A707">
            <v>1410051024693</v>
          </cell>
          <cell r="B707">
            <v>6</v>
          </cell>
          <cell r="C707" t="str">
            <v>保育所</v>
          </cell>
          <cell r="D707" t="str">
            <v>クレシュ新横浜</v>
          </cell>
          <cell r="E707">
            <v>80</v>
          </cell>
          <cell r="F707" t="str">
            <v>港北区</v>
          </cell>
          <cell r="G707" t="str">
            <v>該当</v>
          </cell>
          <cell r="H707">
            <v>21</v>
          </cell>
          <cell r="I707" t="str">
            <v>受ける</v>
          </cell>
          <cell r="J707">
            <v>2220033</v>
          </cell>
          <cell r="K707" t="str">
            <v>神奈川県横浜市港北区新横浜３丁目２－４</v>
          </cell>
          <cell r="L707" t="str">
            <v>学校法人曙学園　クレシュ新横浜</v>
          </cell>
          <cell r="M707">
            <v>45219</v>
          </cell>
          <cell r="P707" t="str">
            <v>あり</v>
          </cell>
          <cell r="U707" t="str">
            <v>令和４年</v>
          </cell>
        </row>
        <row r="708">
          <cell r="A708">
            <v>1410051024602</v>
          </cell>
          <cell r="B708">
            <v>6</v>
          </cell>
          <cell r="C708" t="str">
            <v>保育所</v>
          </cell>
          <cell r="D708" t="str">
            <v>はなまる保育園</v>
          </cell>
          <cell r="E708">
            <v>80</v>
          </cell>
          <cell r="F708" t="str">
            <v>港北区</v>
          </cell>
          <cell r="G708" t="str">
            <v>該当</v>
          </cell>
          <cell r="H708">
            <v>20</v>
          </cell>
          <cell r="I708" t="str">
            <v>受ける</v>
          </cell>
          <cell r="J708">
            <v>2230052</v>
          </cell>
          <cell r="K708" t="str">
            <v>横浜市港北区綱島東１－１３－２　ⅯＫマンション第３　２０８号</v>
          </cell>
          <cell r="L708" t="str">
            <v>株式会社ケイ・キッズエイトはなまる保育園</v>
          </cell>
          <cell r="M708">
            <v>45212</v>
          </cell>
          <cell r="P708" t="str">
            <v>あり</v>
          </cell>
          <cell r="U708" t="str">
            <v>令和４年</v>
          </cell>
        </row>
        <row r="709">
          <cell r="A709">
            <v>1410051024594</v>
          </cell>
          <cell r="B709">
            <v>6</v>
          </cell>
          <cell r="C709" t="str">
            <v>保育所</v>
          </cell>
          <cell r="D709" t="str">
            <v>ベネッセ　新横浜保育園</v>
          </cell>
          <cell r="E709">
            <v>80</v>
          </cell>
          <cell r="F709" t="str">
            <v>港北区</v>
          </cell>
          <cell r="G709" t="str">
            <v>該当</v>
          </cell>
          <cell r="H709">
            <v>18</v>
          </cell>
          <cell r="I709" t="str">
            <v>受ける</v>
          </cell>
          <cell r="J709">
            <v>1630905</v>
          </cell>
          <cell r="K709" t="str">
            <v>東京都新宿区西新宿２－３－１新宿モノリスビル５階</v>
          </cell>
          <cell r="L709" t="str">
            <v>株式会社ベネッセスタイルケア</v>
          </cell>
          <cell r="M709">
            <v>45226</v>
          </cell>
          <cell r="P709" t="str">
            <v>あり</v>
          </cell>
          <cell r="U709" t="str">
            <v>令和４年</v>
          </cell>
        </row>
        <row r="710">
          <cell r="A710">
            <v>1410051024586</v>
          </cell>
          <cell r="B710">
            <v>6</v>
          </cell>
          <cell r="C710" t="str">
            <v>保育所</v>
          </cell>
          <cell r="D710" t="str">
            <v>キッズパートナー小机</v>
          </cell>
          <cell r="E710">
            <v>80</v>
          </cell>
          <cell r="F710" t="str">
            <v>港北区</v>
          </cell>
          <cell r="G710" t="str">
            <v>該当</v>
          </cell>
          <cell r="H710">
            <v>17</v>
          </cell>
          <cell r="I710" t="str">
            <v>受ける</v>
          </cell>
          <cell r="J710">
            <v>1400013</v>
          </cell>
          <cell r="K710" t="str">
            <v>東京都品川区南大井６丁目２０－１４</v>
          </cell>
          <cell r="L710" t="str">
            <v>ケアパートナー株式会社</v>
          </cell>
          <cell r="M710">
            <v>45198</v>
          </cell>
          <cell r="P710" t="str">
            <v>あり</v>
          </cell>
          <cell r="U710" t="str">
            <v>令和４年</v>
          </cell>
        </row>
        <row r="711">
          <cell r="A711">
            <v>1410051024578</v>
          </cell>
          <cell r="B711">
            <v>6</v>
          </cell>
          <cell r="C711" t="str">
            <v>保育所</v>
          </cell>
          <cell r="D711" t="str">
            <v>みらいく高田園</v>
          </cell>
          <cell r="E711">
            <v>80</v>
          </cell>
          <cell r="F711" t="str">
            <v>港北区</v>
          </cell>
          <cell r="G711" t="str">
            <v>該当</v>
          </cell>
          <cell r="H711">
            <v>17</v>
          </cell>
          <cell r="I711" t="str">
            <v>受ける</v>
          </cell>
          <cell r="J711">
            <v>1710014</v>
          </cell>
          <cell r="K711" t="str">
            <v>東京都豊島区池袋２－６８－１２</v>
          </cell>
          <cell r="L711" t="str">
            <v>株式会社みらいく</v>
          </cell>
          <cell r="M711">
            <v>45226</v>
          </cell>
          <cell r="P711" t="str">
            <v>あり</v>
          </cell>
          <cell r="U711" t="str">
            <v>令和４年</v>
          </cell>
        </row>
        <row r="712">
          <cell r="A712">
            <v>1410051024487</v>
          </cell>
          <cell r="B712">
            <v>6</v>
          </cell>
          <cell r="C712" t="str">
            <v>保育所</v>
          </cell>
          <cell r="D712" t="str">
            <v>みらいく日吉本町園</v>
          </cell>
          <cell r="E712">
            <v>80</v>
          </cell>
          <cell r="F712" t="str">
            <v>港北区</v>
          </cell>
          <cell r="G712" t="str">
            <v>該当</v>
          </cell>
          <cell r="H712">
            <v>17</v>
          </cell>
          <cell r="I712" t="str">
            <v>受ける</v>
          </cell>
          <cell r="J712">
            <v>1710014</v>
          </cell>
          <cell r="K712" t="str">
            <v>東京都豊島区池袋２－６８－１２</v>
          </cell>
          <cell r="L712" t="str">
            <v>株式会社みらいく</v>
          </cell>
          <cell r="M712">
            <v>45219</v>
          </cell>
          <cell r="P712" t="str">
            <v>あり</v>
          </cell>
          <cell r="U712" t="str">
            <v>令和４年</v>
          </cell>
        </row>
        <row r="713">
          <cell r="A713">
            <v>1410051024388</v>
          </cell>
          <cell r="B713">
            <v>6</v>
          </cell>
          <cell r="C713" t="str">
            <v>保育所</v>
          </cell>
          <cell r="D713" t="str">
            <v>聖保育園第二</v>
          </cell>
          <cell r="E713">
            <v>80</v>
          </cell>
          <cell r="F713" t="str">
            <v>港北区</v>
          </cell>
          <cell r="G713" t="str">
            <v>該当</v>
          </cell>
          <cell r="H713">
            <v>15</v>
          </cell>
          <cell r="I713" t="str">
            <v>受ける</v>
          </cell>
          <cell r="J713">
            <v>2220037</v>
          </cell>
          <cell r="K713" t="str">
            <v>横浜市港北区大倉山一丁目１１－８</v>
          </cell>
          <cell r="L713" t="str">
            <v>聖保育園第二</v>
          </cell>
          <cell r="M713">
            <v>45226</v>
          </cell>
          <cell r="P713" t="str">
            <v>あり</v>
          </cell>
          <cell r="U713" t="str">
            <v>令和４年</v>
          </cell>
        </row>
        <row r="714">
          <cell r="A714">
            <v>1410051024255</v>
          </cell>
          <cell r="B714">
            <v>6</v>
          </cell>
          <cell r="C714" t="str">
            <v>保育所</v>
          </cell>
          <cell r="D714" t="str">
            <v>ポピンズナーサリースクール綱島</v>
          </cell>
          <cell r="E714">
            <v>80</v>
          </cell>
          <cell r="F714" t="str">
            <v>港北区</v>
          </cell>
          <cell r="G714" t="str">
            <v>該当</v>
          </cell>
          <cell r="H714">
            <v>17</v>
          </cell>
          <cell r="I714" t="str">
            <v>受ける</v>
          </cell>
          <cell r="J714">
            <v>2230052</v>
          </cell>
          <cell r="K714" t="str">
            <v>横浜市港北区綱島東三丁目２番１５号</v>
          </cell>
          <cell r="L714" t="str">
            <v>ポピンズナーサリースクール綱島</v>
          </cell>
          <cell r="M714">
            <v>45219</v>
          </cell>
          <cell r="P714" t="str">
            <v>あり</v>
          </cell>
          <cell r="U714" t="str">
            <v>令和４年</v>
          </cell>
        </row>
        <row r="715">
          <cell r="A715">
            <v>1410051024248</v>
          </cell>
          <cell r="B715">
            <v>6</v>
          </cell>
          <cell r="C715" t="str">
            <v>保育所</v>
          </cell>
          <cell r="D715" t="str">
            <v>下田みんなの保育園</v>
          </cell>
          <cell r="E715">
            <v>80</v>
          </cell>
          <cell r="F715" t="str">
            <v>港北区</v>
          </cell>
          <cell r="G715" t="str">
            <v>該当</v>
          </cell>
          <cell r="H715">
            <v>14</v>
          </cell>
          <cell r="I715" t="str">
            <v>受ける</v>
          </cell>
          <cell r="J715">
            <v>2230064</v>
          </cell>
          <cell r="K715" t="str">
            <v>横浜市港北区下田町一丁目３－４１</v>
          </cell>
          <cell r="L715" t="str">
            <v>下田みんなの保育園</v>
          </cell>
          <cell r="M715">
            <v>45198</v>
          </cell>
          <cell r="P715" t="str">
            <v>あり</v>
          </cell>
          <cell r="U715" t="str">
            <v>令和４年</v>
          </cell>
        </row>
        <row r="716">
          <cell r="A716">
            <v>1410051024230</v>
          </cell>
          <cell r="B716">
            <v>6</v>
          </cell>
          <cell r="C716" t="str">
            <v>保育所</v>
          </cell>
          <cell r="D716" t="str">
            <v>光の園アンティー保育園</v>
          </cell>
          <cell r="E716">
            <v>80</v>
          </cell>
          <cell r="F716" t="str">
            <v>港北区</v>
          </cell>
          <cell r="G716" t="str">
            <v>該当</v>
          </cell>
          <cell r="H716">
            <v>24</v>
          </cell>
          <cell r="I716" t="str">
            <v>受ける</v>
          </cell>
          <cell r="J716">
            <v>2220011</v>
          </cell>
          <cell r="K716" t="str">
            <v>横浜市港北区菊名６－１５－１４　２階</v>
          </cell>
          <cell r="L716" t="str">
            <v>株式会社アンティー</v>
          </cell>
          <cell r="M716">
            <v>45219</v>
          </cell>
          <cell r="P716" t="str">
            <v>あり</v>
          </cell>
          <cell r="U716" t="str">
            <v>令和４年</v>
          </cell>
        </row>
        <row r="717">
          <cell r="A717">
            <v>1410051024198</v>
          </cell>
          <cell r="B717">
            <v>6</v>
          </cell>
          <cell r="C717" t="str">
            <v>保育所</v>
          </cell>
          <cell r="D717" t="str">
            <v>グローバルキッズ菊名園</v>
          </cell>
          <cell r="E717">
            <v>80</v>
          </cell>
          <cell r="F717" t="str">
            <v>港北区</v>
          </cell>
          <cell r="G717" t="str">
            <v>該当</v>
          </cell>
          <cell r="H717">
            <v>21</v>
          </cell>
          <cell r="I717" t="str">
            <v>受ける</v>
          </cell>
          <cell r="J717">
            <v>1020071</v>
          </cell>
          <cell r="K717" t="str">
            <v>東京都千代田区富士見２丁目１４番３６号</v>
          </cell>
          <cell r="L717" t="str">
            <v>株式会社グローバルキッズ</v>
          </cell>
          <cell r="M717">
            <v>45198</v>
          </cell>
          <cell r="P717" t="str">
            <v>あり</v>
          </cell>
          <cell r="U717" t="str">
            <v>令和４年</v>
          </cell>
        </row>
        <row r="718">
          <cell r="A718">
            <v>1410051024024</v>
          </cell>
          <cell r="B718">
            <v>6</v>
          </cell>
          <cell r="C718" t="str">
            <v>保育所</v>
          </cell>
          <cell r="D718" t="str">
            <v>ブライト保育園横浜日吉</v>
          </cell>
          <cell r="E718">
            <v>80</v>
          </cell>
          <cell r="F718" t="str">
            <v>港北区</v>
          </cell>
          <cell r="G718" t="str">
            <v>該当</v>
          </cell>
          <cell r="H718">
            <v>18</v>
          </cell>
          <cell r="I718" t="str">
            <v>受ける</v>
          </cell>
          <cell r="J718">
            <v>4506036</v>
          </cell>
          <cell r="K718" t="str">
            <v>愛知県名古屋市中村区名駅１丁目１－４　ＪＲセントラルタワーズ３６Ｆ</v>
          </cell>
          <cell r="L718" t="str">
            <v>社会福祉法人済聖会</v>
          </cell>
          <cell r="M718">
            <v>45219</v>
          </cell>
          <cell r="P718" t="str">
            <v>あり</v>
          </cell>
          <cell r="U718" t="str">
            <v>令和４年</v>
          </cell>
        </row>
        <row r="719">
          <cell r="A719">
            <v>1410051024016</v>
          </cell>
          <cell r="B719">
            <v>6</v>
          </cell>
          <cell r="C719" t="str">
            <v>保育所</v>
          </cell>
          <cell r="D719" t="str">
            <v>コビープリスクールつなしま</v>
          </cell>
          <cell r="E719">
            <v>80</v>
          </cell>
          <cell r="F719" t="str">
            <v>港北区</v>
          </cell>
          <cell r="G719" t="str">
            <v>該当</v>
          </cell>
          <cell r="H719">
            <v>20</v>
          </cell>
          <cell r="I719" t="str">
            <v>受ける</v>
          </cell>
          <cell r="J719">
            <v>1530051</v>
          </cell>
          <cell r="K719" t="str">
            <v>東京都目黒区上目黒５丁目５－８　</v>
          </cell>
          <cell r="L719" t="str">
            <v>株式会社　コビーアンドアソシエイツ</v>
          </cell>
          <cell r="M719">
            <v>45219</v>
          </cell>
          <cell r="P719" t="str">
            <v>あり</v>
          </cell>
          <cell r="U719" t="str">
            <v>令和４年</v>
          </cell>
        </row>
        <row r="720">
          <cell r="A720">
            <v>1410051024008</v>
          </cell>
          <cell r="B720">
            <v>6</v>
          </cell>
          <cell r="C720" t="str">
            <v>保育所</v>
          </cell>
          <cell r="D720" t="str">
            <v>木下の保育園　綱島東</v>
          </cell>
          <cell r="E720">
            <v>80</v>
          </cell>
          <cell r="F720" t="str">
            <v>港北区</v>
          </cell>
          <cell r="G720" t="str">
            <v>該当</v>
          </cell>
          <cell r="H720">
            <v>17</v>
          </cell>
          <cell r="I720" t="str">
            <v>受ける</v>
          </cell>
          <cell r="J720">
            <v>1631309</v>
          </cell>
          <cell r="K720" t="str">
            <v>東京都新宿区西新宿６丁目５番１号　新宿アイランドタワー８階</v>
          </cell>
          <cell r="L720" t="str">
            <v>株式会社　木下の保育</v>
          </cell>
          <cell r="M720">
            <v>45198</v>
          </cell>
          <cell r="P720" t="str">
            <v>あり</v>
          </cell>
          <cell r="U720" t="str">
            <v>令和４年</v>
          </cell>
        </row>
        <row r="721">
          <cell r="A721">
            <v>1410051023992</v>
          </cell>
          <cell r="B721">
            <v>6</v>
          </cell>
          <cell r="C721" t="str">
            <v>保育所</v>
          </cell>
          <cell r="D721" t="str">
            <v>ベネッセ　綱島台保育園</v>
          </cell>
          <cell r="E721">
            <v>80</v>
          </cell>
          <cell r="F721" t="str">
            <v>港北区</v>
          </cell>
          <cell r="G721" t="str">
            <v>該当</v>
          </cell>
          <cell r="H721">
            <v>19</v>
          </cell>
          <cell r="I721" t="str">
            <v>受ける</v>
          </cell>
          <cell r="J721">
            <v>1630905</v>
          </cell>
          <cell r="K721" t="str">
            <v>東京都新宿区西新宿２－３－１新宿モノリスビル５階</v>
          </cell>
          <cell r="L721" t="str">
            <v>株式会社ベネッセスタイルケア</v>
          </cell>
          <cell r="M721">
            <v>45226</v>
          </cell>
          <cell r="P721" t="str">
            <v>あり</v>
          </cell>
          <cell r="U721" t="str">
            <v>令和４年</v>
          </cell>
        </row>
        <row r="722">
          <cell r="A722">
            <v>1410051023984</v>
          </cell>
          <cell r="B722">
            <v>6</v>
          </cell>
          <cell r="C722" t="str">
            <v>保育所</v>
          </cell>
          <cell r="D722" t="str">
            <v>スターチャイルド≪新吉田ナーサリー≫</v>
          </cell>
          <cell r="E722">
            <v>80</v>
          </cell>
          <cell r="F722" t="str">
            <v>港北区</v>
          </cell>
          <cell r="G722" t="str">
            <v>該当</v>
          </cell>
          <cell r="H722">
            <v>19</v>
          </cell>
          <cell r="I722" t="str">
            <v>受ける</v>
          </cell>
          <cell r="J722">
            <v>2210835</v>
          </cell>
          <cell r="K722" t="str">
            <v>横浜市神奈川区鶴屋町３丁目２９－１　第６安田ビル５階</v>
          </cell>
          <cell r="L722" t="str">
            <v>ヒューマンスターチャイルド株式会社</v>
          </cell>
          <cell r="M722">
            <v>45205</v>
          </cell>
          <cell r="P722" t="str">
            <v>あり</v>
          </cell>
          <cell r="U722" t="str">
            <v>令和４年</v>
          </cell>
        </row>
        <row r="723">
          <cell r="A723">
            <v>1410051023976</v>
          </cell>
          <cell r="B723">
            <v>6</v>
          </cell>
          <cell r="C723" t="str">
            <v>保育所</v>
          </cell>
          <cell r="D723" t="str">
            <v>ブライト保育園横浜綱島</v>
          </cell>
          <cell r="E723">
            <v>80</v>
          </cell>
          <cell r="F723" t="str">
            <v>港北区</v>
          </cell>
          <cell r="G723" t="str">
            <v>該当</v>
          </cell>
          <cell r="H723">
            <v>15</v>
          </cell>
          <cell r="I723" t="str">
            <v>受ける</v>
          </cell>
          <cell r="J723">
            <v>4506036</v>
          </cell>
          <cell r="K723" t="str">
            <v>愛知県名古屋市中村区名駅１丁目１－４　ＪＲセントラルタワーズ３６Ｆ</v>
          </cell>
          <cell r="L723" t="str">
            <v>社会福祉法人済聖会</v>
          </cell>
          <cell r="M723">
            <v>45212</v>
          </cell>
          <cell r="P723" t="str">
            <v>あり</v>
          </cell>
          <cell r="U723" t="str">
            <v>令和４年</v>
          </cell>
        </row>
        <row r="724">
          <cell r="A724">
            <v>1410051023877</v>
          </cell>
          <cell r="B724">
            <v>6</v>
          </cell>
          <cell r="C724" t="str">
            <v>保育所</v>
          </cell>
          <cell r="D724" t="str">
            <v>みのわのぞみ保育園</v>
          </cell>
          <cell r="E724">
            <v>80</v>
          </cell>
          <cell r="F724" t="str">
            <v>港北区</v>
          </cell>
          <cell r="G724" t="str">
            <v>該当</v>
          </cell>
          <cell r="H724">
            <v>20</v>
          </cell>
          <cell r="I724" t="str">
            <v>受ける</v>
          </cell>
          <cell r="J724">
            <v>2230051</v>
          </cell>
          <cell r="K724" t="str">
            <v>横浜市港北区箕輪町三丁目７－２</v>
          </cell>
          <cell r="L724" t="str">
            <v>みのわのぞみ保育園</v>
          </cell>
          <cell r="M724">
            <v>45191</v>
          </cell>
          <cell r="P724" t="str">
            <v>あり</v>
          </cell>
          <cell r="U724" t="str">
            <v>令和４年</v>
          </cell>
        </row>
        <row r="725">
          <cell r="A725">
            <v>1410051023786</v>
          </cell>
          <cell r="B725">
            <v>6</v>
          </cell>
          <cell r="C725" t="str">
            <v>保育所</v>
          </cell>
          <cell r="D725" t="str">
            <v>わかさと保育園</v>
          </cell>
          <cell r="E725">
            <v>80</v>
          </cell>
          <cell r="F725" t="str">
            <v>港北区</v>
          </cell>
          <cell r="G725" t="str">
            <v>該当</v>
          </cell>
          <cell r="H725">
            <v>19</v>
          </cell>
          <cell r="I725" t="str">
            <v>受ける</v>
          </cell>
          <cell r="J725">
            <v>2230053</v>
          </cell>
          <cell r="K725" t="str">
            <v>横浜市港北区綱島西六丁目３－１３</v>
          </cell>
          <cell r="L725" t="str">
            <v>わかさと保育園</v>
          </cell>
          <cell r="M725">
            <v>45226</v>
          </cell>
          <cell r="P725" t="str">
            <v>あり</v>
          </cell>
          <cell r="U725" t="str">
            <v>令和４年</v>
          </cell>
        </row>
        <row r="726">
          <cell r="A726">
            <v>1410051023760</v>
          </cell>
          <cell r="B726">
            <v>6</v>
          </cell>
          <cell r="C726" t="str">
            <v>保育所</v>
          </cell>
          <cell r="D726" t="str">
            <v>テンダーラビング保育園綱島東</v>
          </cell>
          <cell r="E726">
            <v>80</v>
          </cell>
          <cell r="F726" t="str">
            <v>港北区</v>
          </cell>
          <cell r="G726" t="str">
            <v>該当</v>
          </cell>
          <cell r="H726">
            <v>18</v>
          </cell>
          <cell r="I726" t="str">
            <v>受ける</v>
          </cell>
          <cell r="J726">
            <v>1000004</v>
          </cell>
          <cell r="K726" t="str">
            <v>東京都千代田区大手町１丁目６－１　大手町ビル２１３</v>
          </cell>
          <cell r="L726" t="str">
            <v>株式会社テンダーラビングケアサービス</v>
          </cell>
          <cell r="M726">
            <v>45198</v>
          </cell>
          <cell r="P726" t="str">
            <v>あり</v>
          </cell>
          <cell r="U726" t="str">
            <v>令和４年</v>
          </cell>
        </row>
        <row r="727">
          <cell r="A727">
            <v>1410051019669</v>
          </cell>
          <cell r="B727">
            <v>6</v>
          </cell>
          <cell r="C727" t="str">
            <v>保育所</v>
          </cell>
          <cell r="D727" t="str">
            <v>パレット保育園・大豆戸</v>
          </cell>
          <cell r="E727">
            <v>80</v>
          </cell>
          <cell r="F727" t="str">
            <v>港北区</v>
          </cell>
          <cell r="G727" t="str">
            <v>該当</v>
          </cell>
          <cell r="H727">
            <v>20</v>
          </cell>
          <cell r="I727" t="str">
            <v>受ける</v>
          </cell>
          <cell r="J727">
            <v>2210056</v>
          </cell>
          <cell r="K727" t="str">
            <v>横浜市神奈川区金港町５－３２　ベイフロント横浜５Ｆ</v>
          </cell>
          <cell r="L727" t="str">
            <v>株式会社　理究</v>
          </cell>
          <cell r="M727">
            <v>45219</v>
          </cell>
          <cell r="P727" t="str">
            <v>あり</v>
          </cell>
          <cell r="U727" t="str">
            <v>令和４年</v>
          </cell>
        </row>
        <row r="728">
          <cell r="A728">
            <v>1410051019651</v>
          </cell>
          <cell r="B728">
            <v>6</v>
          </cell>
          <cell r="C728" t="str">
            <v>保育所</v>
          </cell>
          <cell r="D728" t="str">
            <v>大豆戸どろんこ保育園</v>
          </cell>
          <cell r="E728">
            <v>80</v>
          </cell>
          <cell r="F728" t="str">
            <v>港北区</v>
          </cell>
          <cell r="G728" t="str">
            <v>該当</v>
          </cell>
          <cell r="H728">
            <v>21</v>
          </cell>
          <cell r="I728" t="str">
            <v>受ける</v>
          </cell>
          <cell r="J728">
            <v>1500002</v>
          </cell>
          <cell r="K728" t="str">
            <v>東京都渋谷区渋谷１丁目２－５　ＭＦＰＲ渋谷ビル１３Ｆ</v>
          </cell>
          <cell r="L728" t="str">
            <v>社会福祉法人　どろんこ会</v>
          </cell>
          <cell r="M728">
            <v>45219</v>
          </cell>
          <cell r="P728" t="str">
            <v>あり</v>
          </cell>
          <cell r="U728" t="str">
            <v>令和４年</v>
          </cell>
        </row>
        <row r="729">
          <cell r="A729">
            <v>1410051019644</v>
          </cell>
          <cell r="B729">
            <v>6</v>
          </cell>
          <cell r="C729" t="str">
            <v>保育所</v>
          </cell>
          <cell r="D729" t="str">
            <v>第二尚花愛児園</v>
          </cell>
          <cell r="E729">
            <v>80</v>
          </cell>
          <cell r="F729" t="str">
            <v>港北区</v>
          </cell>
          <cell r="G729" t="str">
            <v>該当</v>
          </cell>
          <cell r="H729">
            <v>27</v>
          </cell>
          <cell r="I729" t="str">
            <v>受ける</v>
          </cell>
          <cell r="J729">
            <v>2230053</v>
          </cell>
          <cell r="K729" t="str">
            <v>横浜市港北区綱島西１丁目１６－２７</v>
          </cell>
          <cell r="L729" t="str">
            <v>第二尚花愛児園</v>
          </cell>
          <cell r="M729">
            <v>45212</v>
          </cell>
          <cell r="P729" t="str">
            <v>あり</v>
          </cell>
          <cell r="U729" t="str">
            <v>令和４年</v>
          </cell>
        </row>
        <row r="730">
          <cell r="A730">
            <v>1410051019636</v>
          </cell>
          <cell r="B730">
            <v>6</v>
          </cell>
          <cell r="C730" t="str">
            <v>保育所</v>
          </cell>
          <cell r="D730" t="str">
            <v>うみのくに保育園きくな</v>
          </cell>
          <cell r="E730">
            <v>80</v>
          </cell>
          <cell r="F730" t="str">
            <v>港北区</v>
          </cell>
          <cell r="G730" t="str">
            <v>該当</v>
          </cell>
          <cell r="H730">
            <v>20</v>
          </cell>
          <cell r="I730" t="str">
            <v>受ける</v>
          </cell>
          <cell r="J730">
            <v>1010054</v>
          </cell>
          <cell r="K730" t="str">
            <v>東京都千代田区神田錦町２丁目５－１６　名古路ビル新館８階</v>
          </cell>
          <cell r="L730" t="str">
            <v>株式会社空のはね</v>
          </cell>
          <cell r="M730">
            <v>45226</v>
          </cell>
          <cell r="P730" t="str">
            <v>あり</v>
          </cell>
          <cell r="U730" t="str">
            <v>令和４年</v>
          </cell>
        </row>
        <row r="731">
          <cell r="A731">
            <v>1410051019628</v>
          </cell>
          <cell r="B731">
            <v>6</v>
          </cell>
          <cell r="C731" t="str">
            <v>保育所</v>
          </cell>
          <cell r="D731" t="str">
            <v>くっくおさんぽ保育園ふとお</v>
          </cell>
          <cell r="E731">
            <v>80</v>
          </cell>
          <cell r="F731" t="str">
            <v>港北区</v>
          </cell>
          <cell r="G731" t="str">
            <v>該当</v>
          </cell>
          <cell r="H731">
            <v>13</v>
          </cell>
          <cell r="I731" t="str">
            <v>受ける</v>
          </cell>
          <cell r="J731">
            <v>2220037</v>
          </cell>
          <cell r="K731" t="str">
            <v>横浜市港北区大倉山七丁目４０番２号</v>
          </cell>
          <cell r="L731" t="str">
            <v>くっくおさんぽ保育園ふとお</v>
          </cell>
          <cell r="M731">
            <v>45212</v>
          </cell>
          <cell r="P731" t="str">
            <v>あり</v>
          </cell>
          <cell r="U731" t="str">
            <v>令和４年</v>
          </cell>
        </row>
        <row r="732">
          <cell r="A732">
            <v>1410051019289</v>
          </cell>
          <cell r="B732">
            <v>6</v>
          </cell>
          <cell r="C732" t="str">
            <v>保育所</v>
          </cell>
          <cell r="D732" t="str">
            <v>ポピンズナーサリースクール小机</v>
          </cell>
          <cell r="E732">
            <v>80</v>
          </cell>
          <cell r="F732" t="str">
            <v>港北区</v>
          </cell>
          <cell r="G732" t="str">
            <v>該当</v>
          </cell>
          <cell r="H732">
            <v>17</v>
          </cell>
          <cell r="I732" t="str">
            <v>受ける</v>
          </cell>
          <cell r="J732">
            <v>2220036</v>
          </cell>
          <cell r="K732" t="str">
            <v>神奈川県横浜市港北区小机町２５８０－１</v>
          </cell>
          <cell r="L732" t="str">
            <v>ポピンズナーサリースクール小机</v>
          </cell>
          <cell r="M732">
            <v>45191</v>
          </cell>
          <cell r="P732" t="str">
            <v>あり</v>
          </cell>
          <cell r="U732" t="str">
            <v>令和４年</v>
          </cell>
        </row>
        <row r="733">
          <cell r="A733">
            <v>1410051018638</v>
          </cell>
          <cell r="B733">
            <v>6</v>
          </cell>
          <cell r="C733" t="str">
            <v>保育所</v>
          </cell>
          <cell r="D733" t="str">
            <v>日吉こども園</v>
          </cell>
          <cell r="E733">
            <v>80</v>
          </cell>
          <cell r="F733" t="str">
            <v>港北区</v>
          </cell>
          <cell r="G733" t="str">
            <v>該当</v>
          </cell>
          <cell r="H733">
            <v>18</v>
          </cell>
          <cell r="I733" t="str">
            <v>受けない</v>
          </cell>
          <cell r="J733">
            <v>1850034</v>
          </cell>
          <cell r="K733" t="str">
            <v>東京都国分寺市光町２－５－１</v>
          </cell>
          <cell r="L733" t="str">
            <v>株式会社　こどもの森</v>
          </cell>
          <cell r="M733">
            <v>45219</v>
          </cell>
          <cell r="P733" t="str">
            <v>あり</v>
          </cell>
          <cell r="U733" t="str">
            <v>令和４年</v>
          </cell>
        </row>
        <row r="734">
          <cell r="A734">
            <v>1410051018281</v>
          </cell>
          <cell r="B734">
            <v>6</v>
          </cell>
          <cell r="C734" t="str">
            <v>保育所</v>
          </cell>
          <cell r="D734" t="str">
            <v>リトルスカラー妙蓮寺保育園</v>
          </cell>
          <cell r="E734">
            <v>80</v>
          </cell>
          <cell r="F734" t="str">
            <v>港北区</v>
          </cell>
          <cell r="G734" t="str">
            <v>該当</v>
          </cell>
          <cell r="H734">
            <v>16</v>
          </cell>
          <cell r="I734" t="str">
            <v>受ける</v>
          </cell>
          <cell r="J734">
            <v>2220011</v>
          </cell>
          <cell r="K734" t="str">
            <v>横浜市港北区菊名１－１７－８</v>
          </cell>
          <cell r="L734" t="str">
            <v>リトルスカラー妙蓮寺保育園</v>
          </cell>
          <cell r="M734">
            <v>45212</v>
          </cell>
          <cell r="P734" t="str">
            <v>あり</v>
          </cell>
          <cell r="U734" t="str">
            <v>令和４年</v>
          </cell>
        </row>
        <row r="735">
          <cell r="A735">
            <v>1410051018273</v>
          </cell>
          <cell r="B735">
            <v>6</v>
          </cell>
          <cell r="C735" t="str">
            <v>保育所</v>
          </cell>
          <cell r="D735" t="str">
            <v>ペガサス夜間保育園</v>
          </cell>
          <cell r="E735">
            <v>80</v>
          </cell>
          <cell r="F735" t="str">
            <v>港北区</v>
          </cell>
          <cell r="G735" t="str">
            <v>該当</v>
          </cell>
          <cell r="H735">
            <v>15</v>
          </cell>
          <cell r="I735" t="str">
            <v>受ける</v>
          </cell>
          <cell r="J735">
            <v>2260019</v>
          </cell>
          <cell r="K735" t="str">
            <v>横浜市緑区中山１－２１－５</v>
          </cell>
          <cell r="L735" t="str">
            <v>（福）山百合会　法人事務局</v>
          </cell>
          <cell r="M735">
            <v>45212</v>
          </cell>
          <cell r="P735" t="str">
            <v>あり</v>
          </cell>
          <cell r="U735" t="str">
            <v>令和４年</v>
          </cell>
        </row>
        <row r="736">
          <cell r="A736">
            <v>1410051018265</v>
          </cell>
          <cell r="B736">
            <v>6</v>
          </cell>
          <cell r="C736" t="str">
            <v>保育所</v>
          </cell>
          <cell r="D736" t="str">
            <v>ペガサスベビー保育園</v>
          </cell>
          <cell r="E736">
            <v>80</v>
          </cell>
          <cell r="F736" t="str">
            <v>港北区</v>
          </cell>
          <cell r="G736" t="str">
            <v>該当</v>
          </cell>
          <cell r="H736">
            <v>13</v>
          </cell>
          <cell r="I736" t="str">
            <v>受ける</v>
          </cell>
          <cell r="J736">
            <v>2260019</v>
          </cell>
          <cell r="K736" t="str">
            <v>横浜市緑区中山１－２１－５</v>
          </cell>
          <cell r="L736" t="str">
            <v>（福）山百合会　法人事務局</v>
          </cell>
          <cell r="M736">
            <v>45212</v>
          </cell>
          <cell r="P736" t="str">
            <v>あり</v>
          </cell>
          <cell r="U736" t="str">
            <v>令和４年</v>
          </cell>
        </row>
        <row r="737">
          <cell r="A737">
            <v>1410051018257</v>
          </cell>
          <cell r="B737">
            <v>6</v>
          </cell>
          <cell r="C737" t="str">
            <v>保育所</v>
          </cell>
          <cell r="D737" t="str">
            <v>ペガサス新横浜保育園</v>
          </cell>
          <cell r="E737">
            <v>80</v>
          </cell>
          <cell r="F737" t="str">
            <v>港北区</v>
          </cell>
          <cell r="G737" t="str">
            <v>該当</v>
          </cell>
          <cell r="H737">
            <v>21</v>
          </cell>
          <cell r="I737" t="str">
            <v>受ける</v>
          </cell>
          <cell r="J737">
            <v>2260019</v>
          </cell>
          <cell r="K737" t="str">
            <v>横浜市緑区中山１－２１－５</v>
          </cell>
          <cell r="L737" t="str">
            <v>（福）山百合会　法人事務局</v>
          </cell>
          <cell r="M737">
            <v>45212</v>
          </cell>
          <cell r="P737" t="str">
            <v>あり</v>
          </cell>
          <cell r="U737" t="str">
            <v>令和４年</v>
          </cell>
        </row>
        <row r="738">
          <cell r="A738">
            <v>1410051018240</v>
          </cell>
          <cell r="B738">
            <v>6</v>
          </cell>
          <cell r="C738" t="str">
            <v>保育所</v>
          </cell>
          <cell r="D738" t="str">
            <v>日吉夢保育園</v>
          </cell>
          <cell r="E738">
            <v>80</v>
          </cell>
          <cell r="F738" t="str">
            <v>港北区</v>
          </cell>
          <cell r="G738" t="str">
            <v>該当</v>
          </cell>
          <cell r="H738">
            <v>29</v>
          </cell>
          <cell r="I738" t="str">
            <v>受ける</v>
          </cell>
          <cell r="J738">
            <v>2230062</v>
          </cell>
          <cell r="K738" t="str">
            <v>横浜市港北区日吉本町５－７４－１</v>
          </cell>
          <cell r="L738" t="str">
            <v>社会福祉法人　夢工房</v>
          </cell>
          <cell r="M738">
            <v>45212</v>
          </cell>
          <cell r="P738" t="str">
            <v>あり</v>
          </cell>
          <cell r="U738" t="str">
            <v>令和４年</v>
          </cell>
        </row>
        <row r="739">
          <cell r="A739">
            <v>1410051018232</v>
          </cell>
          <cell r="B739">
            <v>6</v>
          </cell>
          <cell r="C739" t="str">
            <v>保育所</v>
          </cell>
          <cell r="D739" t="str">
            <v>Gakkenほいくえん日吉本町</v>
          </cell>
          <cell r="E739">
            <v>80</v>
          </cell>
          <cell r="F739" t="str">
            <v>港北区</v>
          </cell>
          <cell r="G739" t="str">
            <v>該当</v>
          </cell>
          <cell r="H739">
            <v>22</v>
          </cell>
          <cell r="I739" t="str">
            <v>受ける</v>
          </cell>
          <cell r="J739">
            <v>1418420</v>
          </cell>
          <cell r="K739" t="str">
            <v>東京都品川区西五反田２－１１－８</v>
          </cell>
          <cell r="L739" t="str">
            <v>株式会社　学研ココファン・ナーサリー</v>
          </cell>
          <cell r="M739">
            <v>45212</v>
          </cell>
          <cell r="P739" t="str">
            <v>あり</v>
          </cell>
          <cell r="U739" t="str">
            <v>令和４年</v>
          </cell>
        </row>
        <row r="740">
          <cell r="A740">
            <v>1410051018216</v>
          </cell>
          <cell r="B740">
            <v>6</v>
          </cell>
          <cell r="C740" t="str">
            <v>保育所</v>
          </cell>
          <cell r="D740" t="str">
            <v>アスク日吉本町開善保育園</v>
          </cell>
          <cell r="E740">
            <v>80</v>
          </cell>
          <cell r="F740" t="str">
            <v>港北区</v>
          </cell>
          <cell r="G740" t="str">
            <v>該当</v>
          </cell>
          <cell r="H740">
            <v>27</v>
          </cell>
          <cell r="I740" t="str">
            <v>受ける</v>
          </cell>
          <cell r="J740">
            <v>1080075</v>
          </cell>
          <cell r="K740" t="str">
            <v>東京都港区港南１－２－７０　品川シーズンテラス５Ｆ</v>
          </cell>
          <cell r="L740" t="str">
            <v>株式会社　日本保育総合研究所</v>
          </cell>
          <cell r="M740">
            <v>45244</v>
          </cell>
          <cell r="P740" t="str">
            <v>あり</v>
          </cell>
          <cell r="U740" t="str">
            <v>令和４年</v>
          </cell>
        </row>
        <row r="741">
          <cell r="A741">
            <v>1410051017275</v>
          </cell>
          <cell r="B741">
            <v>6</v>
          </cell>
          <cell r="C741" t="str">
            <v>保育所</v>
          </cell>
          <cell r="D741" t="str">
            <v>たんぽぽ保育園</v>
          </cell>
          <cell r="E741">
            <v>80</v>
          </cell>
          <cell r="F741" t="str">
            <v>港北区</v>
          </cell>
          <cell r="G741" t="str">
            <v>該当</v>
          </cell>
          <cell r="H741">
            <v>23</v>
          </cell>
          <cell r="I741" t="str">
            <v>受ける</v>
          </cell>
          <cell r="J741">
            <v>2220037</v>
          </cell>
          <cell r="K741" t="str">
            <v>横浜市港北区大倉山２－１１－２０</v>
          </cell>
          <cell r="L741" t="str">
            <v>株式会社　いそべ</v>
          </cell>
          <cell r="M741">
            <v>45219</v>
          </cell>
          <cell r="P741" t="str">
            <v>あり</v>
          </cell>
          <cell r="U741" t="str">
            <v>令和４年</v>
          </cell>
        </row>
        <row r="742">
          <cell r="A742">
            <v>1410051017259</v>
          </cell>
          <cell r="B742">
            <v>6</v>
          </cell>
          <cell r="C742" t="str">
            <v>保育所</v>
          </cell>
          <cell r="D742" t="str">
            <v>新羽どろんこ保育園</v>
          </cell>
          <cell r="E742">
            <v>80</v>
          </cell>
          <cell r="F742" t="str">
            <v>港北区</v>
          </cell>
          <cell r="G742" t="str">
            <v>該当</v>
          </cell>
          <cell r="H742">
            <v>21</v>
          </cell>
          <cell r="I742" t="str">
            <v>受ける</v>
          </cell>
          <cell r="J742">
            <v>1500002</v>
          </cell>
          <cell r="K742" t="str">
            <v>東京都渋谷区渋谷１丁目２－５　ＭＦＰＲ渋谷ビル１３Ｆ</v>
          </cell>
          <cell r="L742" t="str">
            <v>社会福祉法人　どろんこ会</v>
          </cell>
          <cell r="M742">
            <v>45205</v>
          </cell>
          <cell r="P742" t="str">
            <v>あり</v>
          </cell>
          <cell r="U742" t="str">
            <v>令和４年</v>
          </cell>
        </row>
        <row r="743">
          <cell r="A743">
            <v>1410051017242</v>
          </cell>
          <cell r="B743">
            <v>6</v>
          </cell>
          <cell r="C743" t="str">
            <v>保育所</v>
          </cell>
          <cell r="D743" t="str">
            <v>アイグラン保育園高田東</v>
          </cell>
          <cell r="E743">
            <v>80</v>
          </cell>
          <cell r="F743" t="str">
            <v>港北区</v>
          </cell>
          <cell r="G743" t="str">
            <v>該当</v>
          </cell>
          <cell r="H743">
            <v>23</v>
          </cell>
          <cell r="I743" t="str">
            <v>受ける</v>
          </cell>
          <cell r="J743">
            <v>1050012</v>
          </cell>
          <cell r="K743" t="str">
            <v>東京都港区芝大門２‐３‐６　大門アーバニスト４階</v>
          </cell>
          <cell r="L743" t="str">
            <v>株式会社アイグラン</v>
          </cell>
          <cell r="M743">
            <v>45212</v>
          </cell>
          <cell r="P743" t="str">
            <v>あり</v>
          </cell>
          <cell r="U743" t="str">
            <v>令和４年</v>
          </cell>
        </row>
        <row r="744">
          <cell r="A744">
            <v>1410051017226</v>
          </cell>
          <cell r="B744">
            <v>6</v>
          </cell>
          <cell r="C744" t="str">
            <v>保育所</v>
          </cell>
          <cell r="D744" t="str">
            <v>わおわお大倉山保育園</v>
          </cell>
          <cell r="E744">
            <v>80</v>
          </cell>
          <cell r="F744" t="str">
            <v>港北区</v>
          </cell>
          <cell r="G744" t="str">
            <v>該当</v>
          </cell>
          <cell r="H744">
            <v>26</v>
          </cell>
          <cell r="I744" t="str">
            <v>受ける</v>
          </cell>
          <cell r="J744">
            <v>2240032</v>
          </cell>
          <cell r="K744" t="str">
            <v>横浜市都筑区茅ケ崎中央４６－６</v>
          </cell>
          <cell r="L744" t="str">
            <v>社会福祉法人わおわお福祉会</v>
          </cell>
          <cell r="M744">
            <v>45198</v>
          </cell>
          <cell r="P744" t="str">
            <v>あり</v>
          </cell>
          <cell r="U744" t="str">
            <v>令和４年</v>
          </cell>
        </row>
        <row r="745">
          <cell r="A745">
            <v>1410051017218</v>
          </cell>
          <cell r="B745">
            <v>6</v>
          </cell>
          <cell r="C745" t="str">
            <v>保育所</v>
          </cell>
          <cell r="D745" t="str">
            <v>森のエルマー保育園</v>
          </cell>
          <cell r="E745">
            <v>80</v>
          </cell>
          <cell r="F745" t="str">
            <v>港北区</v>
          </cell>
          <cell r="G745" t="str">
            <v>該当</v>
          </cell>
          <cell r="H745">
            <v>17</v>
          </cell>
          <cell r="I745" t="str">
            <v>受ける</v>
          </cell>
          <cell r="J745">
            <v>2230058</v>
          </cell>
          <cell r="K745" t="str">
            <v>横浜市港北区新吉田東３－６－３３</v>
          </cell>
          <cell r="L745" t="str">
            <v>特定非営利活動法人　森のエルマー保育園</v>
          </cell>
          <cell r="M745">
            <v>45198</v>
          </cell>
          <cell r="P745" t="str">
            <v>あり</v>
          </cell>
          <cell r="U745" t="str">
            <v>令和４年</v>
          </cell>
        </row>
        <row r="746">
          <cell r="A746">
            <v>1410051017200</v>
          </cell>
          <cell r="B746">
            <v>6</v>
          </cell>
          <cell r="C746" t="str">
            <v>保育所</v>
          </cell>
          <cell r="D746" t="str">
            <v>まめどくれっしゅ</v>
          </cell>
          <cell r="E746">
            <v>80</v>
          </cell>
          <cell r="F746" t="str">
            <v>港北区</v>
          </cell>
          <cell r="G746" t="str">
            <v>該当</v>
          </cell>
          <cell r="H746">
            <v>14</v>
          </cell>
          <cell r="I746" t="str">
            <v>受ける</v>
          </cell>
          <cell r="J746">
            <v>1500002</v>
          </cell>
          <cell r="K746" t="str">
            <v>東京都渋谷区渋谷１丁目２－５　ＭＦＰＲ渋谷ビル１３Ｆ</v>
          </cell>
          <cell r="L746" t="str">
            <v>株式会社　ゴーエスト</v>
          </cell>
          <cell r="M746">
            <v>45219</v>
          </cell>
          <cell r="P746" t="str">
            <v>あり</v>
          </cell>
          <cell r="U746" t="str">
            <v>令和４年</v>
          </cell>
        </row>
        <row r="747">
          <cell r="A747">
            <v>1410051017184</v>
          </cell>
          <cell r="B747">
            <v>6</v>
          </cell>
          <cell r="C747" t="str">
            <v>保育所</v>
          </cell>
          <cell r="D747" t="str">
            <v>日吉みんなの保育園</v>
          </cell>
          <cell r="E747">
            <v>80</v>
          </cell>
          <cell r="F747" t="str">
            <v>港北区</v>
          </cell>
          <cell r="G747" t="str">
            <v>該当</v>
          </cell>
          <cell r="H747">
            <v>21</v>
          </cell>
          <cell r="I747" t="str">
            <v>受ける</v>
          </cell>
          <cell r="J747">
            <v>2230061</v>
          </cell>
          <cell r="K747" t="str">
            <v>横浜市港北区日吉２－９－６</v>
          </cell>
          <cell r="L747" t="str">
            <v>日吉みんなの保育園</v>
          </cell>
          <cell r="M747">
            <v>45191</v>
          </cell>
          <cell r="P747" t="str">
            <v>あり</v>
          </cell>
          <cell r="U747" t="str">
            <v>令和４年</v>
          </cell>
        </row>
        <row r="748">
          <cell r="A748">
            <v>1410051017176</v>
          </cell>
          <cell r="B748">
            <v>6</v>
          </cell>
          <cell r="C748" t="str">
            <v>保育所</v>
          </cell>
          <cell r="D748" t="str">
            <v>なあな保育園</v>
          </cell>
          <cell r="E748">
            <v>80</v>
          </cell>
          <cell r="F748" t="str">
            <v>港北区</v>
          </cell>
          <cell r="G748" t="str">
            <v>該当</v>
          </cell>
          <cell r="H748">
            <v>19</v>
          </cell>
          <cell r="I748" t="str">
            <v>受ける</v>
          </cell>
          <cell r="J748">
            <v>2220001</v>
          </cell>
          <cell r="K748" t="str">
            <v>横浜市港北区樽町３－６－３８</v>
          </cell>
          <cell r="L748" t="str">
            <v>なあな保育園</v>
          </cell>
          <cell r="M748">
            <v>45212</v>
          </cell>
          <cell r="P748" t="str">
            <v>あり</v>
          </cell>
          <cell r="U748" t="str">
            <v>令和４年</v>
          </cell>
        </row>
        <row r="749">
          <cell r="A749">
            <v>1410051017168</v>
          </cell>
          <cell r="B749">
            <v>6</v>
          </cell>
          <cell r="C749" t="str">
            <v>保育所</v>
          </cell>
          <cell r="D749" t="str">
            <v>第二福澤保育センター</v>
          </cell>
          <cell r="E749">
            <v>80</v>
          </cell>
          <cell r="F749" t="str">
            <v>港北区</v>
          </cell>
          <cell r="G749" t="str">
            <v>該当</v>
          </cell>
          <cell r="H749">
            <v>29</v>
          </cell>
          <cell r="I749" t="str">
            <v>受ける</v>
          </cell>
          <cell r="J749">
            <v>2220026</v>
          </cell>
          <cell r="K749" t="str">
            <v>横浜市港北区篠原町２８２３</v>
          </cell>
          <cell r="L749" t="str">
            <v>第二福澤保育センター</v>
          </cell>
          <cell r="M749">
            <v>45212</v>
          </cell>
          <cell r="P749" t="str">
            <v>あり</v>
          </cell>
          <cell r="U749" t="str">
            <v>令和４年</v>
          </cell>
        </row>
        <row r="750">
          <cell r="A750">
            <v>1410051017135</v>
          </cell>
          <cell r="B750">
            <v>6</v>
          </cell>
          <cell r="C750" t="str">
            <v>保育所</v>
          </cell>
          <cell r="D750" t="str">
            <v>岩崎学園新横浜保育園</v>
          </cell>
          <cell r="E750">
            <v>80</v>
          </cell>
          <cell r="F750" t="str">
            <v>港北区</v>
          </cell>
          <cell r="G750" t="str">
            <v>該当</v>
          </cell>
          <cell r="H750">
            <v>31</v>
          </cell>
          <cell r="I750" t="str">
            <v>受ける</v>
          </cell>
          <cell r="J750">
            <v>2220033</v>
          </cell>
          <cell r="K750" t="str">
            <v>横浜市港北区新横浜２－４－１０</v>
          </cell>
          <cell r="L750" t="str">
            <v>学校法人　岩崎学園　新横浜保育園</v>
          </cell>
          <cell r="M750">
            <v>45219</v>
          </cell>
          <cell r="P750" t="str">
            <v>あり</v>
          </cell>
          <cell r="U750" t="str">
            <v>令和４年</v>
          </cell>
        </row>
        <row r="751">
          <cell r="A751">
            <v>1410051017127</v>
          </cell>
          <cell r="B751">
            <v>6</v>
          </cell>
          <cell r="C751" t="str">
            <v>保育所</v>
          </cell>
          <cell r="D751" t="str">
            <v>岩崎学園新横浜第二保育園</v>
          </cell>
          <cell r="E751">
            <v>80</v>
          </cell>
          <cell r="F751" t="str">
            <v>港北区</v>
          </cell>
          <cell r="G751" t="str">
            <v>該当</v>
          </cell>
          <cell r="H751">
            <v>31</v>
          </cell>
          <cell r="I751" t="str">
            <v>受ける</v>
          </cell>
          <cell r="J751">
            <v>2220033</v>
          </cell>
          <cell r="K751" t="str">
            <v>横浜市港北区新横浜３－２２－１９</v>
          </cell>
          <cell r="L751" t="str">
            <v>学校法人　岩崎学園　新横浜第二保育園</v>
          </cell>
          <cell r="M751">
            <v>45219</v>
          </cell>
          <cell r="P751" t="str">
            <v>あり</v>
          </cell>
          <cell r="U751" t="str">
            <v>令和４年</v>
          </cell>
        </row>
        <row r="752">
          <cell r="A752">
            <v>1410051017119</v>
          </cell>
          <cell r="B752">
            <v>6</v>
          </cell>
          <cell r="C752" t="str">
            <v>保育所</v>
          </cell>
          <cell r="D752" t="str">
            <v>アスクゆめみらい保育園</v>
          </cell>
          <cell r="E752">
            <v>80</v>
          </cell>
          <cell r="F752" t="str">
            <v>港北区</v>
          </cell>
          <cell r="G752" t="str">
            <v>該当</v>
          </cell>
          <cell r="H752">
            <v>22</v>
          </cell>
          <cell r="I752" t="str">
            <v>受ける</v>
          </cell>
          <cell r="J752">
            <v>1080075</v>
          </cell>
          <cell r="K752" t="str">
            <v>東京都港区港南１－２－７０　品川シーズンテラス５Ｆ</v>
          </cell>
          <cell r="L752" t="str">
            <v>株式会社　日本保育総合研究所</v>
          </cell>
          <cell r="M752">
            <v>45219</v>
          </cell>
          <cell r="P752" t="str">
            <v>あり</v>
          </cell>
          <cell r="U752" t="str">
            <v>令和４年</v>
          </cell>
        </row>
        <row r="753">
          <cell r="A753">
            <v>1410051017101</v>
          </cell>
          <cell r="B753">
            <v>6</v>
          </cell>
          <cell r="C753" t="str">
            <v>保育所</v>
          </cell>
          <cell r="D753" t="str">
            <v>アスク日吉東保育園</v>
          </cell>
          <cell r="E753">
            <v>80</v>
          </cell>
          <cell r="F753" t="str">
            <v>港北区</v>
          </cell>
          <cell r="G753" t="str">
            <v>該当</v>
          </cell>
          <cell r="H753">
            <v>20</v>
          </cell>
          <cell r="I753" t="str">
            <v>受ける</v>
          </cell>
          <cell r="J753">
            <v>1080075</v>
          </cell>
          <cell r="K753" t="str">
            <v>東京都港区港南１丁目２－７０　品川シーズンテラス５Ｆ</v>
          </cell>
          <cell r="L753" t="str">
            <v>株式会社　日本保育総合研究所</v>
          </cell>
          <cell r="M753">
            <v>45219</v>
          </cell>
          <cell r="P753" t="str">
            <v>あり</v>
          </cell>
          <cell r="U753" t="str">
            <v>令和４年</v>
          </cell>
        </row>
        <row r="754">
          <cell r="A754">
            <v>1410051017093</v>
          </cell>
          <cell r="B754">
            <v>6</v>
          </cell>
          <cell r="C754" t="str">
            <v>保育所</v>
          </cell>
          <cell r="D754" t="str">
            <v>アスク大倉山保育園</v>
          </cell>
          <cell r="E754">
            <v>80</v>
          </cell>
          <cell r="F754" t="str">
            <v>港北区</v>
          </cell>
          <cell r="G754" t="str">
            <v>該当</v>
          </cell>
          <cell r="H754">
            <v>20</v>
          </cell>
          <cell r="I754" t="str">
            <v>受ける</v>
          </cell>
          <cell r="J754">
            <v>1080075</v>
          </cell>
          <cell r="K754" t="str">
            <v>東京都港区港南１－２－７０　品川シーズンテラス５Ｆ</v>
          </cell>
          <cell r="L754" t="str">
            <v>株式会社　日本保育総合研究所</v>
          </cell>
          <cell r="M754">
            <v>45219</v>
          </cell>
          <cell r="P754" t="str">
            <v>あり</v>
          </cell>
          <cell r="U754" t="str">
            <v>令和４年</v>
          </cell>
        </row>
        <row r="755">
          <cell r="A755">
            <v>1410051015758</v>
          </cell>
          <cell r="B755">
            <v>6</v>
          </cell>
          <cell r="C755" t="str">
            <v>保育所</v>
          </cell>
          <cell r="D755" t="str">
            <v>パレット保育園・高田</v>
          </cell>
          <cell r="E755">
            <v>80</v>
          </cell>
          <cell r="F755" t="str">
            <v>港北区</v>
          </cell>
          <cell r="G755" t="str">
            <v>該当</v>
          </cell>
          <cell r="H755">
            <v>21</v>
          </cell>
          <cell r="I755" t="str">
            <v>受ける</v>
          </cell>
          <cell r="J755">
            <v>2210056</v>
          </cell>
          <cell r="K755" t="str">
            <v>横浜市神奈川区金港町５－３２　ベイフロント横浜５Ｆ</v>
          </cell>
          <cell r="L755" t="str">
            <v>株式会社　理究</v>
          </cell>
          <cell r="M755">
            <v>45198</v>
          </cell>
          <cell r="P755" t="str">
            <v>あり</v>
          </cell>
          <cell r="U755" t="str">
            <v>令和４年</v>
          </cell>
        </row>
        <row r="756">
          <cell r="A756">
            <v>1410051015741</v>
          </cell>
          <cell r="B756">
            <v>6</v>
          </cell>
          <cell r="C756" t="str">
            <v>保育所</v>
          </cell>
          <cell r="D756" t="str">
            <v>森の樹保育園</v>
          </cell>
          <cell r="E756">
            <v>80</v>
          </cell>
          <cell r="F756" t="str">
            <v>港北区</v>
          </cell>
          <cell r="G756" t="str">
            <v>該当</v>
          </cell>
          <cell r="H756">
            <v>22</v>
          </cell>
          <cell r="I756" t="str">
            <v>受ける</v>
          </cell>
          <cell r="J756">
            <v>2220037</v>
          </cell>
          <cell r="K756" t="str">
            <v>横浜市港北区大倉山１－２２－５</v>
          </cell>
          <cell r="L756" t="str">
            <v>社会福祉法人なずな　森の樹保育園</v>
          </cell>
          <cell r="M756">
            <v>45191</v>
          </cell>
          <cell r="P756" t="str">
            <v>あり</v>
          </cell>
          <cell r="U756" t="str">
            <v>令和４年</v>
          </cell>
        </row>
        <row r="757">
          <cell r="A757">
            <v>1410051015725</v>
          </cell>
          <cell r="B757">
            <v>6</v>
          </cell>
          <cell r="C757" t="str">
            <v>保育所</v>
          </cell>
          <cell r="D757" t="str">
            <v>聖保育園</v>
          </cell>
          <cell r="E757">
            <v>80</v>
          </cell>
          <cell r="F757" t="str">
            <v>港北区</v>
          </cell>
          <cell r="G757" t="str">
            <v>該当</v>
          </cell>
          <cell r="H757">
            <v>44</v>
          </cell>
          <cell r="I757" t="str">
            <v>受ける</v>
          </cell>
          <cell r="J757">
            <v>2220037</v>
          </cell>
          <cell r="K757" t="str">
            <v>横浜市港北区大倉山３－４１－１７</v>
          </cell>
          <cell r="L757" t="str">
            <v>特定非営利活動法人　ノエル　聖保育園</v>
          </cell>
          <cell r="M757">
            <v>45191</v>
          </cell>
          <cell r="P757" t="str">
            <v>あり</v>
          </cell>
          <cell r="U757" t="str">
            <v>令和４年</v>
          </cell>
        </row>
        <row r="758">
          <cell r="A758">
            <v>1410051015709</v>
          </cell>
          <cell r="B758">
            <v>6</v>
          </cell>
          <cell r="C758" t="str">
            <v>保育所</v>
          </cell>
          <cell r="D758" t="str">
            <v>光の園保育園</v>
          </cell>
          <cell r="E758">
            <v>80</v>
          </cell>
          <cell r="F758" t="str">
            <v>港北区</v>
          </cell>
          <cell r="G758" t="str">
            <v>該当</v>
          </cell>
          <cell r="H758">
            <v>21</v>
          </cell>
          <cell r="I758" t="str">
            <v>受ける</v>
          </cell>
          <cell r="J758">
            <v>2220011</v>
          </cell>
          <cell r="K758" t="str">
            <v>横浜市港北区菊名６－１５－１４　２階</v>
          </cell>
          <cell r="L758" t="str">
            <v>株式会社アンティー</v>
          </cell>
          <cell r="M758">
            <v>45212</v>
          </cell>
          <cell r="P758" t="str">
            <v>あり</v>
          </cell>
          <cell r="U758" t="str">
            <v>令和４年</v>
          </cell>
        </row>
        <row r="759">
          <cell r="A759">
            <v>1410051015691</v>
          </cell>
          <cell r="B759">
            <v>6</v>
          </cell>
          <cell r="C759" t="str">
            <v>保育所</v>
          </cell>
          <cell r="D759" t="str">
            <v>パレット保育園・綱島</v>
          </cell>
          <cell r="E759">
            <v>80</v>
          </cell>
          <cell r="F759" t="str">
            <v>港北区</v>
          </cell>
          <cell r="G759" t="str">
            <v>該当</v>
          </cell>
          <cell r="H759">
            <v>26</v>
          </cell>
          <cell r="I759" t="str">
            <v>受ける</v>
          </cell>
          <cell r="J759">
            <v>2210056</v>
          </cell>
          <cell r="K759" t="str">
            <v>横浜市神奈川区金港町５－３２ベイフロント横浜５Ｆ</v>
          </cell>
          <cell r="L759" t="str">
            <v>株式会社　理究</v>
          </cell>
          <cell r="M759">
            <v>45226</v>
          </cell>
          <cell r="P759" t="str">
            <v>あり</v>
          </cell>
          <cell r="U759" t="str">
            <v>令和４年</v>
          </cell>
        </row>
        <row r="760">
          <cell r="A760">
            <v>1410051015683</v>
          </cell>
          <cell r="B760">
            <v>6</v>
          </cell>
          <cell r="C760" t="str">
            <v>保育所</v>
          </cell>
          <cell r="D760" t="str">
            <v>にじいろ保育園綱島</v>
          </cell>
          <cell r="E760">
            <v>80</v>
          </cell>
          <cell r="F760" t="str">
            <v>港北区</v>
          </cell>
          <cell r="G760" t="str">
            <v>該当</v>
          </cell>
          <cell r="H760">
            <v>17</v>
          </cell>
          <cell r="I760" t="str">
            <v>受ける</v>
          </cell>
          <cell r="J760">
            <v>1500043</v>
          </cell>
          <cell r="K760" t="str">
            <v>東京都渋谷区道玄坂１丁目１２－１　渋谷マークシティ　ウェスト１７階</v>
          </cell>
          <cell r="L760" t="str">
            <v>ライクキッズ株式会社</v>
          </cell>
          <cell r="M760">
            <v>45212</v>
          </cell>
          <cell r="P760" t="str">
            <v>あり</v>
          </cell>
          <cell r="U760" t="str">
            <v>令和４年</v>
          </cell>
        </row>
        <row r="761">
          <cell r="A761">
            <v>1410051015675</v>
          </cell>
          <cell r="B761">
            <v>6</v>
          </cell>
          <cell r="C761" t="str">
            <v>保育所</v>
          </cell>
          <cell r="D761" t="str">
            <v>グローバルキッズ日吉園</v>
          </cell>
          <cell r="E761">
            <v>80</v>
          </cell>
          <cell r="F761" t="str">
            <v>港北区</v>
          </cell>
          <cell r="G761" t="str">
            <v>該当</v>
          </cell>
          <cell r="H761">
            <v>18</v>
          </cell>
          <cell r="I761" t="str">
            <v>受ける</v>
          </cell>
          <cell r="J761">
            <v>1020071</v>
          </cell>
          <cell r="K761" t="str">
            <v>東京都千代田区富士見２丁目１４番３６号</v>
          </cell>
          <cell r="L761" t="str">
            <v>株式会社　グローバルキッズ</v>
          </cell>
          <cell r="M761">
            <v>45198</v>
          </cell>
          <cell r="P761" t="str">
            <v>あり</v>
          </cell>
          <cell r="U761" t="str">
            <v>令和４年</v>
          </cell>
        </row>
        <row r="762">
          <cell r="A762">
            <v>1410051015667</v>
          </cell>
          <cell r="B762">
            <v>6</v>
          </cell>
          <cell r="C762" t="str">
            <v>保育所</v>
          </cell>
          <cell r="D762" t="str">
            <v>グローバルキッズ綱島園</v>
          </cell>
          <cell r="E762">
            <v>80</v>
          </cell>
          <cell r="F762" t="str">
            <v>港北区</v>
          </cell>
          <cell r="G762" t="str">
            <v>該当</v>
          </cell>
          <cell r="H762">
            <v>25</v>
          </cell>
          <cell r="I762" t="str">
            <v>受ける</v>
          </cell>
          <cell r="J762">
            <v>1020071</v>
          </cell>
          <cell r="K762" t="str">
            <v>東京都千代田区富士見２丁目１４番３６号</v>
          </cell>
          <cell r="L762" t="str">
            <v>株式会社　グローバルキッズ</v>
          </cell>
          <cell r="M762">
            <v>45198</v>
          </cell>
          <cell r="P762" t="str">
            <v>あり</v>
          </cell>
          <cell r="U762" t="str">
            <v>令和４年</v>
          </cell>
        </row>
        <row r="763">
          <cell r="A763">
            <v>1410051015659</v>
          </cell>
          <cell r="B763">
            <v>6</v>
          </cell>
          <cell r="C763" t="str">
            <v>保育所</v>
          </cell>
          <cell r="D763" t="str">
            <v>グローバルキッズ下田町園</v>
          </cell>
          <cell r="E763">
            <v>80</v>
          </cell>
          <cell r="F763" t="str">
            <v>港北区</v>
          </cell>
          <cell r="G763" t="str">
            <v>該当</v>
          </cell>
          <cell r="H763">
            <v>11</v>
          </cell>
          <cell r="I763" t="str">
            <v>受ける</v>
          </cell>
          <cell r="J763">
            <v>1020071</v>
          </cell>
          <cell r="K763" t="str">
            <v>東京都千代田区富士見２丁目１４番３６号</v>
          </cell>
          <cell r="L763" t="str">
            <v>株式会社　グローバルキッズ</v>
          </cell>
          <cell r="M763">
            <v>45198</v>
          </cell>
          <cell r="P763" t="str">
            <v>あり</v>
          </cell>
          <cell r="U763" t="str">
            <v>令和４年</v>
          </cell>
        </row>
        <row r="764">
          <cell r="A764">
            <v>1410051015642</v>
          </cell>
          <cell r="B764">
            <v>6</v>
          </cell>
          <cell r="C764" t="str">
            <v>保育所</v>
          </cell>
          <cell r="D764" t="str">
            <v>くっくおさんぽ保育園大倉山</v>
          </cell>
          <cell r="E764">
            <v>80</v>
          </cell>
          <cell r="F764" t="str">
            <v>港北区</v>
          </cell>
          <cell r="G764" t="str">
            <v>該当</v>
          </cell>
          <cell r="H764">
            <v>15</v>
          </cell>
          <cell r="I764" t="str">
            <v>受ける</v>
          </cell>
          <cell r="J764">
            <v>2220037</v>
          </cell>
          <cell r="K764" t="str">
            <v>横浜市港北区大倉山五丁目３９番２３号</v>
          </cell>
          <cell r="L764" t="str">
            <v>くっくおさんぽ保育園大倉山</v>
          </cell>
          <cell r="M764">
            <v>45219</v>
          </cell>
          <cell r="P764" t="str">
            <v>あり</v>
          </cell>
          <cell r="U764" t="str">
            <v>令和４年</v>
          </cell>
        </row>
        <row r="765">
          <cell r="A765">
            <v>1410051015634</v>
          </cell>
          <cell r="B765">
            <v>6</v>
          </cell>
          <cell r="C765" t="str">
            <v>保育所</v>
          </cell>
          <cell r="D765" t="str">
            <v>くっくおさんぽ保育園</v>
          </cell>
          <cell r="E765">
            <v>80</v>
          </cell>
          <cell r="F765" t="str">
            <v>港北区</v>
          </cell>
          <cell r="G765" t="str">
            <v>該当</v>
          </cell>
          <cell r="H765">
            <v>20</v>
          </cell>
          <cell r="I765" t="str">
            <v>受ける</v>
          </cell>
          <cell r="J765">
            <v>2230061</v>
          </cell>
          <cell r="K765" t="str">
            <v>横浜市港北区日吉六丁目１番７号</v>
          </cell>
          <cell r="L765" t="str">
            <v>くっくおさんぽ保育園</v>
          </cell>
          <cell r="M765">
            <v>45219</v>
          </cell>
          <cell r="P765" t="str">
            <v>あり</v>
          </cell>
          <cell r="U765" t="str">
            <v>令和４年</v>
          </cell>
        </row>
        <row r="766">
          <cell r="A766">
            <v>1410051015618</v>
          </cell>
          <cell r="B766">
            <v>6</v>
          </cell>
          <cell r="C766" t="str">
            <v>保育所</v>
          </cell>
          <cell r="D766" t="str">
            <v>おおつな保育園</v>
          </cell>
          <cell r="E766">
            <v>80</v>
          </cell>
          <cell r="F766" t="str">
            <v>港北区</v>
          </cell>
          <cell r="G766" t="str">
            <v>該当</v>
          </cell>
          <cell r="H766">
            <v>49</v>
          </cell>
          <cell r="I766" t="str">
            <v>受ける</v>
          </cell>
          <cell r="J766">
            <v>2220003</v>
          </cell>
          <cell r="K766" t="str">
            <v>横浜市港北区大曽根２－３３－８</v>
          </cell>
          <cell r="L766" t="str">
            <v>社会福祉法人　聖徳会　おおつな保育園</v>
          </cell>
          <cell r="M766">
            <v>45212</v>
          </cell>
          <cell r="P766" t="str">
            <v>あり</v>
          </cell>
          <cell r="U766" t="str">
            <v>令和４年</v>
          </cell>
        </row>
        <row r="767">
          <cell r="A767">
            <v>1410051015600</v>
          </cell>
          <cell r="B767">
            <v>6</v>
          </cell>
          <cell r="C767" t="str">
            <v>保育所</v>
          </cell>
          <cell r="D767" t="str">
            <v>おおくらやまえきまえのぞみ保育園</v>
          </cell>
          <cell r="E767">
            <v>80</v>
          </cell>
          <cell r="F767" t="str">
            <v>港北区</v>
          </cell>
          <cell r="G767" t="str">
            <v>該当</v>
          </cell>
          <cell r="H767">
            <v>20</v>
          </cell>
          <cell r="I767" t="str">
            <v>受ける</v>
          </cell>
          <cell r="J767">
            <v>2220037</v>
          </cell>
          <cell r="K767" t="str">
            <v>横浜市港北区大倉山３－５－１６</v>
          </cell>
          <cell r="L767" t="str">
            <v>（福）おおくらやまえきまえのぞみ保育園</v>
          </cell>
          <cell r="M767">
            <v>45191</v>
          </cell>
          <cell r="P767" t="str">
            <v>あり</v>
          </cell>
          <cell r="U767" t="str">
            <v>令和４年</v>
          </cell>
        </row>
        <row r="768">
          <cell r="A768">
            <v>1410051015592</v>
          </cell>
          <cell r="B768">
            <v>6</v>
          </cell>
          <cell r="C768" t="str">
            <v>保育所</v>
          </cell>
          <cell r="D768" t="str">
            <v>大倉山元気の泉保育園</v>
          </cell>
          <cell r="E768">
            <v>80</v>
          </cell>
          <cell r="F768" t="str">
            <v>港北区</v>
          </cell>
          <cell r="G768" t="str">
            <v>該当</v>
          </cell>
          <cell r="H768">
            <v>21</v>
          </cell>
          <cell r="I768" t="str">
            <v>受ける</v>
          </cell>
          <cell r="J768">
            <v>2220001</v>
          </cell>
          <cell r="K768" t="str">
            <v>横浜市港北区樽町１－１４－２０</v>
          </cell>
          <cell r="L768" t="str">
            <v>大倉山元気の泉保育園</v>
          </cell>
          <cell r="M768">
            <v>45212</v>
          </cell>
          <cell r="P768" t="str">
            <v>あり</v>
          </cell>
          <cell r="U768" t="str">
            <v>令和４年</v>
          </cell>
        </row>
        <row r="769">
          <cell r="A769">
            <v>1410051015220</v>
          </cell>
          <cell r="B769">
            <v>6</v>
          </cell>
          <cell r="C769" t="str">
            <v>保育所</v>
          </cell>
          <cell r="D769" t="str">
            <v>尚花愛児園</v>
          </cell>
          <cell r="E769">
            <v>80</v>
          </cell>
          <cell r="F769" t="str">
            <v>港北区</v>
          </cell>
          <cell r="G769" t="str">
            <v>該当</v>
          </cell>
          <cell r="H769">
            <v>32</v>
          </cell>
          <cell r="I769" t="str">
            <v>受ける</v>
          </cell>
          <cell r="J769">
            <v>2230053</v>
          </cell>
          <cell r="K769" t="str">
            <v>横浜市港北区綱島西２－１５－８　</v>
          </cell>
          <cell r="L769" t="str">
            <v>尚花愛児園</v>
          </cell>
          <cell r="M769">
            <v>45212</v>
          </cell>
          <cell r="P769" t="str">
            <v>あり</v>
          </cell>
          <cell r="U769" t="str">
            <v>令和４年</v>
          </cell>
        </row>
        <row r="770">
          <cell r="A770">
            <v>1410051015212</v>
          </cell>
          <cell r="B770">
            <v>6</v>
          </cell>
          <cell r="C770" t="str">
            <v>保育所</v>
          </cell>
          <cell r="D770" t="str">
            <v>大倉山保育園</v>
          </cell>
          <cell r="E770">
            <v>80</v>
          </cell>
          <cell r="F770" t="str">
            <v>港北区</v>
          </cell>
          <cell r="G770" t="str">
            <v>該当</v>
          </cell>
          <cell r="H770">
            <v>26</v>
          </cell>
          <cell r="I770" t="str">
            <v>受ける</v>
          </cell>
          <cell r="J770">
            <v>2220003</v>
          </cell>
          <cell r="K770" t="str">
            <v>横浜市港北区大曽根１－７－１</v>
          </cell>
          <cell r="L770" t="str">
            <v>大倉山保育園</v>
          </cell>
          <cell r="M770">
            <v>45219</v>
          </cell>
          <cell r="P770" t="str">
            <v>あり</v>
          </cell>
          <cell r="U770" t="str">
            <v>令和４年</v>
          </cell>
        </row>
        <row r="771">
          <cell r="A771">
            <v>1410051014959</v>
          </cell>
          <cell r="B771">
            <v>6</v>
          </cell>
          <cell r="C771" t="str">
            <v>保育所</v>
          </cell>
          <cell r="D771" t="str">
            <v>たかた保育園</v>
          </cell>
          <cell r="E771">
            <v>80</v>
          </cell>
          <cell r="F771" t="str">
            <v>港北区</v>
          </cell>
          <cell r="G771" t="str">
            <v>該当</v>
          </cell>
          <cell r="H771">
            <v>21</v>
          </cell>
          <cell r="I771" t="str">
            <v>受ける</v>
          </cell>
          <cell r="J771">
            <v>2230058</v>
          </cell>
          <cell r="K771" t="str">
            <v>横浜市港北区新吉田東六丁目１７番３号</v>
          </cell>
          <cell r="L771" t="str">
            <v>社会福祉法人　平成会</v>
          </cell>
          <cell r="M771">
            <v>45219</v>
          </cell>
          <cell r="P771" t="str">
            <v>あり</v>
          </cell>
          <cell r="U771" t="str">
            <v>令和４年</v>
          </cell>
        </row>
        <row r="772">
          <cell r="A772">
            <v>1410051014942</v>
          </cell>
          <cell r="B772">
            <v>6</v>
          </cell>
          <cell r="C772" t="str">
            <v>保育所</v>
          </cell>
          <cell r="D772" t="str">
            <v>めぐみ保育園</v>
          </cell>
          <cell r="E772">
            <v>80</v>
          </cell>
          <cell r="F772" t="str">
            <v>港北区</v>
          </cell>
          <cell r="G772" t="str">
            <v>該当</v>
          </cell>
          <cell r="H772">
            <v>21</v>
          </cell>
          <cell r="I772" t="str">
            <v>受ける</v>
          </cell>
          <cell r="J772">
            <v>2230058</v>
          </cell>
          <cell r="K772" t="str">
            <v>横浜市港北区新吉田東３－３９－１５</v>
          </cell>
          <cell r="L772" t="str">
            <v>社会福祉法人　徳風会　めぐみ保育園</v>
          </cell>
          <cell r="M772">
            <v>45219</v>
          </cell>
          <cell r="P772" t="str">
            <v>あり</v>
          </cell>
          <cell r="U772" t="str">
            <v>令和４年</v>
          </cell>
        </row>
        <row r="773">
          <cell r="A773">
            <v>1410051014934</v>
          </cell>
          <cell r="B773">
            <v>6</v>
          </cell>
          <cell r="C773" t="str">
            <v>保育所</v>
          </cell>
          <cell r="D773" t="str">
            <v>マーマしのはら保育園</v>
          </cell>
          <cell r="E773">
            <v>80</v>
          </cell>
          <cell r="F773" t="str">
            <v>港北区</v>
          </cell>
          <cell r="G773" t="str">
            <v>該当</v>
          </cell>
          <cell r="H773">
            <v>36</v>
          </cell>
          <cell r="I773" t="str">
            <v>受ける</v>
          </cell>
          <cell r="J773">
            <v>2220026</v>
          </cell>
          <cell r="K773" t="str">
            <v>横浜市港北区篠原町９７４－２５</v>
          </cell>
          <cell r="L773" t="str">
            <v>社会福祉法人遊育会　マーマしのはら保育園</v>
          </cell>
          <cell r="M773">
            <v>45191</v>
          </cell>
          <cell r="P773" t="str">
            <v>あり</v>
          </cell>
          <cell r="U773" t="str">
            <v>令和４年</v>
          </cell>
        </row>
        <row r="774">
          <cell r="A774">
            <v>1410051014918</v>
          </cell>
          <cell r="B774">
            <v>6</v>
          </cell>
          <cell r="C774" t="str">
            <v>保育所</v>
          </cell>
          <cell r="D774" t="str">
            <v>ベネッセ　日吉保育園</v>
          </cell>
          <cell r="E774">
            <v>80</v>
          </cell>
          <cell r="F774" t="str">
            <v>港北区</v>
          </cell>
          <cell r="G774" t="str">
            <v>該当</v>
          </cell>
          <cell r="H774">
            <v>22</v>
          </cell>
          <cell r="I774" t="str">
            <v>受ける</v>
          </cell>
          <cell r="J774">
            <v>1630905</v>
          </cell>
          <cell r="K774" t="str">
            <v>東京都新宿区西新宿２丁目３－１新宿モノリスビル５Ｆ</v>
          </cell>
          <cell r="L774" t="str">
            <v>株式会社ベネッセスタイルケア</v>
          </cell>
          <cell r="M774">
            <v>45226</v>
          </cell>
          <cell r="P774" t="str">
            <v>あり</v>
          </cell>
          <cell r="U774" t="str">
            <v>令和４年</v>
          </cell>
        </row>
        <row r="775">
          <cell r="A775">
            <v>1410051014900</v>
          </cell>
          <cell r="B775">
            <v>6</v>
          </cell>
          <cell r="C775" t="str">
            <v>保育所</v>
          </cell>
          <cell r="D775" t="str">
            <v>ケンパ高田</v>
          </cell>
          <cell r="E775">
            <v>80</v>
          </cell>
          <cell r="F775" t="str">
            <v>港北区</v>
          </cell>
          <cell r="G775" t="str">
            <v>該当</v>
          </cell>
          <cell r="H775">
            <v>17</v>
          </cell>
          <cell r="I775" t="str">
            <v>受ける</v>
          </cell>
          <cell r="J775">
            <v>1810001</v>
          </cell>
          <cell r="K775" t="str">
            <v>東京都三鷹市井の頭２－１４－６</v>
          </cell>
          <cell r="L775" t="str">
            <v>ケンパ・ラーニング・コミュニティ協会</v>
          </cell>
          <cell r="M775">
            <v>45198</v>
          </cell>
          <cell r="P775" t="str">
            <v>あり</v>
          </cell>
          <cell r="U775" t="str">
            <v>令和４年</v>
          </cell>
        </row>
        <row r="776">
          <cell r="A776">
            <v>1410051014892</v>
          </cell>
          <cell r="B776">
            <v>6</v>
          </cell>
          <cell r="C776" t="str">
            <v>保育所</v>
          </cell>
          <cell r="D776" t="str">
            <v>オハナ新羽保育園</v>
          </cell>
          <cell r="E776">
            <v>80</v>
          </cell>
          <cell r="F776" t="str">
            <v>港北区</v>
          </cell>
          <cell r="G776" t="str">
            <v>該当</v>
          </cell>
          <cell r="H776">
            <v>32</v>
          </cell>
          <cell r="I776" t="str">
            <v>受ける</v>
          </cell>
          <cell r="J776">
            <v>2230057</v>
          </cell>
          <cell r="K776" t="str">
            <v>横浜市港北区新羽町１６８５　２階・５階</v>
          </cell>
          <cell r="L776" t="str">
            <v>社会福祉法人　葵友会　オハナ新羽保育園</v>
          </cell>
          <cell r="M776">
            <v>45212</v>
          </cell>
          <cell r="P776" t="str">
            <v>あり</v>
          </cell>
          <cell r="U776" t="str">
            <v>令和４年</v>
          </cell>
        </row>
        <row r="777">
          <cell r="A777">
            <v>1410051014884</v>
          </cell>
          <cell r="B777">
            <v>6</v>
          </cell>
          <cell r="C777" t="str">
            <v>保育所</v>
          </cell>
          <cell r="D777" t="str">
            <v>アスク日吉本町第二保育園</v>
          </cell>
          <cell r="E777">
            <v>80</v>
          </cell>
          <cell r="F777" t="str">
            <v>港北区</v>
          </cell>
          <cell r="G777" t="str">
            <v>該当</v>
          </cell>
          <cell r="H777">
            <v>18</v>
          </cell>
          <cell r="I777" t="str">
            <v>受ける</v>
          </cell>
          <cell r="J777">
            <v>1080075</v>
          </cell>
          <cell r="K777" t="str">
            <v>東京都港区港南１丁目２－７０　品川シーズンテラス５Ｆ</v>
          </cell>
          <cell r="L777" t="str">
            <v>株式会社　日本保育総合研究所</v>
          </cell>
          <cell r="M777">
            <v>45198</v>
          </cell>
          <cell r="P777" t="str">
            <v>あり</v>
          </cell>
          <cell r="U777" t="str">
            <v>令和４年</v>
          </cell>
        </row>
        <row r="778">
          <cell r="A778">
            <v>1410051014306</v>
          </cell>
          <cell r="B778">
            <v>6</v>
          </cell>
          <cell r="C778" t="str">
            <v>保育所</v>
          </cell>
          <cell r="D778" t="str">
            <v>横浜りとるぱんぷきんず</v>
          </cell>
          <cell r="E778">
            <v>80</v>
          </cell>
          <cell r="F778" t="str">
            <v>港北区</v>
          </cell>
          <cell r="G778" t="str">
            <v>該当</v>
          </cell>
          <cell r="H778">
            <v>23</v>
          </cell>
          <cell r="I778" t="str">
            <v>受ける</v>
          </cell>
          <cell r="J778">
            <v>2230062</v>
          </cell>
          <cell r="K778" t="str">
            <v>横浜市港北区日吉本町４－１０－４９</v>
          </cell>
          <cell r="L778" t="str">
            <v>横浜りとるぱんぷきんず</v>
          </cell>
          <cell r="M778">
            <v>45212</v>
          </cell>
          <cell r="P778" t="str">
            <v>あり</v>
          </cell>
          <cell r="U778" t="str">
            <v>令和４年</v>
          </cell>
        </row>
        <row r="779">
          <cell r="A779">
            <v>1410051014298</v>
          </cell>
          <cell r="B779">
            <v>6</v>
          </cell>
          <cell r="C779" t="str">
            <v>保育所</v>
          </cell>
          <cell r="D779" t="str">
            <v>マイ・ハート綱島東保育園</v>
          </cell>
          <cell r="E779">
            <v>80</v>
          </cell>
          <cell r="F779" t="str">
            <v>港北区</v>
          </cell>
          <cell r="G779" t="str">
            <v>該当</v>
          </cell>
          <cell r="H779">
            <v>18</v>
          </cell>
          <cell r="I779" t="str">
            <v>受ける</v>
          </cell>
          <cell r="J779">
            <v>2200044</v>
          </cell>
          <cell r="K779" t="str">
            <v>横浜市西区紅葉ケ丘５３番地　横浜市教育会館３Ｆ</v>
          </cell>
          <cell r="L779" t="str">
            <v>株式会社　マイ・ハート</v>
          </cell>
          <cell r="M779">
            <v>45198</v>
          </cell>
          <cell r="P779" t="str">
            <v>あり</v>
          </cell>
          <cell r="U779" t="str">
            <v>令和４年</v>
          </cell>
        </row>
        <row r="780">
          <cell r="A780">
            <v>1410051014280</v>
          </cell>
          <cell r="B780">
            <v>6</v>
          </cell>
          <cell r="C780" t="str">
            <v>保育所</v>
          </cell>
          <cell r="D780" t="str">
            <v>太陽の子　日吉保育園</v>
          </cell>
          <cell r="E780">
            <v>80</v>
          </cell>
          <cell r="F780" t="str">
            <v>港北区</v>
          </cell>
          <cell r="G780" t="str">
            <v>該当</v>
          </cell>
          <cell r="H780">
            <v>17</v>
          </cell>
          <cell r="I780" t="str">
            <v>受ける</v>
          </cell>
          <cell r="J780">
            <v>1086215</v>
          </cell>
          <cell r="K780" t="str">
            <v>東京都港区港南二丁目１５番３号　品川インターシティＣ棟１５階</v>
          </cell>
          <cell r="L780" t="str">
            <v>ＨＩＴＯＷＡキッズライフ株式会社</v>
          </cell>
          <cell r="M780">
            <v>45219</v>
          </cell>
          <cell r="P780" t="str">
            <v>あり</v>
          </cell>
          <cell r="U780" t="str">
            <v>令和４年</v>
          </cell>
        </row>
        <row r="781">
          <cell r="A781">
            <v>1410051014264</v>
          </cell>
          <cell r="B781">
            <v>6</v>
          </cell>
          <cell r="C781" t="str">
            <v>保育所</v>
          </cell>
          <cell r="D781" t="str">
            <v>菊名愛児園</v>
          </cell>
          <cell r="E781">
            <v>80</v>
          </cell>
          <cell r="F781" t="str">
            <v>港北区</v>
          </cell>
          <cell r="G781" t="str">
            <v>該当</v>
          </cell>
          <cell r="H781">
            <v>18</v>
          </cell>
          <cell r="I781" t="str">
            <v>受ける</v>
          </cell>
          <cell r="J781">
            <v>2220011</v>
          </cell>
          <cell r="K781" t="str">
            <v>横浜市港北区菊名４－５－１</v>
          </cell>
          <cell r="L781" t="str">
            <v>菊名愛児園</v>
          </cell>
          <cell r="M781">
            <v>45212</v>
          </cell>
          <cell r="P781" t="str">
            <v>あり</v>
          </cell>
          <cell r="U781" t="str">
            <v>令和４年</v>
          </cell>
        </row>
        <row r="782">
          <cell r="A782">
            <v>1410052004025</v>
          </cell>
          <cell r="B782">
            <v>7</v>
          </cell>
          <cell r="C782" t="str">
            <v>家庭的保育事業</v>
          </cell>
          <cell r="D782" t="str">
            <v>佐藤保育室</v>
          </cell>
          <cell r="E782">
            <v>80</v>
          </cell>
          <cell r="F782" t="str">
            <v>港北区</v>
          </cell>
          <cell r="G782" t="str">
            <v>該当</v>
          </cell>
          <cell r="H782">
            <v>3</v>
          </cell>
          <cell r="I782" t="str">
            <v>-</v>
          </cell>
          <cell r="J782">
            <v>2230058</v>
          </cell>
          <cell r="K782" t="str">
            <v>横浜市港北区新吉田東５－１６－１８</v>
          </cell>
          <cell r="L782" t="str">
            <v>佐藤　悦子</v>
          </cell>
          <cell r="M782">
            <v>45237</v>
          </cell>
          <cell r="P782" t="str">
            <v>あり</v>
          </cell>
          <cell r="U782" t="str">
            <v>令和４年</v>
          </cell>
        </row>
        <row r="783">
          <cell r="A783">
            <v>1410052005931</v>
          </cell>
          <cell r="B783">
            <v>8</v>
          </cell>
          <cell r="C783" t="str">
            <v>小規模保育事業（A型）</v>
          </cell>
          <cell r="D783" t="str">
            <v>イルカ保育園</v>
          </cell>
          <cell r="E783">
            <v>80</v>
          </cell>
          <cell r="F783" t="str">
            <v>港北区</v>
          </cell>
          <cell r="G783" t="str">
            <v>該当</v>
          </cell>
          <cell r="H783">
            <v>9</v>
          </cell>
          <cell r="I783" t="str">
            <v>受ける</v>
          </cell>
          <cell r="J783">
            <v>2230061</v>
          </cell>
          <cell r="K783" t="str">
            <v>横浜市港北区日吉二丁目４ー３</v>
          </cell>
          <cell r="L783" t="str">
            <v>イルカ保育園</v>
          </cell>
          <cell r="M783">
            <v>45191</v>
          </cell>
          <cell r="P783" t="str">
            <v>あり</v>
          </cell>
          <cell r="U783" t="str">
            <v>令和４年</v>
          </cell>
        </row>
        <row r="784">
          <cell r="A784">
            <v>1410052005824</v>
          </cell>
          <cell r="B784">
            <v>8</v>
          </cell>
          <cell r="C784" t="str">
            <v>小規模保育事業（A型）</v>
          </cell>
          <cell r="D784" t="str">
            <v>preschool　ALICE Clover</v>
          </cell>
          <cell r="E784">
            <v>80</v>
          </cell>
          <cell r="F784" t="str">
            <v>港北区</v>
          </cell>
          <cell r="G784" t="str">
            <v>該当</v>
          </cell>
          <cell r="H784">
            <v>10</v>
          </cell>
          <cell r="I784" t="str">
            <v>受ける</v>
          </cell>
          <cell r="J784">
            <v>2230052</v>
          </cell>
          <cell r="K784" t="str">
            <v>横浜市港北区綱島東三丁目５－５０　コリエンテ綱島１階</v>
          </cell>
          <cell r="L784" t="str">
            <v>ｐｒｅｓｃｈｏｏｌ　ＡＬＩＣＥ</v>
          </cell>
          <cell r="M784">
            <v>45198</v>
          </cell>
          <cell r="P784" t="str">
            <v>あり</v>
          </cell>
          <cell r="U784" t="str">
            <v>令和４年</v>
          </cell>
        </row>
        <row r="785">
          <cell r="A785">
            <v>1410052005733</v>
          </cell>
          <cell r="B785">
            <v>8</v>
          </cell>
          <cell r="C785" t="str">
            <v>小規模保育事業（A型）</v>
          </cell>
          <cell r="D785" t="str">
            <v>もしもしのほし日吉保育園</v>
          </cell>
          <cell r="E785">
            <v>80</v>
          </cell>
          <cell r="F785" t="str">
            <v>港北区</v>
          </cell>
          <cell r="G785" t="str">
            <v>該当</v>
          </cell>
          <cell r="H785">
            <v>9</v>
          </cell>
          <cell r="I785" t="str">
            <v>受ける</v>
          </cell>
          <cell r="J785">
            <v>2230061</v>
          </cell>
          <cell r="K785" t="str">
            <v>横浜市港北区日吉二丁目３－８　柏屋日吉ビル１Ｆ</v>
          </cell>
          <cell r="L785" t="str">
            <v>もしもしのほし日吉保育園</v>
          </cell>
          <cell r="M785">
            <v>45219</v>
          </cell>
          <cell r="P785" t="str">
            <v>あり</v>
          </cell>
          <cell r="U785" t="str">
            <v>令和４年</v>
          </cell>
        </row>
        <row r="786">
          <cell r="A786">
            <v>1410052005691</v>
          </cell>
          <cell r="B786">
            <v>8</v>
          </cell>
          <cell r="C786" t="str">
            <v>小規模保育事業（A型）</v>
          </cell>
          <cell r="D786" t="str">
            <v>みらいこうほく保育園</v>
          </cell>
          <cell r="E786">
            <v>80</v>
          </cell>
          <cell r="F786" t="str">
            <v>港北区</v>
          </cell>
          <cell r="G786" t="str">
            <v>該当</v>
          </cell>
          <cell r="H786">
            <v>10</v>
          </cell>
          <cell r="I786" t="str">
            <v>受ける</v>
          </cell>
          <cell r="J786">
            <v>2230062</v>
          </cell>
          <cell r="K786" t="str">
            <v>横浜市港北区日吉本町五丁目６７－１１</v>
          </cell>
          <cell r="L786" t="str">
            <v>みらいこうほく保育園</v>
          </cell>
          <cell r="M786">
            <v>45219</v>
          </cell>
          <cell r="P786" t="str">
            <v>あり</v>
          </cell>
          <cell r="U786" t="str">
            <v>令和４年</v>
          </cell>
        </row>
        <row r="787">
          <cell r="A787">
            <v>1410052005683</v>
          </cell>
          <cell r="B787">
            <v>8</v>
          </cell>
          <cell r="C787" t="str">
            <v>小規模保育事業（A型）</v>
          </cell>
          <cell r="D787" t="str">
            <v>ばばほいくしつ綱島</v>
          </cell>
          <cell r="E787">
            <v>80</v>
          </cell>
          <cell r="F787" t="str">
            <v>港北区</v>
          </cell>
          <cell r="G787" t="str">
            <v>該当</v>
          </cell>
          <cell r="H787">
            <v>9</v>
          </cell>
          <cell r="I787" t="str">
            <v>受ける</v>
          </cell>
          <cell r="J787">
            <v>2400011</v>
          </cell>
          <cell r="K787" t="str">
            <v>横浜市保土ケ谷区桜ケ丘二丁目４５－２</v>
          </cell>
          <cell r="L787" t="str">
            <v>特定非営利活動法人ファゼール・ボン</v>
          </cell>
          <cell r="M787">
            <v>45212</v>
          </cell>
          <cell r="P787" t="str">
            <v>あり</v>
          </cell>
          <cell r="U787" t="str">
            <v>令和４年</v>
          </cell>
        </row>
        <row r="788">
          <cell r="A788">
            <v>1410052005469</v>
          </cell>
          <cell r="B788">
            <v>8</v>
          </cell>
          <cell r="C788" t="str">
            <v>小規模保育事業（A型）</v>
          </cell>
          <cell r="D788" t="str">
            <v>キッズラボ菊名園</v>
          </cell>
          <cell r="E788">
            <v>80</v>
          </cell>
          <cell r="F788" t="str">
            <v>港北区</v>
          </cell>
          <cell r="G788" t="str">
            <v>該当</v>
          </cell>
          <cell r="H788">
            <v>10</v>
          </cell>
          <cell r="I788" t="str">
            <v>受ける</v>
          </cell>
          <cell r="J788">
            <v>1710022</v>
          </cell>
          <cell r="K788" t="str">
            <v>東京都豊島区南池袋３丁目９－８　Ｈ２ビルディング８階</v>
          </cell>
          <cell r="L788" t="str">
            <v>キッズラボ株式会社</v>
          </cell>
          <cell r="M788">
            <v>45226</v>
          </cell>
          <cell r="P788" t="str">
            <v>あり</v>
          </cell>
          <cell r="U788" t="str">
            <v>令和４年</v>
          </cell>
        </row>
        <row r="789">
          <cell r="A789">
            <v>1410052005261</v>
          </cell>
          <cell r="B789">
            <v>8</v>
          </cell>
          <cell r="C789" t="str">
            <v>小規模保育事業（A型）</v>
          </cell>
          <cell r="D789" t="str">
            <v>ルリ保育園日吉</v>
          </cell>
          <cell r="E789">
            <v>80</v>
          </cell>
          <cell r="F789" t="str">
            <v>港北区</v>
          </cell>
          <cell r="G789" t="str">
            <v>該当</v>
          </cell>
          <cell r="H789">
            <v>11</v>
          </cell>
          <cell r="I789" t="str">
            <v>受ける</v>
          </cell>
          <cell r="J789">
            <v>2230051</v>
          </cell>
          <cell r="K789" t="str">
            <v>横浜市港北区箕輪町二丁目３－７　日吉ロイヤルマンション１階</v>
          </cell>
          <cell r="L789" t="str">
            <v>ルリ保育園日吉</v>
          </cell>
          <cell r="M789">
            <v>45226</v>
          </cell>
          <cell r="P789" t="str">
            <v>あり</v>
          </cell>
          <cell r="U789" t="str">
            <v>令和４年</v>
          </cell>
        </row>
        <row r="790">
          <cell r="A790">
            <v>1410052005253</v>
          </cell>
          <cell r="B790">
            <v>8</v>
          </cell>
          <cell r="C790" t="str">
            <v>小規模保育事業（A型）</v>
          </cell>
          <cell r="D790" t="str">
            <v>きゅーぴーるーむ大倉山園</v>
          </cell>
          <cell r="E790">
            <v>80</v>
          </cell>
          <cell r="F790" t="str">
            <v>港北区</v>
          </cell>
          <cell r="G790" t="str">
            <v>該当</v>
          </cell>
          <cell r="H790">
            <v>11</v>
          </cell>
          <cell r="I790" t="str">
            <v>受ける</v>
          </cell>
          <cell r="J790">
            <v>1120012</v>
          </cell>
          <cell r="K790" t="str">
            <v>東京都文京区大塚４－４６－５</v>
          </cell>
          <cell r="L790" t="str">
            <v>株式会社キューピールーム</v>
          </cell>
          <cell r="M790">
            <v>45226</v>
          </cell>
          <cell r="P790" t="str">
            <v>あり</v>
          </cell>
          <cell r="U790" t="str">
            <v>令和４年</v>
          </cell>
        </row>
        <row r="791">
          <cell r="A791">
            <v>1410052005188</v>
          </cell>
          <cell r="B791">
            <v>8</v>
          </cell>
          <cell r="C791" t="str">
            <v>小規模保育事業（A型）</v>
          </cell>
          <cell r="D791" t="str">
            <v>フェアリーテイルそら</v>
          </cell>
          <cell r="E791">
            <v>80</v>
          </cell>
          <cell r="F791" t="str">
            <v>港北区</v>
          </cell>
          <cell r="G791" t="str">
            <v>該当</v>
          </cell>
          <cell r="H791">
            <v>9</v>
          </cell>
          <cell r="I791" t="str">
            <v>受ける</v>
          </cell>
          <cell r="J791">
            <v>2300015</v>
          </cell>
          <cell r="K791" t="str">
            <v>横浜市鶴見区寺谷二丁目１－２０</v>
          </cell>
          <cell r="L791" t="str">
            <v>フェアリーテイルつばさ</v>
          </cell>
          <cell r="M791">
            <v>45212</v>
          </cell>
          <cell r="P791" t="str">
            <v>あり</v>
          </cell>
          <cell r="U791" t="str">
            <v>令和４年</v>
          </cell>
        </row>
        <row r="792">
          <cell r="A792">
            <v>1410052005030</v>
          </cell>
          <cell r="B792">
            <v>8</v>
          </cell>
          <cell r="C792" t="str">
            <v>小規模保育事業（A型）</v>
          </cell>
          <cell r="D792" t="str">
            <v>ほわいと保育園　きくな</v>
          </cell>
          <cell r="E792">
            <v>80</v>
          </cell>
          <cell r="F792" t="str">
            <v>港北区</v>
          </cell>
          <cell r="G792" t="str">
            <v>該当</v>
          </cell>
          <cell r="H792">
            <v>11</v>
          </cell>
          <cell r="I792" t="str">
            <v>受ける</v>
          </cell>
          <cell r="J792">
            <v>2220032</v>
          </cell>
          <cell r="K792" t="str">
            <v>横浜市港北区大豆戸町２５７　フィオーレ・千野１Ｆ</v>
          </cell>
          <cell r="L792" t="str">
            <v>ほわいと保育園きくな</v>
          </cell>
          <cell r="M792">
            <v>45191</v>
          </cell>
          <cell r="P792" t="str">
            <v>あり</v>
          </cell>
          <cell r="U792" t="str">
            <v>令和４年</v>
          </cell>
        </row>
        <row r="793">
          <cell r="A793">
            <v>1410052004868</v>
          </cell>
          <cell r="B793">
            <v>8</v>
          </cell>
          <cell r="C793" t="str">
            <v>小規模保育事業（A型）</v>
          </cell>
          <cell r="D793" t="str">
            <v>グローバルキッズ綱島ＳＳＴ保育園</v>
          </cell>
          <cell r="E793">
            <v>80</v>
          </cell>
          <cell r="F793" t="str">
            <v>港北区</v>
          </cell>
          <cell r="G793" t="str">
            <v>該当</v>
          </cell>
          <cell r="H793">
            <v>9</v>
          </cell>
          <cell r="I793" t="str">
            <v>受ける</v>
          </cell>
          <cell r="J793">
            <v>1020071</v>
          </cell>
          <cell r="K793" t="str">
            <v>東京都千代田区富士見二丁目１４番３６号</v>
          </cell>
          <cell r="L793" t="str">
            <v>株式会社グローバルキッズ</v>
          </cell>
          <cell r="M793">
            <v>45198</v>
          </cell>
          <cell r="P793" t="str">
            <v>あり</v>
          </cell>
          <cell r="U793" t="str">
            <v>令和４年</v>
          </cell>
        </row>
        <row r="794">
          <cell r="A794">
            <v>1410052004686</v>
          </cell>
          <cell r="B794">
            <v>8</v>
          </cell>
          <cell r="C794" t="str">
            <v>小規模保育事業（A型）</v>
          </cell>
          <cell r="D794" t="str">
            <v>キッズパートナー綱島</v>
          </cell>
          <cell r="E794">
            <v>80</v>
          </cell>
          <cell r="F794" t="str">
            <v>港北区</v>
          </cell>
          <cell r="G794" t="str">
            <v>該当</v>
          </cell>
          <cell r="H794">
            <v>11</v>
          </cell>
          <cell r="I794" t="str">
            <v>受ける</v>
          </cell>
          <cell r="J794">
            <v>1400013</v>
          </cell>
          <cell r="K794" t="str">
            <v>東京都品川区南大井６丁目２０－１４</v>
          </cell>
          <cell r="L794" t="str">
            <v>ケアパートナー株式会社</v>
          </cell>
          <cell r="M794">
            <v>45212</v>
          </cell>
          <cell r="P794" t="str">
            <v>あり</v>
          </cell>
          <cell r="U794" t="str">
            <v>令和４年</v>
          </cell>
        </row>
        <row r="795">
          <cell r="A795">
            <v>1410052004470</v>
          </cell>
          <cell r="B795">
            <v>8</v>
          </cell>
          <cell r="C795" t="str">
            <v>小規模保育事業（A型）</v>
          </cell>
          <cell r="D795" t="str">
            <v>ジャンプ保育園</v>
          </cell>
          <cell r="E795">
            <v>80</v>
          </cell>
          <cell r="F795" t="str">
            <v>港北区</v>
          </cell>
          <cell r="G795" t="str">
            <v>該当</v>
          </cell>
          <cell r="H795">
            <v>9</v>
          </cell>
          <cell r="I795" t="str">
            <v>受ける</v>
          </cell>
          <cell r="J795">
            <v>2340056</v>
          </cell>
          <cell r="K795" t="str">
            <v>横浜市港南区野庭町１３３２－１０</v>
          </cell>
          <cell r="L795" t="str">
            <v>株式会社Ｓｍｉｌｅ　Ｗｅａｔｈｅｒ</v>
          </cell>
          <cell r="M795">
            <v>45205</v>
          </cell>
          <cell r="P795" t="str">
            <v>あり</v>
          </cell>
          <cell r="U795" t="str">
            <v>令和４年</v>
          </cell>
        </row>
        <row r="796">
          <cell r="A796">
            <v>1410052004389</v>
          </cell>
          <cell r="B796">
            <v>8</v>
          </cell>
          <cell r="C796" t="str">
            <v>小規模保育事業（A型）</v>
          </cell>
          <cell r="D796" t="str">
            <v>天才キッズクラブ楽遊館綱島園</v>
          </cell>
          <cell r="E796">
            <v>80</v>
          </cell>
          <cell r="F796" t="str">
            <v>港北区</v>
          </cell>
          <cell r="G796" t="str">
            <v>該当</v>
          </cell>
          <cell r="H796">
            <v>9</v>
          </cell>
          <cell r="I796" t="str">
            <v>受ける</v>
          </cell>
          <cell r="J796">
            <v>2060802</v>
          </cell>
          <cell r="K796" t="str">
            <v>東京都稲城市東長沼２１０６－５　マスヤビル１Ｆ</v>
          </cell>
          <cell r="L796" t="str">
            <v>株式会社ＴＫＣ</v>
          </cell>
          <cell r="M796">
            <v>45198</v>
          </cell>
          <cell r="P796" t="str">
            <v>あり</v>
          </cell>
          <cell r="U796" t="str">
            <v>令和４年</v>
          </cell>
        </row>
        <row r="797">
          <cell r="A797">
            <v>1410052004371</v>
          </cell>
          <cell r="B797">
            <v>8</v>
          </cell>
          <cell r="C797" t="str">
            <v>小規模保育事業（A型）</v>
          </cell>
          <cell r="D797" t="str">
            <v>くじら保育園</v>
          </cell>
          <cell r="E797">
            <v>80</v>
          </cell>
          <cell r="F797" t="str">
            <v>港北区</v>
          </cell>
          <cell r="G797" t="str">
            <v>該当</v>
          </cell>
          <cell r="H797">
            <v>9</v>
          </cell>
          <cell r="I797" t="str">
            <v>受ける</v>
          </cell>
          <cell r="J797">
            <v>2230064</v>
          </cell>
          <cell r="K797" t="str">
            <v>横浜市港北区下田町五丁目２９－２３下田ビル１Ｆ</v>
          </cell>
          <cell r="L797" t="str">
            <v>くじら保育園</v>
          </cell>
          <cell r="M797">
            <v>45219</v>
          </cell>
          <cell r="P797" t="str">
            <v>あり</v>
          </cell>
          <cell r="U797" t="str">
            <v>令和４年</v>
          </cell>
        </row>
        <row r="798">
          <cell r="A798">
            <v>1410052004355</v>
          </cell>
          <cell r="B798">
            <v>8</v>
          </cell>
          <cell r="C798" t="str">
            <v>小規模保育事業（A型）</v>
          </cell>
          <cell r="D798" t="str">
            <v>ベイキッズ星の森保育園</v>
          </cell>
          <cell r="E798">
            <v>80</v>
          </cell>
          <cell r="F798" t="str">
            <v>港北区</v>
          </cell>
          <cell r="G798" t="str">
            <v>該当</v>
          </cell>
          <cell r="H798">
            <v>7</v>
          </cell>
          <cell r="I798" t="str">
            <v>受ける</v>
          </cell>
          <cell r="J798">
            <v>2310012</v>
          </cell>
          <cell r="K798" t="str">
            <v>横浜市中区相生町１－１７－１　パークビュー横浜８０１号</v>
          </cell>
          <cell r="L798" t="str">
            <v>特定非営利活動法人　ベイキッズ</v>
          </cell>
          <cell r="M798">
            <v>45198</v>
          </cell>
          <cell r="P798" t="str">
            <v>あり</v>
          </cell>
          <cell r="U798" t="str">
            <v>令和４年</v>
          </cell>
        </row>
        <row r="799">
          <cell r="A799">
            <v>1410052004264</v>
          </cell>
          <cell r="B799">
            <v>8</v>
          </cell>
          <cell r="C799" t="str">
            <v>小規模保育事業（A型）</v>
          </cell>
          <cell r="D799" t="str">
            <v>尚花ぞうさん保育室</v>
          </cell>
          <cell r="E799">
            <v>80</v>
          </cell>
          <cell r="F799" t="str">
            <v>港北区</v>
          </cell>
          <cell r="G799" t="str">
            <v>該当</v>
          </cell>
          <cell r="H799">
            <v>10</v>
          </cell>
          <cell r="I799" t="str">
            <v>受ける</v>
          </cell>
          <cell r="J799">
            <v>2230053</v>
          </cell>
          <cell r="K799" t="str">
            <v>横浜市港北区綱島西二丁目１５－１４</v>
          </cell>
          <cell r="L799" t="str">
            <v>尚花ぞうさん保育室</v>
          </cell>
          <cell r="M799">
            <v>45212</v>
          </cell>
          <cell r="P799" t="str">
            <v>あり</v>
          </cell>
          <cell r="U799" t="str">
            <v>令和４年</v>
          </cell>
        </row>
        <row r="800">
          <cell r="A800">
            <v>1410052004074</v>
          </cell>
          <cell r="B800">
            <v>8</v>
          </cell>
          <cell r="C800" t="str">
            <v>小規模保育事業（A型）</v>
          </cell>
          <cell r="D800" t="str">
            <v>日吉チューリップルーム</v>
          </cell>
          <cell r="E800">
            <v>80</v>
          </cell>
          <cell r="F800" t="str">
            <v>港北区</v>
          </cell>
          <cell r="G800" t="str">
            <v>該当</v>
          </cell>
          <cell r="H800">
            <v>7</v>
          </cell>
          <cell r="I800" t="str">
            <v>受ける</v>
          </cell>
          <cell r="J800">
            <v>2160006</v>
          </cell>
          <cell r="K800" t="str">
            <v>神奈川県川崎市宮前区宮前平２丁目９－２３　ヒカリコーポＡＢ</v>
          </cell>
          <cell r="L800" t="str">
            <v>ＧＦＢ合同会社</v>
          </cell>
          <cell r="M800">
            <v>45212</v>
          </cell>
          <cell r="P800" t="str">
            <v>あり</v>
          </cell>
          <cell r="U800" t="str">
            <v>令和４年</v>
          </cell>
        </row>
        <row r="801">
          <cell r="A801">
            <v>1410052003514</v>
          </cell>
          <cell r="B801">
            <v>8</v>
          </cell>
          <cell r="C801" t="str">
            <v>小規模保育事業（A型）</v>
          </cell>
          <cell r="D801" t="str">
            <v>Ｌｕｃｅ陽だまりの家保育園</v>
          </cell>
          <cell r="E801">
            <v>80</v>
          </cell>
          <cell r="F801" t="str">
            <v>港北区</v>
          </cell>
          <cell r="G801" t="str">
            <v>該当</v>
          </cell>
          <cell r="H801">
            <v>6</v>
          </cell>
          <cell r="I801" t="str">
            <v>受ける</v>
          </cell>
          <cell r="J801">
            <v>2240036</v>
          </cell>
          <cell r="K801" t="str">
            <v>横浜市都筑区勝田南２－４－１７</v>
          </cell>
          <cell r="L801" t="str">
            <v>特定非営利活動法人　Ｌｕｃｅ</v>
          </cell>
          <cell r="M801">
            <v>45191</v>
          </cell>
          <cell r="P801" t="str">
            <v>あり</v>
          </cell>
          <cell r="U801" t="str">
            <v>令和４年</v>
          </cell>
        </row>
        <row r="802">
          <cell r="A802">
            <v>1410052003431</v>
          </cell>
          <cell r="B802">
            <v>8</v>
          </cell>
          <cell r="C802" t="str">
            <v>小規模保育事業（A型）</v>
          </cell>
          <cell r="D802" t="str">
            <v>小規模保育事業ＭＩＲＡｉｏ新横浜</v>
          </cell>
          <cell r="E802">
            <v>80</v>
          </cell>
          <cell r="F802" t="str">
            <v>港北区</v>
          </cell>
          <cell r="G802" t="str">
            <v>該当</v>
          </cell>
          <cell r="H802">
            <v>11</v>
          </cell>
          <cell r="I802" t="str">
            <v>受ける</v>
          </cell>
          <cell r="J802">
            <v>2220033</v>
          </cell>
          <cell r="K802" t="str">
            <v>横浜市港北区新横浜三丁目１２－４　エクステ新横浜１Ｆ</v>
          </cell>
          <cell r="L802" t="str">
            <v>ドットファム株式会社</v>
          </cell>
          <cell r="M802">
            <v>45219</v>
          </cell>
          <cell r="P802" t="str">
            <v>あり</v>
          </cell>
          <cell r="U802" t="str">
            <v>令和４年</v>
          </cell>
        </row>
        <row r="803">
          <cell r="A803">
            <v>1410052003423</v>
          </cell>
          <cell r="B803">
            <v>8</v>
          </cell>
          <cell r="C803" t="str">
            <v>小規模保育事業（A型）</v>
          </cell>
          <cell r="D803" t="str">
            <v>Ｌｕｃｅ陽だまりの家保育園綱島</v>
          </cell>
          <cell r="E803">
            <v>80</v>
          </cell>
          <cell r="F803" t="str">
            <v>港北区</v>
          </cell>
          <cell r="G803" t="str">
            <v>該当</v>
          </cell>
          <cell r="H803">
            <v>9</v>
          </cell>
          <cell r="I803" t="str">
            <v>受ける</v>
          </cell>
          <cell r="J803">
            <v>2240036</v>
          </cell>
          <cell r="K803" t="str">
            <v>横浜市都筑区勝田南２－４－１７</v>
          </cell>
          <cell r="L803" t="str">
            <v>特定非営利活動法人　Ｌｕｃｅ</v>
          </cell>
          <cell r="M803">
            <v>45191</v>
          </cell>
          <cell r="P803" t="str">
            <v>あり</v>
          </cell>
          <cell r="U803" t="str">
            <v>令和４年</v>
          </cell>
        </row>
        <row r="804">
          <cell r="A804">
            <v>1410052003233</v>
          </cell>
          <cell r="B804">
            <v>8</v>
          </cell>
          <cell r="C804" t="str">
            <v>小規模保育事業（A型）</v>
          </cell>
          <cell r="D804" t="str">
            <v>キッズパートナー日吉</v>
          </cell>
          <cell r="E804">
            <v>80</v>
          </cell>
          <cell r="F804" t="str">
            <v>港北区</v>
          </cell>
          <cell r="G804" t="str">
            <v>該当</v>
          </cell>
          <cell r="H804">
            <v>11</v>
          </cell>
          <cell r="I804" t="str">
            <v>受ける</v>
          </cell>
          <cell r="J804">
            <v>1400013</v>
          </cell>
          <cell r="K804" t="str">
            <v>東京都品川区南大井６丁目２０－１４</v>
          </cell>
          <cell r="L804" t="str">
            <v>ケアパートナー株式会社</v>
          </cell>
          <cell r="M804">
            <v>45198</v>
          </cell>
          <cell r="P804" t="str">
            <v>あり</v>
          </cell>
          <cell r="U804" t="str">
            <v>令和４年</v>
          </cell>
        </row>
        <row r="805">
          <cell r="A805">
            <v>1410052003043</v>
          </cell>
          <cell r="B805">
            <v>8</v>
          </cell>
          <cell r="C805" t="str">
            <v>小規模保育事業（A型）</v>
          </cell>
          <cell r="D805" t="str">
            <v>ピッコロ・グランデ新横浜</v>
          </cell>
          <cell r="E805">
            <v>80</v>
          </cell>
          <cell r="F805" t="str">
            <v>港北区</v>
          </cell>
          <cell r="G805" t="str">
            <v>該当</v>
          </cell>
          <cell r="H805">
            <v>9</v>
          </cell>
          <cell r="I805" t="str">
            <v>受ける</v>
          </cell>
          <cell r="J805">
            <v>2220033</v>
          </cell>
          <cell r="K805" t="str">
            <v>横浜市港北区新横浜１－２２－４</v>
          </cell>
          <cell r="L805" t="str">
            <v>社会福祉法人　千里会　</v>
          </cell>
          <cell r="M805">
            <v>45212</v>
          </cell>
          <cell r="P805" t="str">
            <v>あり</v>
          </cell>
          <cell r="U805" t="str">
            <v>令和４年</v>
          </cell>
        </row>
        <row r="806">
          <cell r="A806">
            <v>1410052002912</v>
          </cell>
          <cell r="B806">
            <v>8</v>
          </cell>
          <cell r="C806" t="str">
            <v>小規模保育事業（A型）</v>
          </cell>
          <cell r="D806" t="str">
            <v>港北こども園</v>
          </cell>
          <cell r="E806">
            <v>80</v>
          </cell>
          <cell r="F806" t="str">
            <v>港北区</v>
          </cell>
          <cell r="G806" t="str">
            <v>該当</v>
          </cell>
          <cell r="H806">
            <v>9</v>
          </cell>
          <cell r="I806" t="str">
            <v>受ける</v>
          </cell>
          <cell r="J806">
            <v>2220032</v>
          </cell>
          <cell r="K806" t="str">
            <v>横浜市港北区大豆戸町３６５－１　石井ビル３Ｆ</v>
          </cell>
          <cell r="L806" t="str">
            <v>港北こども園合同会社</v>
          </cell>
          <cell r="M806">
            <v>45219</v>
          </cell>
          <cell r="P806" t="str">
            <v>あり</v>
          </cell>
          <cell r="U806" t="str">
            <v>令和４年</v>
          </cell>
        </row>
        <row r="807">
          <cell r="A807">
            <v>1410052002771</v>
          </cell>
          <cell r="B807">
            <v>8</v>
          </cell>
          <cell r="C807" t="str">
            <v>小規模保育事業（A型）</v>
          </cell>
          <cell r="D807" t="str">
            <v>スターチス日吉保育園</v>
          </cell>
          <cell r="E807">
            <v>80</v>
          </cell>
          <cell r="F807" t="str">
            <v>港北区</v>
          </cell>
          <cell r="G807" t="str">
            <v>該当</v>
          </cell>
          <cell r="H807">
            <v>10</v>
          </cell>
          <cell r="I807" t="str">
            <v>受ける</v>
          </cell>
          <cell r="J807">
            <v>2230062</v>
          </cell>
          <cell r="K807" t="str">
            <v>横浜市港北区日吉本町１－２３－１２－１０２</v>
          </cell>
          <cell r="L807" t="str">
            <v>スターチス日吉保育園</v>
          </cell>
          <cell r="M807">
            <v>45212</v>
          </cell>
          <cell r="P807" t="str">
            <v>あり</v>
          </cell>
          <cell r="U807" t="str">
            <v>令和４年</v>
          </cell>
        </row>
        <row r="808">
          <cell r="A808">
            <v>1410052002714</v>
          </cell>
          <cell r="B808">
            <v>8</v>
          </cell>
          <cell r="C808" t="str">
            <v>小規模保育事業（A型）</v>
          </cell>
          <cell r="D808" t="str">
            <v>キッズパートナー大倉山</v>
          </cell>
          <cell r="E808">
            <v>80</v>
          </cell>
          <cell r="F808" t="str">
            <v>港北区</v>
          </cell>
          <cell r="G808" t="str">
            <v>該当</v>
          </cell>
          <cell r="H808">
            <v>7</v>
          </cell>
          <cell r="I808" t="str">
            <v>受ける</v>
          </cell>
          <cell r="J808">
            <v>1400013</v>
          </cell>
          <cell r="K808" t="str">
            <v>東京都品川区南大井６丁目２０－１４</v>
          </cell>
          <cell r="L808" t="str">
            <v>ケアパートナー株式会社</v>
          </cell>
          <cell r="M808">
            <v>45198</v>
          </cell>
          <cell r="P808" t="str">
            <v>あり</v>
          </cell>
          <cell r="U808" t="str">
            <v>令和４年</v>
          </cell>
        </row>
        <row r="809">
          <cell r="A809">
            <v>1410052004058</v>
          </cell>
          <cell r="B809">
            <v>10</v>
          </cell>
          <cell r="C809" t="str">
            <v>事業所内保育事業－小規模Ａ型基準</v>
          </cell>
          <cell r="D809" t="str">
            <v>ローズ保育園</v>
          </cell>
          <cell r="E809">
            <v>80</v>
          </cell>
          <cell r="F809" t="str">
            <v>港北区</v>
          </cell>
          <cell r="G809" t="str">
            <v>該当</v>
          </cell>
          <cell r="H809">
            <v>5</v>
          </cell>
          <cell r="I809" t="str">
            <v>受ける</v>
          </cell>
          <cell r="J809">
            <v>2230066</v>
          </cell>
          <cell r="K809" t="str">
            <v>横浜市港北区高田西１－５－２１</v>
          </cell>
          <cell r="L809" t="str">
            <v>株式会社　トーエル</v>
          </cell>
          <cell r="M809">
            <v>45212</v>
          </cell>
          <cell r="P809" t="str">
            <v>あり</v>
          </cell>
          <cell r="U809" t="str">
            <v>令和４年</v>
          </cell>
        </row>
        <row r="810">
          <cell r="A810">
            <v>1410052005725</v>
          </cell>
          <cell r="B810">
            <v>11</v>
          </cell>
          <cell r="C810" t="str">
            <v>小規模保育事業（B型）</v>
          </cell>
          <cell r="D810" t="str">
            <v>保育室テック・テックROOM</v>
          </cell>
          <cell r="E810">
            <v>80</v>
          </cell>
          <cell r="F810" t="str">
            <v>港北区</v>
          </cell>
          <cell r="G810" t="str">
            <v>該当</v>
          </cell>
          <cell r="H810">
            <v>9</v>
          </cell>
          <cell r="I810" t="str">
            <v>受ける</v>
          </cell>
          <cell r="J810">
            <v>2230054</v>
          </cell>
          <cell r="K810" t="str">
            <v>横浜市港北区綱島台１４－１３　大明グレイス１Ｆ</v>
          </cell>
          <cell r="L810" t="str">
            <v>保育室テックテックＲＯＯＭ</v>
          </cell>
          <cell r="M810">
            <v>45191</v>
          </cell>
          <cell r="P810" t="str">
            <v>あり</v>
          </cell>
          <cell r="U810" t="str">
            <v>令和４年</v>
          </cell>
        </row>
        <row r="811">
          <cell r="A811">
            <v>1410051022705</v>
          </cell>
          <cell r="B811">
            <v>2</v>
          </cell>
          <cell r="C811" t="str">
            <v>認定こども園（幼稚園型）</v>
          </cell>
          <cell r="D811" t="str">
            <v>認定こども園　横浜マドカ幼稚園</v>
          </cell>
          <cell r="E811">
            <v>81</v>
          </cell>
          <cell r="F811" t="str">
            <v>緑区</v>
          </cell>
          <cell r="G811" t="str">
            <v>該当</v>
          </cell>
          <cell r="H811">
            <v>26</v>
          </cell>
          <cell r="I811" t="str">
            <v>受ける</v>
          </cell>
          <cell r="J811">
            <v>2260016</v>
          </cell>
          <cell r="K811" t="str">
            <v>横浜市緑区霧が丘６－１４</v>
          </cell>
          <cell r="L811" t="str">
            <v>認定こども園　横浜マドカ幼稚園</v>
          </cell>
          <cell r="M811">
            <v>45191</v>
          </cell>
          <cell r="P811" t="str">
            <v>あり</v>
          </cell>
          <cell r="U811" t="str">
            <v>令和４年</v>
          </cell>
        </row>
        <row r="812">
          <cell r="A812">
            <v>1410051022689</v>
          </cell>
          <cell r="B812">
            <v>2</v>
          </cell>
          <cell r="C812" t="str">
            <v>認定こども園（幼稚園型）</v>
          </cell>
          <cell r="D812" t="str">
            <v>認定こども園　横浜あすか幼稚園</v>
          </cell>
          <cell r="E812">
            <v>81</v>
          </cell>
          <cell r="F812" t="str">
            <v>緑区</v>
          </cell>
          <cell r="G812" t="str">
            <v>該当</v>
          </cell>
          <cell r="H812">
            <v>33</v>
          </cell>
          <cell r="I812" t="str">
            <v>受ける</v>
          </cell>
          <cell r="J812">
            <v>2260016</v>
          </cell>
          <cell r="K812" t="str">
            <v>横浜市緑区霧が丘３－１８－１</v>
          </cell>
          <cell r="L812" t="str">
            <v>認定こども園　横浜あすか幼稚園</v>
          </cell>
          <cell r="M812">
            <v>45198</v>
          </cell>
          <cell r="P812" t="str">
            <v>あり</v>
          </cell>
          <cell r="U812" t="str">
            <v>令和４年</v>
          </cell>
        </row>
        <row r="813">
          <cell r="A813">
            <v>1410051026946</v>
          </cell>
          <cell r="B813">
            <v>5</v>
          </cell>
          <cell r="C813" t="str">
            <v>幼稚園</v>
          </cell>
          <cell r="D813" t="str">
            <v>竹山南幼稚園</v>
          </cell>
          <cell r="E813">
            <v>81</v>
          </cell>
          <cell r="F813" t="str">
            <v>緑区</v>
          </cell>
          <cell r="G813" t="str">
            <v>該当</v>
          </cell>
          <cell r="H813">
            <v>13</v>
          </cell>
          <cell r="I813" t="str">
            <v>-</v>
          </cell>
          <cell r="J813">
            <v>2350022</v>
          </cell>
          <cell r="K813" t="str">
            <v>横浜市磯子区汐見台１丁目６</v>
          </cell>
          <cell r="L813" t="str">
            <v>学校法人　神奈川県住宅福祉学園</v>
          </cell>
          <cell r="M813">
            <v>45191</v>
          </cell>
          <cell r="P813" t="str">
            <v>あり</v>
          </cell>
          <cell r="U813" t="str">
            <v>令和４年</v>
          </cell>
        </row>
        <row r="814">
          <cell r="A814">
            <v>1410051026938</v>
          </cell>
          <cell r="B814">
            <v>5</v>
          </cell>
          <cell r="C814" t="str">
            <v>幼稚園</v>
          </cell>
          <cell r="D814" t="str">
            <v>竹山幼稚園</v>
          </cell>
          <cell r="E814">
            <v>81</v>
          </cell>
          <cell r="F814" t="str">
            <v>緑区</v>
          </cell>
          <cell r="G814" t="str">
            <v>該当</v>
          </cell>
          <cell r="H814">
            <v>12</v>
          </cell>
          <cell r="I814" t="str">
            <v>-</v>
          </cell>
          <cell r="J814">
            <v>2350022</v>
          </cell>
          <cell r="K814" t="str">
            <v>横浜市磯子区汐見台１丁目６</v>
          </cell>
          <cell r="L814" t="str">
            <v>学校法人　神奈川県住宅福祉学園</v>
          </cell>
          <cell r="M814">
            <v>45191</v>
          </cell>
          <cell r="P814" t="str">
            <v>あり</v>
          </cell>
          <cell r="U814" t="str">
            <v>令和４年</v>
          </cell>
        </row>
        <row r="815">
          <cell r="A815">
            <v>1410051022663</v>
          </cell>
          <cell r="B815">
            <v>5</v>
          </cell>
          <cell r="C815" t="str">
            <v>幼稚園</v>
          </cell>
          <cell r="D815" t="str">
            <v>むつみ幼稚園</v>
          </cell>
          <cell r="E815">
            <v>81</v>
          </cell>
          <cell r="F815" t="str">
            <v>緑区</v>
          </cell>
          <cell r="G815" t="str">
            <v>該当</v>
          </cell>
          <cell r="H815">
            <v>15</v>
          </cell>
          <cell r="I815" t="str">
            <v>-</v>
          </cell>
          <cell r="J815">
            <v>2260027</v>
          </cell>
          <cell r="K815" t="str">
            <v>横浜市緑区長津田四丁目５－２０</v>
          </cell>
          <cell r="L815" t="str">
            <v>学校法人　耕余学院　むつみ幼稚園</v>
          </cell>
          <cell r="M815">
            <v>45212</v>
          </cell>
          <cell r="P815" t="str">
            <v>あり</v>
          </cell>
          <cell r="U815" t="str">
            <v>令和４年</v>
          </cell>
        </row>
        <row r="816">
          <cell r="A816">
            <v>1410051022630</v>
          </cell>
          <cell r="B816">
            <v>5</v>
          </cell>
          <cell r="C816" t="str">
            <v>幼稚園</v>
          </cell>
          <cell r="D816" t="str">
            <v>八朔幼稚園</v>
          </cell>
          <cell r="E816">
            <v>81</v>
          </cell>
          <cell r="F816" t="str">
            <v>緑区</v>
          </cell>
          <cell r="G816" t="str">
            <v>該当</v>
          </cell>
          <cell r="H816">
            <v>10</v>
          </cell>
          <cell r="I816" t="str">
            <v>-</v>
          </cell>
          <cell r="J816">
            <v>2260021</v>
          </cell>
          <cell r="K816" t="str">
            <v>横浜市緑区北八朔町１９８８－１２</v>
          </cell>
          <cell r="L816" t="str">
            <v>八朔幼稚園</v>
          </cell>
          <cell r="M816">
            <v>45205</v>
          </cell>
          <cell r="P816" t="str">
            <v>あり</v>
          </cell>
          <cell r="U816" t="str">
            <v>令和４年</v>
          </cell>
        </row>
        <row r="817">
          <cell r="A817">
            <v>1410051022614</v>
          </cell>
          <cell r="B817">
            <v>5</v>
          </cell>
          <cell r="C817" t="str">
            <v>幼稚園</v>
          </cell>
          <cell r="D817" t="str">
            <v>中山幼稚園</v>
          </cell>
          <cell r="E817">
            <v>81</v>
          </cell>
          <cell r="F817" t="str">
            <v>緑区</v>
          </cell>
          <cell r="G817" t="str">
            <v>該当</v>
          </cell>
          <cell r="H817">
            <v>9</v>
          </cell>
          <cell r="I817" t="str">
            <v>-</v>
          </cell>
          <cell r="J817">
            <v>2260011</v>
          </cell>
          <cell r="K817" t="str">
            <v>横浜市緑区中山町１４番地</v>
          </cell>
          <cell r="L817" t="str">
            <v>野末学園　中山幼稚園</v>
          </cell>
          <cell r="M817">
            <v>45219</v>
          </cell>
          <cell r="P817" t="str">
            <v>あり</v>
          </cell>
          <cell r="U817" t="str">
            <v>令和４年</v>
          </cell>
        </row>
        <row r="818">
          <cell r="A818">
            <v>1410051022580</v>
          </cell>
          <cell r="B818">
            <v>5</v>
          </cell>
          <cell r="C818" t="str">
            <v>幼稚園</v>
          </cell>
          <cell r="D818" t="str">
            <v>黒滝幼稚園</v>
          </cell>
          <cell r="E818">
            <v>81</v>
          </cell>
          <cell r="F818" t="str">
            <v>緑区</v>
          </cell>
          <cell r="G818" t="str">
            <v>該当</v>
          </cell>
          <cell r="H818">
            <v>19</v>
          </cell>
          <cell r="I818" t="str">
            <v>-</v>
          </cell>
          <cell r="J818">
            <v>2260004</v>
          </cell>
          <cell r="K818" t="str">
            <v>横浜市緑区鴨居町８０３－１</v>
          </cell>
          <cell r="L818" t="str">
            <v>黒滝幼稚園</v>
          </cell>
          <cell r="M818">
            <v>45219</v>
          </cell>
          <cell r="P818" t="str">
            <v>あり</v>
          </cell>
          <cell r="U818" t="str">
            <v>令和４年</v>
          </cell>
        </row>
        <row r="819">
          <cell r="A819">
            <v>1410051022572</v>
          </cell>
          <cell r="B819">
            <v>5</v>
          </cell>
          <cell r="C819" t="str">
            <v>幼稚園</v>
          </cell>
          <cell r="D819" t="str">
            <v>東幼稚園</v>
          </cell>
          <cell r="E819">
            <v>81</v>
          </cell>
          <cell r="F819" t="str">
            <v>緑区</v>
          </cell>
          <cell r="G819" t="str">
            <v>該当</v>
          </cell>
          <cell r="H819">
            <v>28</v>
          </cell>
          <cell r="I819" t="str">
            <v>-</v>
          </cell>
          <cell r="J819">
            <v>2260003</v>
          </cell>
          <cell r="K819" t="str">
            <v>横浜市緑区鴨居三丁目１３－６</v>
          </cell>
          <cell r="L819" t="str">
            <v>東幼稚園</v>
          </cell>
          <cell r="M819">
            <v>45205</v>
          </cell>
          <cell r="P819" t="str">
            <v>あり</v>
          </cell>
          <cell r="U819" t="str">
            <v>令和４年</v>
          </cell>
        </row>
        <row r="820">
          <cell r="A820">
            <v>1410051027852</v>
          </cell>
          <cell r="B820">
            <v>6</v>
          </cell>
          <cell r="C820" t="str">
            <v>保育所</v>
          </cell>
          <cell r="D820" t="str">
            <v>小学館アカデミーなかやま保育園</v>
          </cell>
          <cell r="E820">
            <v>81</v>
          </cell>
          <cell r="F820" t="str">
            <v>緑区</v>
          </cell>
          <cell r="G820" t="str">
            <v>該当</v>
          </cell>
          <cell r="H820">
            <v>17</v>
          </cell>
          <cell r="I820" t="str">
            <v>受ける</v>
          </cell>
          <cell r="J820">
            <v>2260014</v>
          </cell>
          <cell r="K820" t="str">
            <v>横浜市緑区台村町３９９</v>
          </cell>
          <cell r="L820" t="str">
            <v>小学館アカデミーなかやま保育園</v>
          </cell>
          <cell r="M820">
            <v>45212</v>
          </cell>
          <cell r="P820" t="str">
            <v>あり</v>
          </cell>
          <cell r="U820" t="str">
            <v>令和４年</v>
          </cell>
        </row>
        <row r="821">
          <cell r="A821">
            <v>1410051027571</v>
          </cell>
          <cell r="B821">
            <v>6</v>
          </cell>
          <cell r="C821" t="str">
            <v>保育所</v>
          </cell>
          <cell r="D821" t="str">
            <v>スターチャイルド≪長津田駅前ナーサリー≫</v>
          </cell>
          <cell r="E821">
            <v>81</v>
          </cell>
          <cell r="F821" t="str">
            <v>緑区</v>
          </cell>
          <cell r="G821" t="str">
            <v>該当</v>
          </cell>
          <cell r="H821">
            <v>12</v>
          </cell>
          <cell r="I821" t="str">
            <v>受ける</v>
          </cell>
          <cell r="J821">
            <v>2210835</v>
          </cell>
          <cell r="K821" t="str">
            <v>横浜市神奈川区鶴屋町３丁目２９－１　第６安田ビル５階</v>
          </cell>
          <cell r="L821" t="str">
            <v>ヒューマンスターチャイルド株式会社</v>
          </cell>
          <cell r="M821">
            <v>45212</v>
          </cell>
          <cell r="P821" t="str">
            <v>あり</v>
          </cell>
          <cell r="U821" t="str">
            <v>令和４年</v>
          </cell>
        </row>
        <row r="822">
          <cell r="A822">
            <v>1410051027563</v>
          </cell>
          <cell r="B822">
            <v>6</v>
          </cell>
          <cell r="C822" t="str">
            <v>保育所</v>
          </cell>
          <cell r="D822" t="str">
            <v>にじいろ保育園鴨居</v>
          </cell>
          <cell r="E822">
            <v>81</v>
          </cell>
          <cell r="F822" t="str">
            <v>緑区</v>
          </cell>
          <cell r="G822" t="str">
            <v>該当</v>
          </cell>
          <cell r="H822">
            <v>13</v>
          </cell>
          <cell r="I822" t="str">
            <v>受ける</v>
          </cell>
          <cell r="J822">
            <v>1500043</v>
          </cell>
          <cell r="K822" t="str">
            <v>東京都渋谷区道玄坂１丁目１２－１　渋谷マークシティウェスト１７階</v>
          </cell>
          <cell r="L822" t="str">
            <v>ライクキッズ株式会社</v>
          </cell>
          <cell r="M822">
            <v>45191</v>
          </cell>
          <cell r="P822" t="str">
            <v>あり</v>
          </cell>
          <cell r="U822" t="str">
            <v>令和４年</v>
          </cell>
        </row>
        <row r="823">
          <cell r="A823">
            <v>1410051027506</v>
          </cell>
          <cell r="B823">
            <v>6</v>
          </cell>
          <cell r="C823" t="str">
            <v>保育所</v>
          </cell>
          <cell r="D823" t="str">
            <v>たけやまの森保育園</v>
          </cell>
          <cell r="E823">
            <v>81</v>
          </cell>
          <cell r="F823" t="str">
            <v>緑区</v>
          </cell>
          <cell r="G823" t="str">
            <v>該当</v>
          </cell>
          <cell r="H823">
            <v>19</v>
          </cell>
          <cell r="I823" t="str">
            <v>受ける</v>
          </cell>
          <cell r="J823">
            <v>8695304</v>
          </cell>
          <cell r="K823" t="str">
            <v>熊本県葦北郡芦北町海浦１３１５番地</v>
          </cell>
          <cell r="L823" t="str">
            <v>社会福祉法人　将友会　本部</v>
          </cell>
          <cell r="M823">
            <v>45237</v>
          </cell>
          <cell r="P823" t="str">
            <v>あり</v>
          </cell>
          <cell r="U823" t="str">
            <v>令和４年</v>
          </cell>
        </row>
        <row r="824">
          <cell r="A824">
            <v>1410051027068</v>
          </cell>
          <cell r="B824">
            <v>6</v>
          </cell>
          <cell r="C824" t="str">
            <v>保育所</v>
          </cell>
          <cell r="D824" t="str">
            <v>ポピンズナーサリースクール十日市場駅前</v>
          </cell>
          <cell r="E824">
            <v>81</v>
          </cell>
          <cell r="F824" t="str">
            <v>緑区</v>
          </cell>
          <cell r="G824" t="str">
            <v>該当</v>
          </cell>
          <cell r="H824">
            <v>15</v>
          </cell>
          <cell r="I824" t="str">
            <v>受ける</v>
          </cell>
          <cell r="J824">
            <v>2260025</v>
          </cell>
          <cell r="K824" t="str">
            <v>横浜市緑区十日市場町８７２－１９</v>
          </cell>
          <cell r="L824" t="str">
            <v>ポピンズナーサリースクール十日市場駅前</v>
          </cell>
          <cell r="M824">
            <v>45191</v>
          </cell>
          <cell r="P824" t="str">
            <v>あり</v>
          </cell>
          <cell r="U824" t="str">
            <v>令和４年</v>
          </cell>
        </row>
        <row r="825">
          <cell r="A825">
            <v>1410051026532</v>
          </cell>
          <cell r="B825">
            <v>6</v>
          </cell>
          <cell r="C825" t="str">
            <v>保育所</v>
          </cell>
          <cell r="D825" t="str">
            <v>明日葉保育園長津田園</v>
          </cell>
          <cell r="E825">
            <v>81</v>
          </cell>
          <cell r="F825" t="str">
            <v>緑区</v>
          </cell>
          <cell r="G825" t="str">
            <v>該当</v>
          </cell>
          <cell r="H825">
            <v>17</v>
          </cell>
          <cell r="I825" t="str">
            <v>受ける</v>
          </cell>
          <cell r="J825">
            <v>1080014</v>
          </cell>
          <cell r="K825" t="str">
            <v>東京都港区芝４－１３－３　ＰＭＯ田町東１０Ｆ</v>
          </cell>
          <cell r="L825" t="str">
            <v>株式会社あしたばマインド</v>
          </cell>
          <cell r="M825">
            <v>45212</v>
          </cell>
          <cell r="P825" t="str">
            <v>あり</v>
          </cell>
          <cell r="U825" t="str">
            <v>令和４年</v>
          </cell>
        </row>
        <row r="826">
          <cell r="A826">
            <v>1410051026045</v>
          </cell>
          <cell r="B826">
            <v>6</v>
          </cell>
          <cell r="C826" t="str">
            <v>保育所</v>
          </cell>
          <cell r="D826" t="str">
            <v>にじいろ保育園中山</v>
          </cell>
          <cell r="E826">
            <v>81</v>
          </cell>
          <cell r="F826" t="str">
            <v>緑区</v>
          </cell>
          <cell r="G826" t="str">
            <v>該当</v>
          </cell>
          <cell r="H826">
            <v>14</v>
          </cell>
          <cell r="I826" t="str">
            <v>受ける</v>
          </cell>
          <cell r="J826">
            <v>1500043</v>
          </cell>
          <cell r="K826" t="str">
            <v>東京都渋谷区道玄坂１丁目１２－１　渋谷マークシティ　ウェスト１７階</v>
          </cell>
          <cell r="L826" t="str">
            <v>ライクキッズ株式会社</v>
          </cell>
          <cell r="M826">
            <v>45191</v>
          </cell>
          <cell r="P826" t="str">
            <v>あり</v>
          </cell>
          <cell r="U826" t="str">
            <v>令和４年</v>
          </cell>
        </row>
        <row r="827">
          <cell r="A827">
            <v>1410051025526</v>
          </cell>
          <cell r="B827">
            <v>6</v>
          </cell>
          <cell r="C827" t="str">
            <v>保育所</v>
          </cell>
          <cell r="D827" t="str">
            <v>ポピンズナーサリースクール横浜十日市場</v>
          </cell>
          <cell r="E827">
            <v>81</v>
          </cell>
          <cell r="F827" t="str">
            <v>緑区</v>
          </cell>
          <cell r="G827" t="str">
            <v>該当</v>
          </cell>
          <cell r="H827">
            <v>17</v>
          </cell>
          <cell r="I827" t="str">
            <v>受ける</v>
          </cell>
          <cell r="J827">
            <v>2260025</v>
          </cell>
          <cell r="K827" t="str">
            <v>神奈川県横浜市緑区十日市場町１２５８番９２クレ－ルレジデンス横浜十日市場１階</v>
          </cell>
          <cell r="L827" t="str">
            <v>ポピンズナーサリースクール横浜十日市場</v>
          </cell>
          <cell r="M827">
            <v>45198</v>
          </cell>
          <cell r="P827" t="str">
            <v>あり</v>
          </cell>
          <cell r="U827" t="str">
            <v>令和４年</v>
          </cell>
        </row>
        <row r="828">
          <cell r="A828">
            <v>1410051025518</v>
          </cell>
          <cell r="B828">
            <v>6</v>
          </cell>
          <cell r="C828" t="str">
            <v>保育所</v>
          </cell>
          <cell r="D828" t="str">
            <v>スターチャイルド≪鴨居ナーサリー≫</v>
          </cell>
          <cell r="E828">
            <v>81</v>
          </cell>
          <cell r="F828" t="str">
            <v>緑区</v>
          </cell>
          <cell r="G828" t="str">
            <v>該当</v>
          </cell>
          <cell r="H828">
            <v>18</v>
          </cell>
          <cell r="I828" t="str">
            <v>受ける</v>
          </cell>
          <cell r="J828">
            <v>2210835</v>
          </cell>
          <cell r="K828" t="str">
            <v>横浜市神奈川区鶴屋町３－２９－１　第６安田ビル５階</v>
          </cell>
          <cell r="L828" t="str">
            <v>ヒュ－マンスタ－チャイルド株式会社</v>
          </cell>
          <cell r="M828">
            <v>45205</v>
          </cell>
          <cell r="P828" t="str">
            <v>あり</v>
          </cell>
          <cell r="U828" t="str">
            <v>令和４年</v>
          </cell>
        </row>
        <row r="829">
          <cell r="A829">
            <v>1410051025245</v>
          </cell>
          <cell r="B829">
            <v>6</v>
          </cell>
          <cell r="C829" t="str">
            <v>保育所</v>
          </cell>
          <cell r="D829" t="str">
            <v>わらべうた中山保育園</v>
          </cell>
          <cell r="E829">
            <v>81</v>
          </cell>
          <cell r="F829" t="str">
            <v>緑区</v>
          </cell>
          <cell r="G829" t="str">
            <v>該当</v>
          </cell>
          <cell r="H829">
            <v>19</v>
          </cell>
          <cell r="I829" t="str">
            <v>受ける</v>
          </cell>
          <cell r="J829">
            <v>1086215</v>
          </cell>
          <cell r="K829" t="str">
            <v>東京都港区港南二丁目１５番３号　品川インターシティＣ棟１５階</v>
          </cell>
          <cell r="L829" t="str">
            <v>ＨＩＴＯＷＡキッズライフ株式会社</v>
          </cell>
          <cell r="M829">
            <v>45191</v>
          </cell>
          <cell r="P829" t="str">
            <v>あり</v>
          </cell>
          <cell r="U829" t="str">
            <v>令和４年</v>
          </cell>
        </row>
        <row r="830">
          <cell r="A830">
            <v>1410051024867</v>
          </cell>
          <cell r="B830">
            <v>6</v>
          </cell>
          <cell r="C830" t="str">
            <v>保育所</v>
          </cell>
          <cell r="D830" t="str">
            <v>シャルール保育園</v>
          </cell>
          <cell r="E830">
            <v>81</v>
          </cell>
          <cell r="F830" t="str">
            <v>緑区</v>
          </cell>
          <cell r="G830" t="str">
            <v>該当</v>
          </cell>
          <cell r="H830">
            <v>17</v>
          </cell>
          <cell r="I830" t="str">
            <v>受ける</v>
          </cell>
          <cell r="J830">
            <v>2270047</v>
          </cell>
          <cell r="K830" t="str">
            <v>横浜市青葉区みたけ台１番地１</v>
          </cell>
          <cell r="L830" t="str">
            <v>学校法人　原田学園</v>
          </cell>
          <cell r="M830">
            <v>45212</v>
          </cell>
          <cell r="P830" t="str">
            <v>あり</v>
          </cell>
          <cell r="U830" t="str">
            <v>令和４年</v>
          </cell>
        </row>
        <row r="831">
          <cell r="A831">
            <v>1410051024107</v>
          </cell>
          <cell r="B831">
            <v>6</v>
          </cell>
          <cell r="C831" t="str">
            <v>保育所</v>
          </cell>
          <cell r="D831" t="str">
            <v>おひさますまいる保育園</v>
          </cell>
          <cell r="E831">
            <v>81</v>
          </cell>
          <cell r="F831" t="str">
            <v>緑区</v>
          </cell>
          <cell r="G831" t="str">
            <v>該当</v>
          </cell>
          <cell r="H831">
            <v>19</v>
          </cell>
          <cell r="I831" t="str">
            <v>受ける</v>
          </cell>
          <cell r="J831">
            <v>2200023</v>
          </cell>
          <cell r="K831" t="str">
            <v>横浜市西区平沼１－１３－１４－３０１</v>
          </cell>
          <cell r="L831" t="str">
            <v>株式会社スマイルクルー</v>
          </cell>
          <cell r="M831">
            <v>45212</v>
          </cell>
          <cell r="P831" t="str">
            <v>あり</v>
          </cell>
          <cell r="U831" t="str">
            <v>令和４年</v>
          </cell>
        </row>
        <row r="832">
          <cell r="A832">
            <v>1410051024032</v>
          </cell>
          <cell r="B832">
            <v>6</v>
          </cell>
          <cell r="C832" t="str">
            <v>保育所</v>
          </cell>
          <cell r="D832" t="str">
            <v>スターチャイルド≪長津田ナーサリー≫</v>
          </cell>
          <cell r="E832">
            <v>81</v>
          </cell>
          <cell r="F832" t="str">
            <v>緑区</v>
          </cell>
          <cell r="G832" t="str">
            <v>該当</v>
          </cell>
          <cell r="H832">
            <v>17</v>
          </cell>
          <cell r="I832" t="str">
            <v>受ける</v>
          </cell>
          <cell r="J832">
            <v>2210835</v>
          </cell>
          <cell r="K832" t="str">
            <v>横浜市神奈川区鶴屋町３－２９－１　第６安田ビル５階</v>
          </cell>
          <cell r="L832" t="str">
            <v>ヒューマンスターチャイルド株式会社</v>
          </cell>
          <cell r="M832">
            <v>45219</v>
          </cell>
          <cell r="P832" t="str">
            <v>あり</v>
          </cell>
          <cell r="U832" t="str">
            <v>令和４年</v>
          </cell>
        </row>
        <row r="833">
          <cell r="A833">
            <v>1410051019925</v>
          </cell>
          <cell r="B833">
            <v>6</v>
          </cell>
          <cell r="C833" t="str">
            <v>保育所</v>
          </cell>
          <cell r="D833" t="str">
            <v>福澤保育センター</v>
          </cell>
          <cell r="E833">
            <v>81</v>
          </cell>
          <cell r="F833" t="str">
            <v>緑区</v>
          </cell>
          <cell r="G833" t="str">
            <v>該当</v>
          </cell>
          <cell r="H833">
            <v>23</v>
          </cell>
          <cell r="I833" t="str">
            <v>受ける</v>
          </cell>
          <cell r="J833">
            <v>2260002</v>
          </cell>
          <cell r="K833" t="str">
            <v>横浜市緑区東本郷四丁目２５－１４</v>
          </cell>
          <cell r="L833" t="str">
            <v>社会福祉法人久遠園　福澤保育センター</v>
          </cell>
          <cell r="M833">
            <v>45219</v>
          </cell>
          <cell r="P833" t="str">
            <v>あり</v>
          </cell>
          <cell r="U833" t="str">
            <v>令和４年</v>
          </cell>
        </row>
        <row r="834">
          <cell r="A834">
            <v>1410051019685</v>
          </cell>
          <cell r="B834">
            <v>6</v>
          </cell>
          <cell r="C834" t="str">
            <v>保育所</v>
          </cell>
          <cell r="D834" t="str">
            <v>スターチャイルド≪中山ナーサリー≫</v>
          </cell>
          <cell r="E834">
            <v>81</v>
          </cell>
          <cell r="F834" t="str">
            <v>緑区</v>
          </cell>
          <cell r="G834" t="str">
            <v>該当</v>
          </cell>
          <cell r="H834">
            <v>17</v>
          </cell>
          <cell r="I834" t="str">
            <v>受ける</v>
          </cell>
          <cell r="J834">
            <v>2210835</v>
          </cell>
          <cell r="K834" t="str">
            <v>横浜市神奈川区鶴屋町３－２９－１　第６安田ビル５階</v>
          </cell>
          <cell r="L834" t="str">
            <v>ヒューマンスターチャイルド株式会社</v>
          </cell>
          <cell r="M834">
            <v>45212</v>
          </cell>
          <cell r="P834" t="str">
            <v>あり</v>
          </cell>
          <cell r="U834" t="str">
            <v>令和４年</v>
          </cell>
        </row>
        <row r="835">
          <cell r="A835">
            <v>1410051018695</v>
          </cell>
          <cell r="B835">
            <v>6</v>
          </cell>
          <cell r="C835" t="str">
            <v>保育所</v>
          </cell>
          <cell r="D835" t="str">
            <v>中山こども園</v>
          </cell>
          <cell r="E835">
            <v>81</v>
          </cell>
          <cell r="F835" t="str">
            <v>緑区</v>
          </cell>
          <cell r="G835" t="str">
            <v>該当</v>
          </cell>
          <cell r="H835">
            <v>17</v>
          </cell>
          <cell r="I835" t="str">
            <v>受けない</v>
          </cell>
          <cell r="J835">
            <v>1850034</v>
          </cell>
          <cell r="K835" t="str">
            <v>東京都国分寺市光町２－５－１</v>
          </cell>
          <cell r="L835" t="str">
            <v>株式会社　こどもの森</v>
          </cell>
          <cell r="M835">
            <v>45205</v>
          </cell>
          <cell r="P835" t="str">
            <v>あり</v>
          </cell>
          <cell r="U835" t="str">
            <v>令和４年</v>
          </cell>
        </row>
        <row r="836">
          <cell r="A836">
            <v>1410051018687</v>
          </cell>
          <cell r="B836">
            <v>6</v>
          </cell>
          <cell r="C836" t="str">
            <v>保育所</v>
          </cell>
          <cell r="D836" t="str">
            <v>長津田こども園</v>
          </cell>
          <cell r="E836">
            <v>81</v>
          </cell>
          <cell r="F836" t="str">
            <v>緑区</v>
          </cell>
          <cell r="G836" t="str">
            <v>該当</v>
          </cell>
          <cell r="H836">
            <v>18</v>
          </cell>
          <cell r="I836" t="str">
            <v>受けない</v>
          </cell>
          <cell r="J836">
            <v>1850034</v>
          </cell>
          <cell r="K836" t="str">
            <v>東京都国分寺市光町２－５－１</v>
          </cell>
          <cell r="L836" t="str">
            <v>株式会社こどもの森</v>
          </cell>
          <cell r="M836">
            <v>45205</v>
          </cell>
          <cell r="P836" t="str">
            <v>あり</v>
          </cell>
          <cell r="U836" t="str">
            <v>令和４年</v>
          </cell>
        </row>
        <row r="837">
          <cell r="A837">
            <v>1410051018679</v>
          </cell>
          <cell r="B837">
            <v>6</v>
          </cell>
          <cell r="C837" t="str">
            <v>保育所</v>
          </cell>
          <cell r="D837" t="str">
            <v>ヴィラ十日市場こども園</v>
          </cell>
          <cell r="E837">
            <v>81</v>
          </cell>
          <cell r="F837" t="str">
            <v>緑区</v>
          </cell>
          <cell r="G837" t="str">
            <v>該当</v>
          </cell>
          <cell r="H837">
            <v>18</v>
          </cell>
          <cell r="I837" t="str">
            <v>受けない</v>
          </cell>
          <cell r="J837">
            <v>1850034</v>
          </cell>
          <cell r="K837" t="str">
            <v>東京都国分寺市光町２－５－１</v>
          </cell>
          <cell r="L837" t="str">
            <v>株式会社こどもの森</v>
          </cell>
          <cell r="M837">
            <v>45219</v>
          </cell>
          <cell r="P837" t="str">
            <v>あり</v>
          </cell>
          <cell r="U837" t="str">
            <v>令和４年</v>
          </cell>
        </row>
        <row r="838">
          <cell r="A838">
            <v>1410051018661</v>
          </cell>
          <cell r="B838">
            <v>6</v>
          </cell>
          <cell r="C838" t="str">
            <v>保育所</v>
          </cell>
          <cell r="D838" t="str">
            <v>十日市場こども園</v>
          </cell>
          <cell r="E838">
            <v>81</v>
          </cell>
          <cell r="F838" t="str">
            <v>緑区</v>
          </cell>
          <cell r="G838" t="str">
            <v>該当</v>
          </cell>
          <cell r="H838">
            <v>18</v>
          </cell>
          <cell r="I838" t="str">
            <v>受けない</v>
          </cell>
          <cell r="J838">
            <v>1850034</v>
          </cell>
          <cell r="K838" t="str">
            <v>東京都国分寺市光町２－５－１</v>
          </cell>
          <cell r="L838" t="str">
            <v>株式会社こどもの森</v>
          </cell>
          <cell r="M838">
            <v>45219</v>
          </cell>
          <cell r="P838" t="str">
            <v>あり</v>
          </cell>
          <cell r="U838" t="str">
            <v>令和４年</v>
          </cell>
        </row>
        <row r="839">
          <cell r="A839">
            <v>1410051018653</v>
          </cell>
          <cell r="B839">
            <v>6</v>
          </cell>
          <cell r="C839" t="str">
            <v>保育所</v>
          </cell>
          <cell r="D839" t="str">
            <v>鴨居こども園</v>
          </cell>
          <cell r="E839">
            <v>81</v>
          </cell>
          <cell r="F839" t="str">
            <v>緑区</v>
          </cell>
          <cell r="G839" t="str">
            <v>該当</v>
          </cell>
          <cell r="H839">
            <v>22</v>
          </cell>
          <cell r="I839" t="str">
            <v>受けない</v>
          </cell>
          <cell r="J839">
            <v>1850034</v>
          </cell>
          <cell r="K839" t="str">
            <v>東京都国分寺市光町２丁目５－１</v>
          </cell>
          <cell r="L839" t="str">
            <v>株式会社こどもの森</v>
          </cell>
          <cell r="M839">
            <v>45205</v>
          </cell>
          <cell r="P839" t="str">
            <v>あり</v>
          </cell>
          <cell r="U839" t="str">
            <v>令和４年</v>
          </cell>
        </row>
        <row r="840">
          <cell r="A840">
            <v>1410051018315</v>
          </cell>
          <cell r="B840">
            <v>6</v>
          </cell>
          <cell r="C840" t="str">
            <v>保育所</v>
          </cell>
          <cell r="D840" t="str">
            <v>認可保育所どうぞのひろば</v>
          </cell>
          <cell r="E840">
            <v>81</v>
          </cell>
          <cell r="F840" t="str">
            <v>緑区</v>
          </cell>
          <cell r="G840" t="str">
            <v>該当</v>
          </cell>
          <cell r="H840">
            <v>20</v>
          </cell>
          <cell r="I840" t="str">
            <v>受ける</v>
          </cell>
          <cell r="J840">
            <v>2270047</v>
          </cell>
          <cell r="K840" t="str">
            <v>横浜市青葉区みたけ台１－１</v>
          </cell>
          <cell r="L840" t="str">
            <v>学校法人　原田学園</v>
          </cell>
          <cell r="M840">
            <v>45198</v>
          </cell>
          <cell r="P840" t="str">
            <v>あり</v>
          </cell>
          <cell r="U840" t="str">
            <v>令和４年</v>
          </cell>
        </row>
        <row r="841">
          <cell r="A841">
            <v>1410051018307</v>
          </cell>
          <cell r="B841">
            <v>6</v>
          </cell>
          <cell r="C841" t="str">
            <v>保育所</v>
          </cell>
          <cell r="D841" t="str">
            <v>もみの木保育園</v>
          </cell>
          <cell r="E841">
            <v>81</v>
          </cell>
          <cell r="F841" t="str">
            <v>緑区</v>
          </cell>
          <cell r="G841" t="str">
            <v>該当</v>
          </cell>
          <cell r="H841">
            <v>23</v>
          </cell>
          <cell r="I841" t="str">
            <v>受ける</v>
          </cell>
          <cell r="J841">
            <v>2260018</v>
          </cell>
          <cell r="K841" t="str">
            <v>横浜市緑区長津田みなみ台１－３４－７</v>
          </cell>
          <cell r="L841" t="str">
            <v>株式会社Ｂｅｒｒｙ　法人本部</v>
          </cell>
          <cell r="M841">
            <v>45198</v>
          </cell>
          <cell r="P841" t="str">
            <v>あり</v>
          </cell>
          <cell r="U841" t="str">
            <v>令和４年</v>
          </cell>
        </row>
        <row r="842">
          <cell r="A842">
            <v>1410051018299</v>
          </cell>
          <cell r="B842">
            <v>6</v>
          </cell>
          <cell r="C842" t="str">
            <v>保育所</v>
          </cell>
          <cell r="D842" t="str">
            <v>やまゆり中山保育園</v>
          </cell>
          <cell r="E842">
            <v>81</v>
          </cell>
          <cell r="F842" t="str">
            <v>緑区</v>
          </cell>
          <cell r="G842" t="str">
            <v>該当</v>
          </cell>
          <cell r="H842">
            <v>30</v>
          </cell>
          <cell r="I842" t="str">
            <v>受ける</v>
          </cell>
          <cell r="J842">
            <v>2260019</v>
          </cell>
          <cell r="K842" t="str">
            <v>横浜市緑区中山１－２１－５</v>
          </cell>
          <cell r="L842" t="str">
            <v>（福）山百合会　法人事務局</v>
          </cell>
          <cell r="M842">
            <v>45212</v>
          </cell>
          <cell r="P842" t="str">
            <v>あり</v>
          </cell>
          <cell r="U842" t="str">
            <v>令和４年</v>
          </cell>
        </row>
        <row r="843">
          <cell r="A843">
            <v>1410051017374</v>
          </cell>
          <cell r="B843">
            <v>6</v>
          </cell>
          <cell r="C843" t="str">
            <v>保育所</v>
          </cell>
          <cell r="D843" t="str">
            <v>キッズフォレ長津田</v>
          </cell>
          <cell r="E843">
            <v>81</v>
          </cell>
          <cell r="F843" t="str">
            <v>緑区</v>
          </cell>
          <cell r="G843" t="str">
            <v>該当</v>
          </cell>
          <cell r="H843">
            <v>22</v>
          </cell>
          <cell r="I843" t="str">
            <v>受ける</v>
          </cell>
          <cell r="J843">
            <v>2240003</v>
          </cell>
          <cell r="K843" t="str">
            <v>横浜市都筑区中川中央１－２１－３　２Ｆ</v>
          </cell>
          <cell r="L843" t="str">
            <v>株式会社　キッズフォレ</v>
          </cell>
          <cell r="M843">
            <v>45191</v>
          </cell>
          <cell r="P843" t="str">
            <v>あり</v>
          </cell>
          <cell r="U843" t="str">
            <v>令和４年</v>
          </cell>
        </row>
        <row r="844">
          <cell r="A844">
            <v>1410051017358</v>
          </cell>
          <cell r="B844">
            <v>6</v>
          </cell>
          <cell r="C844" t="str">
            <v>保育所</v>
          </cell>
          <cell r="D844" t="str">
            <v>みどりさくら保育園</v>
          </cell>
          <cell r="E844">
            <v>81</v>
          </cell>
          <cell r="F844" t="str">
            <v>緑区</v>
          </cell>
          <cell r="G844" t="str">
            <v>該当</v>
          </cell>
          <cell r="H844">
            <v>20</v>
          </cell>
          <cell r="I844" t="str">
            <v>受ける</v>
          </cell>
          <cell r="J844">
            <v>2260025</v>
          </cell>
          <cell r="K844" t="str">
            <v>横浜市緑区十日市場町１２５８－８６</v>
          </cell>
          <cell r="L844" t="str">
            <v>社会福祉法人和枝福祉会みどりさくら保育園</v>
          </cell>
          <cell r="M844">
            <v>45212</v>
          </cell>
          <cell r="P844" t="str">
            <v>あり</v>
          </cell>
          <cell r="U844" t="str">
            <v>令和４年</v>
          </cell>
        </row>
        <row r="845">
          <cell r="A845">
            <v>1410051017341</v>
          </cell>
          <cell r="B845">
            <v>6</v>
          </cell>
          <cell r="C845" t="str">
            <v>保育所</v>
          </cell>
          <cell r="D845" t="str">
            <v>バオバブ霧が丘保育園</v>
          </cell>
          <cell r="E845">
            <v>81</v>
          </cell>
          <cell r="F845" t="str">
            <v>緑区</v>
          </cell>
          <cell r="G845" t="str">
            <v>該当</v>
          </cell>
          <cell r="H845">
            <v>25</v>
          </cell>
          <cell r="I845" t="str">
            <v>受ける</v>
          </cell>
          <cell r="J845">
            <v>2260016</v>
          </cell>
          <cell r="K845" t="str">
            <v>横浜市緑区霧が丘三丁目２５－１</v>
          </cell>
          <cell r="L845" t="str">
            <v>バオバブ霧が丘保育園</v>
          </cell>
          <cell r="M845">
            <v>45212</v>
          </cell>
          <cell r="P845" t="str">
            <v>あり</v>
          </cell>
          <cell r="U845" t="str">
            <v>令和４年</v>
          </cell>
        </row>
        <row r="846">
          <cell r="A846">
            <v>1410051017333</v>
          </cell>
          <cell r="B846">
            <v>6</v>
          </cell>
          <cell r="C846" t="str">
            <v>保育所</v>
          </cell>
          <cell r="D846" t="str">
            <v>新治保育園</v>
          </cell>
          <cell r="E846">
            <v>81</v>
          </cell>
          <cell r="F846" t="str">
            <v>緑区</v>
          </cell>
          <cell r="G846" t="str">
            <v>該当</v>
          </cell>
          <cell r="H846">
            <v>11</v>
          </cell>
          <cell r="I846" t="str">
            <v>受ける</v>
          </cell>
          <cell r="J846">
            <v>2260017</v>
          </cell>
          <cell r="K846" t="str">
            <v>横浜市緑区新治町７０１</v>
          </cell>
          <cell r="L846" t="str">
            <v>新治保育園</v>
          </cell>
          <cell r="M846">
            <v>45212</v>
          </cell>
          <cell r="P846" t="str">
            <v>あり</v>
          </cell>
          <cell r="U846" t="str">
            <v>令和４年</v>
          </cell>
        </row>
        <row r="847">
          <cell r="A847">
            <v>1410051017325</v>
          </cell>
          <cell r="B847">
            <v>6</v>
          </cell>
          <cell r="C847" t="str">
            <v>保育所</v>
          </cell>
          <cell r="D847" t="str">
            <v>太陽の子　鴨居駅前保育園</v>
          </cell>
          <cell r="E847">
            <v>81</v>
          </cell>
          <cell r="F847" t="str">
            <v>緑区</v>
          </cell>
          <cell r="G847" t="str">
            <v>該当</v>
          </cell>
          <cell r="H847">
            <v>21</v>
          </cell>
          <cell r="I847" t="str">
            <v>受ける</v>
          </cell>
          <cell r="J847">
            <v>1086215</v>
          </cell>
          <cell r="K847" t="str">
            <v>東京都港区港南二丁目１５番３号　品川インターシティＣ棟１５階</v>
          </cell>
          <cell r="L847" t="str">
            <v>ＨＩＴＯＷＡキッズライフ株式会社</v>
          </cell>
          <cell r="M847">
            <v>45191</v>
          </cell>
          <cell r="P847" t="str">
            <v>あり</v>
          </cell>
          <cell r="U847" t="str">
            <v>令和４年</v>
          </cell>
        </row>
        <row r="848">
          <cell r="A848">
            <v>1410051017317</v>
          </cell>
          <cell r="B848">
            <v>6</v>
          </cell>
          <cell r="C848" t="str">
            <v>保育所</v>
          </cell>
          <cell r="D848" t="str">
            <v>そよかぜ保育園</v>
          </cell>
          <cell r="E848">
            <v>81</v>
          </cell>
          <cell r="F848" t="str">
            <v>緑区</v>
          </cell>
          <cell r="G848" t="str">
            <v>該当</v>
          </cell>
          <cell r="H848">
            <v>23</v>
          </cell>
          <cell r="I848" t="str">
            <v>受ける</v>
          </cell>
          <cell r="J848">
            <v>2260003</v>
          </cell>
          <cell r="K848" t="str">
            <v>横浜市緑区鴨居一丁目１３－３</v>
          </cell>
          <cell r="L848" t="str">
            <v>そよかぜ保育園</v>
          </cell>
          <cell r="M848">
            <v>45191</v>
          </cell>
          <cell r="P848" t="str">
            <v>あり</v>
          </cell>
          <cell r="U848" t="str">
            <v>令和４年</v>
          </cell>
        </row>
        <row r="849">
          <cell r="A849">
            <v>1410051017291</v>
          </cell>
          <cell r="B849">
            <v>6</v>
          </cell>
          <cell r="C849" t="str">
            <v>保育所</v>
          </cell>
          <cell r="D849" t="str">
            <v>小山保育園</v>
          </cell>
          <cell r="E849">
            <v>81</v>
          </cell>
          <cell r="F849" t="str">
            <v>緑区</v>
          </cell>
          <cell r="G849" t="str">
            <v>該当</v>
          </cell>
          <cell r="H849">
            <v>21</v>
          </cell>
          <cell r="I849" t="str">
            <v>受ける</v>
          </cell>
          <cell r="J849">
            <v>2260019</v>
          </cell>
          <cell r="K849" t="str">
            <v>横浜市緑区中山１－２１－５</v>
          </cell>
          <cell r="L849" t="str">
            <v>（福）山百合会　法人事務局</v>
          </cell>
          <cell r="M849">
            <v>45212</v>
          </cell>
          <cell r="P849" t="str">
            <v>あり</v>
          </cell>
          <cell r="U849" t="str">
            <v>令和４年</v>
          </cell>
        </row>
        <row r="850">
          <cell r="A850">
            <v>1410051017283</v>
          </cell>
          <cell r="B850">
            <v>6</v>
          </cell>
          <cell r="C850" t="str">
            <v>保育所</v>
          </cell>
          <cell r="D850" t="str">
            <v>青砥どんぐり保育園</v>
          </cell>
          <cell r="E850">
            <v>81</v>
          </cell>
          <cell r="F850" t="str">
            <v>緑区</v>
          </cell>
          <cell r="G850" t="str">
            <v>該当</v>
          </cell>
          <cell r="H850">
            <v>22</v>
          </cell>
          <cell r="I850" t="str">
            <v>受ける</v>
          </cell>
          <cell r="J850">
            <v>2260022</v>
          </cell>
          <cell r="K850" t="str">
            <v>横浜市緑区青砥町６３５－２２</v>
          </cell>
          <cell r="L850" t="str">
            <v>（福）博栄福祉会　青砥どんぐり保育園</v>
          </cell>
          <cell r="M850">
            <v>45191</v>
          </cell>
          <cell r="P850" t="str">
            <v>あり</v>
          </cell>
          <cell r="U850" t="str">
            <v>令和４年</v>
          </cell>
        </row>
        <row r="851">
          <cell r="A851">
            <v>1410051015766</v>
          </cell>
          <cell r="B851">
            <v>6</v>
          </cell>
          <cell r="C851" t="str">
            <v>保育所</v>
          </cell>
          <cell r="D851" t="str">
            <v>グローバルキッズ十日市場園</v>
          </cell>
          <cell r="E851">
            <v>81</v>
          </cell>
          <cell r="F851" t="str">
            <v>緑区</v>
          </cell>
          <cell r="G851" t="str">
            <v>該当</v>
          </cell>
          <cell r="H851">
            <v>19</v>
          </cell>
          <cell r="I851" t="str">
            <v>受ける</v>
          </cell>
          <cell r="J851">
            <v>1020071</v>
          </cell>
          <cell r="K851" t="str">
            <v>東京都千代田区富士見二丁目１４番３６号</v>
          </cell>
          <cell r="L851" t="str">
            <v>株式会社グローバルキッズ</v>
          </cell>
          <cell r="M851">
            <v>45198</v>
          </cell>
          <cell r="P851" t="str">
            <v>あり</v>
          </cell>
          <cell r="U851" t="str">
            <v>令和４年</v>
          </cell>
        </row>
        <row r="852">
          <cell r="A852">
            <v>1410051015006</v>
          </cell>
          <cell r="B852">
            <v>6</v>
          </cell>
          <cell r="C852" t="str">
            <v>保育所</v>
          </cell>
          <cell r="D852" t="str">
            <v>みどり寺山保育園</v>
          </cell>
          <cell r="E852">
            <v>81</v>
          </cell>
          <cell r="F852" t="str">
            <v>緑区</v>
          </cell>
          <cell r="G852" t="str">
            <v>該当</v>
          </cell>
          <cell r="H852">
            <v>25</v>
          </cell>
          <cell r="I852" t="str">
            <v>受ける</v>
          </cell>
          <cell r="J852">
            <v>2260014</v>
          </cell>
          <cell r="K852" t="str">
            <v>横浜市緑区台村町１３０－１</v>
          </cell>
          <cell r="L852" t="str">
            <v>みどり寺山保育園</v>
          </cell>
          <cell r="M852">
            <v>45198</v>
          </cell>
          <cell r="P852" t="str">
            <v>あり</v>
          </cell>
          <cell r="U852" t="str">
            <v>令和４年</v>
          </cell>
        </row>
        <row r="853">
          <cell r="A853">
            <v>1410051014991</v>
          </cell>
          <cell r="B853">
            <v>6</v>
          </cell>
          <cell r="C853" t="str">
            <v>保育所</v>
          </cell>
          <cell r="D853" t="str">
            <v>パレット保育園・長津田</v>
          </cell>
          <cell r="E853">
            <v>81</v>
          </cell>
          <cell r="F853" t="str">
            <v>緑区</v>
          </cell>
          <cell r="G853" t="str">
            <v>該当</v>
          </cell>
          <cell r="H853">
            <v>16</v>
          </cell>
          <cell r="I853" t="str">
            <v>受ける</v>
          </cell>
          <cell r="J853">
            <v>2210056</v>
          </cell>
          <cell r="K853" t="str">
            <v>横浜市神奈川区金港町５－３２ベイフロント横浜５Ｆ株式会社理究</v>
          </cell>
          <cell r="L853" t="str">
            <v>代表取締役　米田正人</v>
          </cell>
          <cell r="M853">
            <v>45198</v>
          </cell>
          <cell r="P853" t="str">
            <v>あり</v>
          </cell>
          <cell r="U853" t="str">
            <v>令和４年</v>
          </cell>
        </row>
        <row r="854">
          <cell r="A854">
            <v>1410051014967</v>
          </cell>
          <cell r="B854">
            <v>6</v>
          </cell>
          <cell r="C854" t="str">
            <v>保育所</v>
          </cell>
          <cell r="D854" t="str">
            <v>さくらの郷みらい保育園</v>
          </cell>
          <cell r="E854">
            <v>81</v>
          </cell>
          <cell r="F854" t="str">
            <v>緑区</v>
          </cell>
          <cell r="G854" t="str">
            <v>該当</v>
          </cell>
          <cell r="H854">
            <v>33</v>
          </cell>
          <cell r="I854" t="str">
            <v>受ける</v>
          </cell>
          <cell r="J854">
            <v>2260003</v>
          </cell>
          <cell r="K854" t="str">
            <v>横浜市緑区鴨居四丁目５２番１５号</v>
          </cell>
          <cell r="L854" t="str">
            <v>さくらの郷　みらい保育園</v>
          </cell>
          <cell r="M854">
            <v>45219</v>
          </cell>
          <cell r="P854" t="str">
            <v>あり</v>
          </cell>
          <cell r="U854" t="str">
            <v>令和４年</v>
          </cell>
        </row>
        <row r="855">
          <cell r="A855">
            <v>1410051014389</v>
          </cell>
          <cell r="B855">
            <v>6</v>
          </cell>
          <cell r="C855" t="str">
            <v>保育所</v>
          </cell>
          <cell r="D855" t="str">
            <v>太陽の子　長津田北保育園</v>
          </cell>
          <cell r="E855">
            <v>81</v>
          </cell>
          <cell r="F855" t="str">
            <v>緑区</v>
          </cell>
          <cell r="G855" t="str">
            <v>該当</v>
          </cell>
          <cell r="H855">
            <v>18</v>
          </cell>
          <cell r="I855" t="str">
            <v>受ける</v>
          </cell>
          <cell r="J855">
            <v>1086215</v>
          </cell>
          <cell r="K855" t="str">
            <v>東京都港区港南二丁目１５番３号　品川インターシティＣ棟１５階</v>
          </cell>
          <cell r="L855" t="str">
            <v>ＨＩＴＯＷＡキッズライフ株式会社</v>
          </cell>
          <cell r="M855">
            <v>45191</v>
          </cell>
          <cell r="P855" t="str">
            <v>あり</v>
          </cell>
          <cell r="U855" t="str">
            <v>令和４年</v>
          </cell>
        </row>
        <row r="856">
          <cell r="A856">
            <v>1410051014371</v>
          </cell>
          <cell r="B856">
            <v>6</v>
          </cell>
          <cell r="C856" t="str">
            <v>保育所</v>
          </cell>
          <cell r="D856" t="str">
            <v>森の台保育園</v>
          </cell>
          <cell r="E856">
            <v>81</v>
          </cell>
          <cell r="F856" t="str">
            <v>緑区</v>
          </cell>
          <cell r="G856" t="str">
            <v>該当</v>
          </cell>
          <cell r="H856">
            <v>30</v>
          </cell>
          <cell r="I856" t="str">
            <v>受ける</v>
          </cell>
          <cell r="J856">
            <v>2260014</v>
          </cell>
          <cell r="K856" t="str">
            <v>横浜市緑区台村町６３３</v>
          </cell>
          <cell r="L856" t="str">
            <v>社会福祉法人　歩育の会　森の台保育園</v>
          </cell>
          <cell r="M856">
            <v>45212</v>
          </cell>
          <cell r="P856" t="str">
            <v>あり</v>
          </cell>
          <cell r="U856" t="str">
            <v>令和４年</v>
          </cell>
        </row>
        <row r="857">
          <cell r="A857">
            <v>1410051014363</v>
          </cell>
          <cell r="B857">
            <v>6</v>
          </cell>
          <cell r="C857" t="str">
            <v>保育所</v>
          </cell>
          <cell r="D857" t="str">
            <v>もりの風保育園</v>
          </cell>
          <cell r="E857">
            <v>81</v>
          </cell>
          <cell r="F857" t="str">
            <v>緑区</v>
          </cell>
          <cell r="G857" t="str">
            <v>該当</v>
          </cell>
          <cell r="H857">
            <v>28</v>
          </cell>
          <cell r="I857" t="str">
            <v>受ける</v>
          </cell>
          <cell r="J857">
            <v>2260018</v>
          </cell>
          <cell r="K857" t="str">
            <v>横浜市緑区長津田みなみ台１－３４－７</v>
          </cell>
          <cell r="L857" t="str">
            <v>株式会社Ｂｅｒｒｙ　法人本部</v>
          </cell>
          <cell r="M857">
            <v>45198</v>
          </cell>
          <cell r="P857" t="str">
            <v>あり</v>
          </cell>
          <cell r="U857" t="str">
            <v>令和４年</v>
          </cell>
        </row>
        <row r="858">
          <cell r="A858">
            <v>1410051014348</v>
          </cell>
          <cell r="B858">
            <v>6</v>
          </cell>
          <cell r="C858" t="str">
            <v>保育所</v>
          </cell>
          <cell r="D858" t="str">
            <v>みもざ保育園</v>
          </cell>
          <cell r="E858">
            <v>81</v>
          </cell>
          <cell r="F858" t="str">
            <v>緑区</v>
          </cell>
          <cell r="G858" t="str">
            <v>該当</v>
          </cell>
          <cell r="H858">
            <v>30</v>
          </cell>
          <cell r="I858" t="str">
            <v>受ける</v>
          </cell>
          <cell r="J858">
            <v>2260018</v>
          </cell>
          <cell r="K858" t="str">
            <v>横浜市緑区長津田みなみ台１－３４－７</v>
          </cell>
          <cell r="L858" t="str">
            <v>株式会社Ｂｅｒｒｙ　法人本部</v>
          </cell>
          <cell r="M858">
            <v>45198</v>
          </cell>
          <cell r="P858" t="str">
            <v>あり</v>
          </cell>
          <cell r="U858" t="str">
            <v>令和４年</v>
          </cell>
        </row>
        <row r="859">
          <cell r="A859">
            <v>1410051014330</v>
          </cell>
          <cell r="B859">
            <v>6</v>
          </cell>
          <cell r="C859" t="str">
            <v>保育所</v>
          </cell>
          <cell r="D859" t="str">
            <v>みなみ台保育園</v>
          </cell>
          <cell r="E859">
            <v>81</v>
          </cell>
          <cell r="F859" t="str">
            <v>緑区</v>
          </cell>
          <cell r="G859" t="str">
            <v>該当</v>
          </cell>
          <cell r="H859">
            <v>35</v>
          </cell>
          <cell r="I859" t="str">
            <v>受ける</v>
          </cell>
          <cell r="J859">
            <v>2260018</v>
          </cell>
          <cell r="K859" t="str">
            <v>横浜市緑区長津田みなみ台１－３４－７</v>
          </cell>
          <cell r="L859" t="str">
            <v>株式会社Ｂｅｒｒｙ　法人本部</v>
          </cell>
          <cell r="M859">
            <v>45198</v>
          </cell>
          <cell r="P859" t="str">
            <v>あり</v>
          </cell>
          <cell r="U859" t="str">
            <v>令和４年</v>
          </cell>
        </row>
        <row r="860">
          <cell r="A860">
            <v>1410051014322</v>
          </cell>
          <cell r="B860">
            <v>6</v>
          </cell>
          <cell r="C860" t="str">
            <v>保育所</v>
          </cell>
          <cell r="D860" t="str">
            <v>寺山保育園</v>
          </cell>
          <cell r="E860">
            <v>81</v>
          </cell>
          <cell r="F860" t="str">
            <v>緑区</v>
          </cell>
          <cell r="G860" t="str">
            <v>該当</v>
          </cell>
          <cell r="H860">
            <v>28</v>
          </cell>
          <cell r="I860" t="str">
            <v>受ける</v>
          </cell>
          <cell r="J860">
            <v>2260014</v>
          </cell>
          <cell r="K860" t="str">
            <v>横浜市緑区台村町１３０－１</v>
          </cell>
          <cell r="L860" t="str">
            <v>緑風福祉会　みどり寺山保育園</v>
          </cell>
          <cell r="M860">
            <v>45198</v>
          </cell>
          <cell r="P860" t="str">
            <v>あり</v>
          </cell>
          <cell r="U860" t="str">
            <v>令和４年</v>
          </cell>
        </row>
        <row r="861">
          <cell r="A861">
            <v>1410052003886</v>
          </cell>
          <cell r="B861">
            <v>7</v>
          </cell>
          <cell r="C861" t="str">
            <v>家庭的保育事業</v>
          </cell>
          <cell r="D861" t="str">
            <v>倉山保育室</v>
          </cell>
          <cell r="E861">
            <v>81</v>
          </cell>
          <cell r="F861" t="str">
            <v>緑区</v>
          </cell>
          <cell r="G861" t="str">
            <v>該当</v>
          </cell>
          <cell r="H861">
            <v>4</v>
          </cell>
          <cell r="I861" t="str">
            <v>-</v>
          </cell>
          <cell r="J861">
            <v>2260003</v>
          </cell>
          <cell r="K861" t="str">
            <v>神奈川県横浜市緑区鴨居１－１４－１６　ヴェルディカーサ１０５</v>
          </cell>
          <cell r="L861" t="str">
            <v>倉山保育室</v>
          </cell>
          <cell r="M861">
            <v>45191</v>
          </cell>
          <cell r="P861" t="str">
            <v>あり</v>
          </cell>
          <cell r="U861" t="str">
            <v>令和４年</v>
          </cell>
        </row>
        <row r="862">
          <cell r="A862">
            <v>1410052003878</v>
          </cell>
          <cell r="B862">
            <v>7</v>
          </cell>
          <cell r="C862" t="str">
            <v>家庭的保育事業</v>
          </cell>
          <cell r="D862" t="str">
            <v>大澤保育室</v>
          </cell>
          <cell r="E862">
            <v>81</v>
          </cell>
          <cell r="F862" t="str">
            <v>緑区</v>
          </cell>
          <cell r="G862" t="str">
            <v>該当</v>
          </cell>
          <cell r="H862">
            <v>4</v>
          </cell>
          <cell r="I862" t="str">
            <v>-</v>
          </cell>
          <cell r="J862">
            <v>2260017</v>
          </cell>
          <cell r="K862" t="str">
            <v>横浜市緑区新治町７２５－６</v>
          </cell>
          <cell r="L862" t="str">
            <v>大澤保育室</v>
          </cell>
          <cell r="M862">
            <v>45212</v>
          </cell>
          <cell r="P862" t="str">
            <v>あり</v>
          </cell>
          <cell r="U862" t="str">
            <v>令和４年</v>
          </cell>
        </row>
        <row r="863">
          <cell r="A863">
            <v>1410052005881</v>
          </cell>
          <cell r="B863">
            <v>8</v>
          </cell>
          <cell r="C863" t="str">
            <v>小規模保育事業（A型）</v>
          </cell>
          <cell r="D863" t="str">
            <v>すまいる十日市場保育園</v>
          </cell>
          <cell r="E863">
            <v>81</v>
          </cell>
          <cell r="F863" t="str">
            <v>緑区</v>
          </cell>
          <cell r="G863" t="str">
            <v>該当</v>
          </cell>
          <cell r="H863">
            <v>9</v>
          </cell>
          <cell r="I863" t="str">
            <v>受ける</v>
          </cell>
          <cell r="J863">
            <v>2200023</v>
          </cell>
          <cell r="K863" t="str">
            <v>横浜市西区平沼一丁目１３－１４</v>
          </cell>
          <cell r="L863" t="str">
            <v>株式会社スマイルクルー</v>
          </cell>
          <cell r="M863">
            <v>45212</v>
          </cell>
          <cell r="P863" t="str">
            <v>あり</v>
          </cell>
          <cell r="U863" t="str">
            <v>令和４年</v>
          </cell>
        </row>
        <row r="864">
          <cell r="A864">
            <v>1410052005790</v>
          </cell>
          <cell r="B864">
            <v>8</v>
          </cell>
          <cell r="C864" t="str">
            <v>小規模保育事業（A型）</v>
          </cell>
          <cell r="D864" t="str">
            <v>ハッピーシーズくるみ園</v>
          </cell>
          <cell r="E864">
            <v>81</v>
          </cell>
          <cell r="F864" t="str">
            <v>緑区</v>
          </cell>
          <cell r="G864" t="str">
            <v>該当</v>
          </cell>
          <cell r="H864">
            <v>8</v>
          </cell>
          <cell r="I864" t="str">
            <v>受けない</v>
          </cell>
          <cell r="J864">
            <v>2260027</v>
          </cell>
          <cell r="K864" t="str">
            <v>横浜市緑区長津田七丁目１－４６</v>
          </cell>
          <cell r="L864" t="str">
            <v>ハッピーシーズくるみ園</v>
          </cell>
          <cell r="M864">
            <v>45219</v>
          </cell>
          <cell r="P864" t="str">
            <v>あり</v>
          </cell>
          <cell r="U864" t="str">
            <v>令和４年</v>
          </cell>
        </row>
        <row r="865">
          <cell r="A865">
            <v>1410052005279</v>
          </cell>
          <cell r="B865">
            <v>8</v>
          </cell>
          <cell r="C865" t="str">
            <v>小規模保育事業（A型）</v>
          </cell>
          <cell r="D865" t="str">
            <v>マームゆりかご　ながつた保育園</v>
          </cell>
          <cell r="E865">
            <v>81</v>
          </cell>
          <cell r="F865" t="str">
            <v>緑区</v>
          </cell>
          <cell r="G865" t="str">
            <v>該当</v>
          </cell>
          <cell r="H865">
            <v>8</v>
          </cell>
          <cell r="I865" t="str">
            <v>受ける</v>
          </cell>
          <cell r="J865">
            <v>2410004</v>
          </cell>
          <cell r="K865" t="str">
            <v>横浜市旭区中白根一丁目３１番７号</v>
          </cell>
          <cell r="L865" t="str">
            <v>特定非営利活動法人　マームゆりかご</v>
          </cell>
          <cell r="M865">
            <v>45219</v>
          </cell>
          <cell r="P865" t="str">
            <v>あり</v>
          </cell>
          <cell r="U865" t="str">
            <v>令和４年</v>
          </cell>
        </row>
        <row r="866">
          <cell r="A866">
            <v>1410052004959</v>
          </cell>
          <cell r="B866">
            <v>8</v>
          </cell>
          <cell r="C866" t="str">
            <v>小規模保育事業（A型）</v>
          </cell>
          <cell r="D866" t="str">
            <v>マームゆりかご　かもい保育園</v>
          </cell>
          <cell r="E866">
            <v>81</v>
          </cell>
          <cell r="F866" t="str">
            <v>緑区</v>
          </cell>
          <cell r="G866" t="str">
            <v>該当</v>
          </cell>
          <cell r="H866">
            <v>7</v>
          </cell>
          <cell r="I866" t="str">
            <v>受ける</v>
          </cell>
          <cell r="J866">
            <v>2410004</v>
          </cell>
          <cell r="K866" t="str">
            <v>横浜市旭区中白根１－３１－７</v>
          </cell>
          <cell r="L866" t="str">
            <v>特定非営利活動法人マームゆりかご</v>
          </cell>
          <cell r="M866">
            <v>45212</v>
          </cell>
          <cell r="P866" t="str">
            <v>あり</v>
          </cell>
          <cell r="U866" t="str">
            <v>令和４年</v>
          </cell>
        </row>
        <row r="867">
          <cell r="A867">
            <v>1410052004595</v>
          </cell>
          <cell r="B867">
            <v>8</v>
          </cell>
          <cell r="C867" t="str">
            <v>小規模保育事業（A型）</v>
          </cell>
          <cell r="D867" t="str">
            <v>小さな保育園　ままのて</v>
          </cell>
          <cell r="E867">
            <v>81</v>
          </cell>
          <cell r="F867" t="str">
            <v>緑区</v>
          </cell>
          <cell r="G867" t="str">
            <v>該当</v>
          </cell>
          <cell r="H867">
            <v>10</v>
          </cell>
          <cell r="I867" t="str">
            <v>受ける</v>
          </cell>
          <cell r="J867">
            <v>2260014</v>
          </cell>
          <cell r="K867" t="str">
            <v>横浜市緑区台村町５１１－１　第五丸正ビル１０７</v>
          </cell>
          <cell r="L867" t="str">
            <v>小さな保育園ままのて</v>
          </cell>
          <cell r="M867">
            <v>45212</v>
          </cell>
          <cell r="P867" t="str">
            <v>あり</v>
          </cell>
          <cell r="U867" t="str">
            <v>令和４年</v>
          </cell>
        </row>
        <row r="868">
          <cell r="A868">
            <v>1410052004298</v>
          </cell>
          <cell r="B868">
            <v>8</v>
          </cell>
          <cell r="C868" t="str">
            <v>小規模保育事業（A型）</v>
          </cell>
          <cell r="D868" t="str">
            <v>にこにこすまいる園</v>
          </cell>
          <cell r="E868">
            <v>81</v>
          </cell>
          <cell r="F868" t="str">
            <v>緑区</v>
          </cell>
          <cell r="G868" t="str">
            <v>該当</v>
          </cell>
          <cell r="H868">
            <v>9</v>
          </cell>
          <cell r="I868" t="str">
            <v>受ける</v>
          </cell>
          <cell r="J868">
            <v>2200023</v>
          </cell>
          <cell r="K868" t="str">
            <v>横浜市西区平沼一丁目１３番１４号</v>
          </cell>
          <cell r="L868" t="str">
            <v>株式会社スマイルクルー</v>
          </cell>
          <cell r="M868">
            <v>45212</v>
          </cell>
          <cell r="P868" t="str">
            <v>あり</v>
          </cell>
          <cell r="U868" t="str">
            <v>令和４年</v>
          </cell>
        </row>
        <row r="869">
          <cell r="A869">
            <v>1410052004272</v>
          </cell>
          <cell r="B869">
            <v>8</v>
          </cell>
          <cell r="C869" t="str">
            <v>小規模保育事業（A型）</v>
          </cell>
          <cell r="D869" t="str">
            <v>ハッピーシーズりんご園</v>
          </cell>
          <cell r="E869">
            <v>81</v>
          </cell>
          <cell r="F869" t="str">
            <v>緑区</v>
          </cell>
          <cell r="G869" t="str">
            <v>該当</v>
          </cell>
          <cell r="H869">
            <v>7</v>
          </cell>
          <cell r="I869" t="str">
            <v>受けない</v>
          </cell>
          <cell r="J869">
            <v>2260027</v>
          </cell>
          <cell r="K869" t="str">
            <v>横浜市緑区長津田７－１－４６</v>
          </cell>
          <cell r="L869" t="str">
            <v>明永　尚子</v>
          </cell>
          <cell r="M869">
            <v>45219</v>
          </cell>
          <cell r="P869" t="str">
            <v>あり</v>
          </cell>
          <cell r="U869" t="str">
            <v>令和４年</v>
          </cell>
        </row>
        <row r="870">
          <cell r="A870">
            <v>1410052004132</v>
          </cell>
          <cell r="B870">
            <v>8</v>
          </cell>
          <cell r="C870" t="str">
            <v>小規模保育事業（A型）</v>
          </cell>
          <cell r="D870" t="str">
            <v>ひまわり中山駅前保育園</v>
          </cell>
          <cell r="E870">
            <v>81</v>
          </cell>
          <cell r="F870" t="str">
            <v>緑区</v>
          </cell>
          <cell r="G870" t="str">
            <v>該当</v>
          </cell>
          <cell r="H870">
            <v>12</v>
          </cell>
          <cell r="I870" t="str">
            <v>受ける</v>
          </cell>
          <cell r="J870">
            <v>2260029</v>
          </cell>
          <cell r="K870" t="str">
            <v>横浜市緑区森の台１８番Ｅ－２０３</v>
          </cell>
          <cell r="L870" t="str">
            <v>特定非営利活動法人　ひまわりの会事務所</v>
          </cell>
          <cell r="M870">
            <v>45212</v>
          </cell>
          <cell r="P870" t="str">
            <v>あり</v>
          </cell>
          <cell r="U870" t="str">
            <v>令和４年</v>
          </cell>
        </row>
        <row r="871">
          <cell r="A871">
            <v>1410052003522</v>
          </cell>
          <cell r="B871">
            <v>8</v>
          </cell>
          <cell r="C871" t="str">
            <v>小規模保育事業（A型）</v>
          </cell>
          <cell r="D871" t="str">
            <v>ハッピーシーズ保育園</v>
          </cell>
          <cell r="E871">
            <v>81</v>
          </cell>
          <cell r="F871" t="str">
            <v>緑区</v>
          </cell>
          <cell r="G871" t="str">
            <v>該当</v>
          </cell>
          <cell r="H871">
            <v>7</v>
          </cell>
          <cell r="I871" t="str">
            <v>受けない</v>
          </cell>
          <cell r="J871">
            <v>2260027</v>
          </cell>
          <cell r="K871" t="str">
            <v>横浜市緑区長津田七丁目１－４６横浜オフィス</v>
          </cell>
          <cell r="L871" t="str">
            <v>外出サポートセンターＮＰＯ法人</v>
          </cell>
          <cell r="M871">
            <v>45219</v>
          </cell>
          <cell r="P871" t="str">
            <v>あり</v>
          </cell>
          <cell r="U871" t="str">
            <v>令和４年</v>
          </cell>
        </row>
        <row r="872">
          <cell r="A872">
            <v>1410052003274</v>
          </cell>
          <cell r="B872">
            <v>8</v>
          </cell>
          <cell r="C872" t="str">
            <v>小規模保育事業（A型）</v>
          </cell>
          <cell r="D872" t="str">
            <v>ピノキオ保育園十日市場園</v>
          </cell>
          <cell r="E872">
            <v>81</v>
          </cell>
          <cell r="F872" t="str">
            <v>緑区</v>
          </cell>
          <cell r="G872" t="str">
            <v>該当</v>
          </cell>
          <cell r="H872">
            <v>6</v>
          </cell>
          <cell r="I872" t="str">
            <v>受ける</v>
          </cell>
          <cell r="J872">
            <v>2260025</v>
          </cell>
          <cell r="K872" t="str">
            <v>横浜市緑区十日市場町８１３－５北辰第２ビル</v>
          </cell>
          <cell r="L872" t="str">
            <v>ピノキオ保育園十日市場園</v>
          </cell>
          <cell r="M872">
            <v>45219</v>
          </cell>
          <cell r="P872" t="str">
            <v>あり</v>
          </cell>
          <cell r="U872" t="str">
            <v>令和４年</v>
          </cell>
        </row>
        <row r="873">
          <cell r="A873">
            <v>1410052003175</v>
          </cell>
          <cell r="B873">
            <v>8</v>
          </cell>
          <cell r="C873" t="str">
            <v>小規模保育事業（A型）</v>
          </cell>
          <cell r="D873" t="str">
            <v>といろきっず中山保育園</v>
          </cell>
          <cell r="E873">
            <v>81</v>
          </cell>
          <cell r="F873" t="str">
            <v>緑区</v>
          </cell>
          <cell r="G873" t="str">
            <v>該当</v>
          </cell>
          <cell r="H873">
            <v>7</v>
          </cell>
          <cell r="I873" t="str">
            <v>受ける</v>
          </cell>
          <cell r="J873">
            <v>2250011</v>
          </cell>
          <cell r="K873" t="str">
            <v>横浜市青葉区あざみ野二丁目９－５　吉春ビル２Ｆ</v>
          </cell>
          <cell r="L873" t="str">
            <v>株式会社十色舎　法人本部</v>
          </cell>
          <cell r="M873">
            <v>45205</v>
          </cell>
          <cell r="P873" t="str">
            <v>あり</v>
          </cell>
          <cell r="U873" t="str">
            <v>令和４年</v>
          </cell>
        </row>
        <row r="874">
          <cell r="A874">
            <v>1410052003027</v>
          </cell>
          <cell r="B874">
            <v>8</v>
          </cell>
          <cell r="C874" t="str">
            <v>小規模保育事業（A型）</v>
          </cell>
          <cell r="D874" t="str">
            <v>保育所マナマナハウス</v>
          </cell>
          <cell r="E874">
            <v>81</v>
          </cell>
          <cell r="F874" t="str">
            <v>緑区</v>
          </cell>
          <cell r="G874" t="str">
            <v>該当</v>
          </cell>
          <cell r="H874">
            <v>8</v>
          </cell>
          <cell r="I874" t="str">
            <v>受ける</v>
          </cell>
          <cell r="J874">
            <v>2260003</v>
          </cell>
          <cell r="K874" t="str">
            <v>横浜市緑区鴨居一丁目４－６べテルビル３Ｆ　</v>
          </cell>
          <cell r="L874" t="str">
            <v>保育所マナマナハウス</v>
          </cell>
          <cell r="M874">
            <v>45212</v>
          </cell>
          <cell r="P874" t="str">
            <v>あり</v>
          </cell>
          <cell r="U874" t="str">
            <v>令和４年</v>
          </cell>
        </row>
        <row r="875">
          <cell r="A875">
            <v>1410052002987</v>
          </cell>
          <cell r="B875">
            <v>8</v>
          </cell>
          <cell r="C875" t="str">
            <v>小規模保育事業（A型）</v>
          </cell>
          <cell r="D875" t="str">
            <v>みらいつぼみ保育園</v>
          </cell>
          <cell r="E875">
            <v>81</v>
          </cell>
          <cell r="F875" t="str">
            <v>緑区</v>
          </cell>
          <cell r="G875" t="str">
            <v>該当</v>
          </cell>
          <cell r="H875">
            <v>7</v>
          </cell>
          <cell r="I875" t="str">
            <v>受ける</v>
          </cell>
          <cell r="J875">
            <v>2260003</v>
          </cell>
          <cell r="K875" t="str">
            <v>横浜市緑区鴨居四丁目５２番１５号</v>
          </cell>
          <cell r="L875" t="str">
            <v>株式会社みらい</v>
          </cell>
          <cell r="M875">
            <v>45205</v>
          </cell>
          <cell r="P875" t="str">
            <v>あり</v>
          </cell>
          <cell r="U875" t="str">
            <v>令和４年</v>
          </cell>
        </row>
        <row r="876">
          <cell r="A876">
            <v>1410052002979</v>
          </cell>
          <cell r="B876">
            <v>8</v>
          </cell>
          <cell r="C876" t="str">
            <v>小規模保育事業（A型）</v>
          </cell>
          <cell r="D876" t="str">
            <v>ゆめの実保育園</v>
          </cell>
          <cell r="E876">
            <v>81</v>
          </cell>
          <cell r="F876" t="str">
            <v>緑区</v>
          </cell>
          <cell r="G876" t="str">
            <v>該当</v>
          </cell>
          <cell r="H876">
            <v>9</v>
          </cell>
          <cell r="I876" t="str">
            <v>受ける</v>
          </cell>
          <cell r="J876">
            <v>2260018</v>
          </cell>
          <cell r="K876" t="str">
            <v>横浜市緑区長津田みなみ台１－３４－７</v>
          </cell>
          <cell r="L876" t="str">
            <v>株式会社Ｂｅｒｒｙ　法人本部</v>
          </cell>
          <cell r="M876">
            <v>45198</v>
          </cell>
          <cell r="P876" t="str">
            <v>あり</v>
          </cell>
          <cell r="U876" t="str">
            <v>令和４年</v>
          </cell>
        </row>
        <row r="877">
          <cell r="A877">
            <v>1410052002748</v>
          </cell>
          <cell r="B877">
            <v>8</v>
          </cell>
          <cell r="C877" t="str">
            <v>小規模保育事業（A型）</v>
          </cell>
          <cell r="D877" t="str">
            <v>すまいる保育園</v>
          </cell>
          <cell r="E877">
            <v>81</v>
          </cell>
          <cell r="F877" t="str">
            <v>緑区</v>
          </cell>
          <cell r="G877" t="str">
            <v>該当</v>
          </cell>
          <cell r="H877">
            <v>7</v>
          </cell>
          <cell r="I877" t="str">
            <v>受ける</v>
          </cell>
          <cell r="J877">
            <v>2200023</v>
          </cell>
          <cell r="K877" t="str">
            <v>横浜市西区平沼一丁目１３－１４</v>
          </cell>
          <cell r="L877" t="str">
            <v>株式会社スマイルクルー</v>
          </cell>
          <cell r="M877">
            <v>45212</v>
          </cell>
          <cell r="P877" t="str">
            <v>あり</v>
          </cell>
          <cell r="U877" t="str">
            <v>令和４年</v>
          </cell>
        </row>
        <row r="878">
          <cell r="A878">
            <v>1410052003415</v>
          </cell>
          <cell r="B878">
            <v>11</v>
          </cell>
          <cell r="C878" t="str">
            <v>小規模保育事業（B型）</v>
          </cell>
          <cell r="D878" t="str">
            <v>みどりひよこ園</v>
          </cell>
          <cell r="E878">
            <v>81</v>
          </cell>
          <cell r="F878" t="str">
            <v>緑区</v>
          </cell>
          <cell r="G878" t="str">
            <v>該当</v>
          </cell>
          <cell r="H878">
            <v>10</v>
          </cell>
          <cell r="I878" t="str">
            <v>受ける</v>
          </cell>
          <cell r="J878">
            <v>2260025</v>
          </cell>
          <cell r="K878" t="str">
            <v>横浜市緑区十日市場町８０１－８ホーメストプラザ東館２０７－２</v>
          </cell>
          <cell r="L878" t="str">
            <v>マムプレナー株式会社</v>
          </cell>
          <cell r="M878">
            <v>45219</v>
          </cell>
          <cell r="P878" t="str">
            <v>あり</v>
          </cell>
          <cell r="U878" t="str">
            <v>令和４年</v>
          </cell>
        </row>
        <row r="879">
          <cell r="A879">
            <v>1410051027647</v>
          </cell>
          <cell r="B879">
            <v>1</v>
          </cell>
          <cell r="C879" t="str">
            <v>認定こども園（幼保連携型）</v>
          </cell>
          <cell r="D879" t="str">
            <v>荏田北幼保連携型認定こども園</v>
          </cell>
          <cell r="E879">
            <v>82</v>
          </cell>
          <cell r="F879" t="str">
            <v>青葉区</v>
          </cell>
          <cell r="G879" t="str">
            <v>該当</v>
          </cell>
          <cell r="H879">
            <v>34</v>
          </cell>
          <cell r="I879" t="str">
            <v>受ける</v>
          </cell>
          <cell r="J879">
            <v>2250015</v>
          </cell>
          <cell r="K879" t="str">
            <v>横浜市青葉区荏田北三丁目６－１４</v>
          </cell>
          <cell r="L879" t="str">
            <v>荏田北幼保連携型認定こども園</v>
          </cell>
          <cell r="M879">
            <v>45219</v>
          </cell>
          <cell r="P879" t="str">
            <v>あり</v>
          </cell>
          <cell r="U879" t="str">
            <v>令和４年</v>
          </cell>
        </row>
        <row r="880">
          <cell r="A880">
            <v>1410051027084</v>
          </cell>
          <cell r="B880">
            <v>1</v>
          </cell>
          <cell r="C880" t="str">
            <v>認定こども園（幼保連携型）</v>
          </cell>
          <cell r="D880" t="str">
            <v>幼保連携型認定こども園  青葉台幼稚園</v>
          </cell>
          <cell r="E880">
            <v>82</v>
          </cell>
          <cell r="F880" t="str">
            <v>青葉区</v>
          </cell>
          <cell r="G880" t="str">
            <v>該当</v>
          </cell>
          <cell r="H880">
            <v>40</v>
          </cell>
          <cell r="I880" t="str">
            <v>受ける</v>
          </cell>
          <cell r="J880">
            <v>2270063</v>
          </cell>
          <cell r="K880" t="str">
            <v>横浜市青葉区榎が丘５－１</v>
          </cell>
          <cell r="L880" t="str">
            <v>幼保連携型認定こども園　青葉台幼稚園</v>
          </cell>
          <cell r="M880">
            <v>45212</v>
          </cell>
          <cell r="P880" t="str">
            <v>あり</v>
          </cell>
          <cell r="U880" t="str">
            <v>令和４年</v>
          </cell>
        </row>
        <row r="881">
          <cell r="A881">
            <v>1410051026813</v>
          </cell>
          <cell r="B881">
            <v>1</v>
          </cell>
          <cell r="C881" t="str">
            <v>認定こども園（幼保連携型）</v>
          </cell>
          <cell r="D881" t="str">
            <v>つどいの森もみの木こども園</v>
          </cell>
          <cell r="E881">
            <v>82</v>
          </cell>
          <cell r="F881" t="str">
            <v>青葉区</v>
          </cell>
          <cell r="G881" t="str">
            <v>該当</v>
          </cell>
          <cell r="H881">
            <v>29</v>
          </cell>
          <cell r="I881" t="str">
            <v>受ける</v>
          </cell>
          <cell r="J881">
            <v>2250026</v>
          </cell>
          <cell r="K881" t="str">
            <v>横浜市青葉区もみの木台１６－１３</v>
          </cell>
          <cell r="L881" t="str">
            <v>つどいの森もみの木こども園</v>
          </cell>
          <cell r="M881">
            <v>45226</v>
          </cell>
          <cell r="P881" t="str">
            <v>あり</v>
          </cell>
          <cell r="U881" t="str">
            <v>令和４年</v>
          </cell>
        </row>
        <row r="882">
          <cell r="A882">
            <v>1410051026268</v>
          </cell>
          <cell r="B882">
            <v>1</v>
          </cell>
          <cell r="C882" t="str">
            <v>認定こども園（幼保連携型）</v>
          </cell>
          <cell r="D882" t="str">
            <v>認定こども園　あざみ野白ゆり幼稚園</v>
          </cell>
          <cell r="E882">
            <v>82</v>
          </cell>
          <cell r="F882" t="str">
            <v>青葉区</v>
          </cell>
          <cell r="G882" t="str">
            <v>該当</v>
          </cell>
          <cell r="H882">
            <v>48</v>
          </cell>
          <cell r="I882" t="str">
            <v>受ける</v>
          </cell>
          <cell r="J882">
            <v>2250023</v>
          </cell>
          <cell r="K882" t="str">
            <v>横浜市青葉区大場町５９６番地</v>
          </cell>
          <cell r="L882" t="str">
            <v>認定こども園　あざみ野白ゆり幼稚園</v>
          </cell>
          <cell r="M882">
            <v>45205</v>
          </cell>
          <cell r="P882" t="str">
            <v>あり</v>
          </cell>
          <cell r="U882" t="str">
            <v>令和４年</v>
          </cell>
        </row>
        <row r="883">
          <cell r="A883">
            <v>1410051020576</v>
          </cell>
          <cell r="B883">
            <v>1</v>
          </cell>
          <cell r="C883" t="str">
            <v>認定こども園（幼保連携型）</v>
          </cell>
          <cell r="D883" t="str">
            <v>認定こども園三陽幼稚園・三陽保育園</v>
          </cell>
          <cell r="E883">
            <v>82</v>
          </cell>
          <cell r="F883" t="str">
            <v>青葉区</v>
          </cell>
          <cell r="G883" t="str">
            <v>該当</v>
          </cell>
          <cell r="H883">
            <v>43</v>
          </cell>
          <cell r="I883" t="str">
            <v>受ける</v>
          </cell>
          <cell r="J883">
            <v>2270041</v>
          </cell>
          <cell r="K883" t="str">
            <v>横浜市青葉区上谷本町７２２</v>
          </cell>
          <cell r="L883" t="str">
            <v>認定こども園三陽幼稚園・三陽保育園</v>
          </cell>
          <cell r="M883">
            <v>45226</v>
          </cell>
          <cell r="P883" t="str">
            <v>あり</v>
          </cell>
          <cell r="U883" t="str">
            <v>令和４年</v>
          </cell>
        </row>
        <row r="884">
          <cell r="A884">
            <v>1410051026284</v>
          </cell>
          <cell r="B884">
            <v>2</v>
          </cell>
          <cell r="C884" t="str">
            <v>認定こども園（幼稚園型）</v>
          </cell>
          <cell r="D884" t="str">
            <v>認定こども園　大場白ゆり幼稚園</v>
          </cell>
          <cell r="E884">
            <v>82</v>
          </cell>
          <cell r="F884" t="str">
            <v>青葉区</v>
          </cell>
          <cell r="G884" t="str">
            <v>該当</v>
          </cell>
          <cell r="H884">
            <v>16</v>
          </cell>
          <cell r="I884" t="str">
            <v>受ける</v>
          </cell>
          <cell r="J884">
            <v>2250023</v>
          </cell>
          <cell r="K884" t="str">
            <v>横浜市青葉区大場町２３１</v>
          </cell>
          <cell r="L884" t="str">
            <v>大場白ゆり幼稚園</v>
          </cell>
          <cell r="M884">
            <v>45205</v>
          </cell>
          <cell r="P884" t="str">
            <v>あり</v>
          </cell>
          <cell r="U884" t="str">
            <v>令和４年</v>
          </cell>
        </row>
        <row r="885">
          <cell r="A885">
            <v>1410051023240</v>
          </cell>
          <cell r="B885">
            <v>2</v>
          </cell>
          <cell r="C885" t="str">
            <v>認定こども園（幼稚園型）</v>
          </cell>
          <cell r="D885" t="str">
            <v>認定こども園ナザレ幼稚園</v>
          </cell>
          <cell r="E885">
            <v>82</v>
          </cell>
          <cell r="F885" t="str">
            <v>青葉区</v>
          </cell>
          <cell r="G885" t="str">
            <v>該当</v>
          </cell>
          <cell r="H885">
            <v>30</v>
          </cell>
          <cell r="I885" t="str">
            <v>受ける</v>
          </cell>
          <cell r="J885">
            <v>2270033</v>
          </cell>
          <cell r="K885" t="str">
            <v>横浜市青葉区鴨志田町１２６４番地</v>
          </cell>
          <cell r="L885" t="str">
            <v>学校法人　四恩学園　ナザレ幼稚園</v>
          </cell>
          <cell r="M885">
            <v>45219</v>
          </cell>
          <cell r="P885" t="str">
            <v>あり</v>
          </cell>
          <cell r="U885" t="str">
            <v>令和４年</v>
          </cell>
        </row>
        <row r="886">
          <cell r="A886">
            <v>1410051026961</v>
          </cell>
          <cell r="B886">
            <v>5</v>
          </cell>
          <cell r="C886" t="str">
            <v>幼稚園</v>
          </cell>
          <cell r="D886" t="str">
            <v>もえぎ野幼稚園</v>
          </cell>
          <cell r="E886">
            <v>82</v>
          </cell>
          <cell r="F886" t="str">
            <v>青葉区</v>
          </cell>
          <cell r="G886" t="str">
            <v>該当</v>
          </cell>
          <cell r="H886">
            <v>20</v>
          </cell>
          <cell r="I886" t="str">
            <v>-</v>
          </cell>
          <cell r="J886">
            <v>2270044</v>
          </cell>
          <cell r="K886" t="str">
            <v>横浜市青葉区もえぎ野１５－４</v>
          </cell>
          <cell r="L886" t="str">
            <v>もえぎ野幼稚園</v>
          </cell>
          <cell r="M886">
            <v>45212</v>
          </cell>
          <cell r="P886" t="str">
            <v>あり</v>
          </cell>
          <cell r="U886" t="str">
            <v>令和４年</v>
          </cell>
        </row>
        <row r="887">
          <cell r="A887">
            <v>1410051026953</v>
          </cell>
          <cell r="B887">
            <v>5</v>
          </cell>
          <cell r="C887" t="str">
            <v>幼稚園</v>
          </cell>
          <cell r="D887" t="str">
            <v>田園都市幼稚園</v>
          </cell>
          <cell r="E887">
            <v>82</v>
          </cell>
          <cell r="F887" t="str">
            <v>青葉区</v>
          </cell>
          <cell r="G887" t="str">
            <v>該当</v>
          </cell>
          <cell r="H887">
            <v>15</v>
          </cell>
          <cell r="I887" t="str">
            <v>-</v>
          </cell>
          <cell r="J887">
            <v>2270054</v>
          </cell>
          <cell r="K887" t="str">
            <v>横浜市青葉区しらとり台６２－１４</v>
          </cell>
          <cell r="L887" t="str">
            <v>田園都市学園　田園都市幼稚園</v>
          </cell>
          <cell r="M887">
            <v>45212</v>
          </cell>
          <cell r="P887" t="str">
            <v>あり</v>
          </cell>
          <cell r="U887" t="str">
            <v>令和４年</v>
          </cell>
        </row>
        <row r="888">
          <cell r="A888">
            <v>1410051023265</v>
          </cell>
          <cell r="B888">
            <v>5</v>
          </cell>
          <cell r="C888" t="str">
            <v>幼稚園</v>
          </cell>
          <cell r="D888" t="str">
            <v>藤が丘幼稚園</v>
          </cell>
          <cell r="E888">
            <v>82</v>
          </cell>
          <cell r="F888" t="str">
            <v>青葉区</v>
          </cell>
          <cell r="G888" t="str">
            <v>該当</v>
          </cell>
          <cell r="H888">
            <v>23</v>
          </cell>
          <cell r="I888" t="str">
            <v>-</v>
          </cell>
          <cell r="J888">
            <v>2270043</v>
          </cell>
          <cell r="K888" t="str">
            <v>横浜市青葉区藤が丘２－３７－７</v>
          </cell>
          <cell r="L888" t="str">
            <v>学校法人　吉浜学園　藤が丘幼稚園</v>
          </cell>
          <cell r="M888">
            <v>45198</v>
          </cell>
          <cell r="P888" t="str">
            <v>あり</v>
          </cell>
          <cell r="U888" t="str">
            <v>令和４年</v>
          </cell>
        </row>
        <row r="889">
          <cell r="A889">
            <v>1410051023257</v>
          </cell>
          <cell r="B889">
            <v>5</v>
          </cell>
          <cell r="C889" t="str">
            <v>幼稚園</v>
          </cell>
          <cell r="D889" t="str">
            <v>奈良幼稚園</v>
          </cell>
          <cell r="E889">
            <v>82</v>
          </cell>
          <cell r="F889" t="str">
            <v>青葉区</v>
          </cell>
          <cell r="G889" t="str">
            <v>該当</v>
          </cell>
          <cell r="H889">
            <v>32</v>
          </cell>
          <cell r="I889" t="str">
            <v>-</v>
          </cell>
          <cell r="J889">
            <v>2270036</v>
          </cell>
          <cell r="K889" t="str">
            <v>横浜市青葉区奈良町２５３３－２２</v>
          </cell>
          <cell r="L889" t="str">
            <v>奈良幼稚園　</v>
          </cell>
          <cell r="M889">
            <v>45219</v>
          </cell>
          <cell r="P889" t="str">
            <v>あり</v>
          </cell>
          <cell r="U889" t="str">
            <v>令和４年</v>
          </cell>
        </row>
        <row r="890">
          <cell r="A890">
            <v>1410051023208</v>
          </cell>
          <cell r="B890">
            <v>5</v>
          </cell>
          <cell r="C890" t="str">
            <v>幼稚園</v>
          </cell>
          <cell r="D890" t="str">
            <v>田園江田幼稚園</v>
          </cell>
          <cell r="E890">
            <v>82</v>
          </cell>
          <cell r="F890" t="str">
            <v>青葉区</v>
          </cell>
          <cell r="G890" t="str">
            <v>該当</v>
          </cell>
          <cell r="H890">
            <v>10</v>
          </cell>
          <cell r="I890" t="str">
            <v>-</v>
          </cell>
          <cell r="J890">
            <v>2250013</v>
          </cell>
          <cell r="K890" t="str">
            <v>横浜市青葉区荏田町４７４－１</v>
          </cell>
          <cell r="L890" t="str">
            <v>田園江田幼稚園</v>
          </cell>
          <cell r="M890">
            <v>45205</v>
          </cell>
          <cell r="P890" t="str">
            <v>あり</v>
          </cell>
          <cell r="U890" t="str">
            <v>令和４年</v>
          </cell>
        </row>
        <row r="891">
          <cell r="A891">
            <v>1410051023141</v>
          </cell>
          <cell r="B891">
            <v>5</v>
          </cell>
          <cell r="C891" t="str">
            <v>幼稚園</v>
          </cell>
          <cell r="D891" t="str">
            <v>市ヶ尾幼稚園</v>
          </cell>
          <cell r="E891">
            <v>82</v>
          </cell>
          <cell r="F891" t="str">
            <v>青葉区</v>
          </cell>
          <cell r="G891" t="str">
            <v>該当</v>
          </cell>
          <cell r="H891">
            <v>18</v>
          </cell>
          <cell r="I891" t="str">
            <v>-</v>
          </cell>
          <cell r="J891">
            <v>2250024</v>
          </cell>
          <cell r="K891" t="str">
            <v>横浜市青葉区市ケ尾町２１８２</v>
          </cell>
          <cell r="L891" t="str">
            <v>市ヶ尾幼稚園</v>
          </cell>
          <cell r="M891">
            <v>45205</v>
          </cell>
          <cell r="P891" t="str">
            <v>あり</v>
          </cell>
          <cell r="U891" t="str">
            <v>令和４年</v>
          </cell>
        </row>
        <row r="892">
          <cell r="A892">
            <v>1410051023117</v>
          </cell>
          <cell r="B892">
            <v>5</v>
          </cell>
          <cell r="C892" t="str">
            <v>幼稚園</v>
          </cell>
          <cell r="D892" t="str">
            <v>愛和太陽幼稚園</v>
          </cell>
          <cell r="E892">
            <v>82</v>
          </cell>
          <cell r="F892" t="str">
            <v>青葉区</v>
          </cell>
          <cell r="G892" t="str">
            <v>該当</v>
          </cell>
          <cell r="H892">
            <v>30</v>
          </cell>
          <cell r="I892" t="str">
            <v>-</v>
          </cell>
          <cell r="J892">
            <v>2250005</v>
          </cell>
          <cell r="K892" t="str">
            <v>横浜市青葉区荏子田３－２６－３</v>
          </cell>
          <cell r="L892" t="str">
            <v>愛和太陽幼稚園</v>
          </cell>
          <cell r="M892">
            <v>45219</v>
          </cell>
          <cell r="P892" t="str">
            <v>あり</v>
          </cell>
          <cell r="U892" t="str">
            <v>令和４年</v>
          </cell>
        </row>
        <row r="893">
          <cell r="A893">
            <v>1410051023109</v>
          </cell>
          <cell r="B893">
            <v>5</v>
          </cell>
          <cell r="C893" t="str">
            <v>幼稚園</v>
          </cell>
          <cell r="D893" t="str">
            <v>愛和幼稚園</v>
          </cell>
          <cell r="E893">
            <v>82</v>
          </cell>
          <cell r="F893" t="str">
            <v>青葉区</v>
          </cell>
          <cell r="G893" t="str">
            <v>該当</v>
          </cell>
          <cell r="H893">
            <v>45</v>
          </cell>
          <cell r="I893" t="str">
            <v>-</v>
          </cell>
          <cell r="J893">
            <v>2250013</v>
          </cell>
          <cell r="K893" t="str">
            <v>横浜市青葉区荏田町８７４番地</v>
          </cell>
          <cell r="L893" t="str">
            <v>学校法人　愛和学院　愛和幼稚園</v>
          </cell>
          <cell r="M893">
            <v>45191</v>
          </cell>
          <cell r="P893" t="str">
            <v>あり</v>
          </cell>
          <cell r="U893" t="str">
            <v>令和４年</v>
          </cell>
        </row>
        <row r="894">
          <cell r="A894">
            <v>1410051027837</v>
          </cell>
          <cell r="B894">
            <v>6</v>
          </cell>
          <cell r="C894" t="str">
            <v>保育所</v>
          </cell>
          <cell r="D894" t="str">
            <v>小学館アカデミーたまプラーザ保育園</v>
          </cell>
          <cell r="E894">
            <v>82</v>
          </cell>
          <cell r="F894" t="str">
            <v>青葉区</v>
          </cell>
          <cell r="G894" t="str">
            <v>該当</v>
          </cell>
          <cell r="H894">
            <v>19</v>
          </cell>
          <cell r="I894" t="str">
            <v>受ける</v>
          </cell>
          <cell r="J894">
            <v>2250002</v>
          </cell>
          <cell r="K894" t="str">
            <v>横浜市青葉区美しが丘二丁目１８－８</v>
          </cell>
          <cell r="L894" t="str">
            <v>小学館アカデミーたまプラーザ保育園</v>
          </cell>
          <cell r="M894">
            <v>45212</v>
          </cell>
          <cell r="P894" t="str">
            <v>あり</v>
          </cell>
          <cell r="U894" t="str">
            <v>令和４年</v>
          </cell>
        </row>
        <row r="895">
          <cell r="A895">
            <v>1410051027076</v>
          </cell>
          <cell r="B895">
            <v>6</v>
          </cell>
          <cell r="C895" t="str">
            <v>保育所</v>
          </cell>
          <cell r="D895" t="str">
            <v>ポピンズナーサリースクールたまプラーザ</v>
          </cell>
          <cell r="E895">
            <v>82</v>
          </cell>
          <cell r="F895" t="str">
            <v>青葉区</v>
          </cell>
          <cell r="G895" t="str">
            <v>該当</v>
          </cell>
          <cell r="H895">
            <v>21</v>
          </cell>
          <cell r="I895" t="str">
            <v>受ける</v>
          </cell>
          <cell r="J895">
            <v>2250002</v>
          </cell>
          <cell r="K895" t="str">
            <v>横浜市青葉区美しが丘五丁目２－３４</v>
          </cell>
          <cell r="L895" t="str">
            <v>ポピンズナーサリースクールたまプラーザ</v>
          </cell>
          <cell r="M895">
            <v>45205</v>
          </cell>
          <cell r="P895" t="str">
            <v>あり</v>
          </cell>
          <cell r="U895" t="str">
            <v>令和４年</v>
          </cell>
        </row>
        <row r="896">
          <cell r="A896">
            <v>1410051026458</v>
          </cell>
          <cell r="B896">
            <v>6</v>
          </cell>
          <cell r="C896" t="str">
            <v>保育所</v>
          </cell>
          <cell r="D896" t="str">
            <v>明日葉保育園青葉台園</v>
          </cell>
          <cell r="E896">
            <v>82</v>
          </cell>
          <cell r="F896" t="str">
            <v>青葉区</v>
          </cell>
          <cell r="G896" t="str">
            <v>該当</v>
          </cell>
          <cell r="H896">
            <v>17</v>
          </cell>
          <cell r="I896" t="str">
            <v>受ける</v>
          </cell>
          <cell r="J896">
            <v>1080014</v>
          </cell>
          <cell r="K896" t="str">
            <v>東京都港区芝４－１３－３　ＰＭＯ田町東１０Ｆ</v>
          </cell>
          <cell r="L896" t="str">
            <v>株式会社あしたばマインド</v>
          </cell>
          <cell r="M896">
            <v>45191</v>
          </cell>
          <cell r="P896" t="str">
            <v>あり</v>
          </cell>
          <cell r="U896" t="str">
            <v>令和４年</v>
          </cell>
        </row>
        <row r="897">
          <cell r="A897">
            <v>1410051026300</v>
          </cell>
          <cell r="B897">
            <v>6</v>
          </cell>
          <cell r="C897" t="str">
            <v>保育所</v>
          </cell>
          <cell r="D897" t="str">
            <v>京進のほいくえんHOPPAたまプラーザ</v>
          </cell>
          <cell r="E897">
            <v>82</v>
          </cell>
          <cell r="F897" t="str">
            <v>青葉区</v>
          </cell>
          <cell r="G897" t="str">
            <v>該当</v>
          </cell>
          <cell r="H897">
            <v>14</v>
          </cell>
          <cell r="I897" t="str">
            <v>受ける</v>
          </cell>
          <cell r="J897">
            <v>6008177</v>
          </cell>
          <cell r="K897" t="str">
            <v>京都府京都市下京区烏丸通五条下る大坂町３９４　近江屋ビル２階</v>
          </cell>
          <cell r="L897" t="str">
            <v>株式会社　ＨＯＰＰＡ　保育経理課</v>
          </cell>
          <cell r="M897">
            <v>45226</v>
          </cell>
          <cell r="P897" t="str">
            <v>あり</v>
          </cell>
          <cell r="U897" t="str">
            <v>令和４年</v>
          </cell>
        </row>
        <row r="898">
          <cell r="A898">
            <v>1410051026110</v>
          </cell>
          <cell r="B898">
            <v>6</v>
          </cell>
          <cell r="C898" t="str">
            <v>保育所</v>
          </cell>
          <cell r="D898" t="str">
            <v>市ヶ尾保育園</v>
          </cell>
          <cell r="E898">
            <v>82</v>
          </cell>
          <cell r="F898" t="str">
            <v>青葉区</v>
          </cell>
          <cell r="G898" t="str">
            <v>該当</v>
          </cell>
          <cell r="H898">
            <v>17</v>
          </cell>
          <cell r="I898" t="str">
            <v>受ける</v>
          </cell>
          <cell r="J898">
            <v>2250024</v>
          </cell>
          <cell r="K898" t="str">
            <v>横浜市青葉区市ケ尾町５２４－４</v>
          </cell>
          <cell r="L898" t="str">
            <v>特定非営利活動法人　市ヶ尾保育園</v>
          </cell>
          <cell r="M898">
            <v>45205</v>
          </cell>
          <cell r="P898" t="str">
            <v>あり</v>
          </cell>
          <cell r="U898" t="str">
            <v>令和４年</v>
          </cell>
        </row>
        <row r="899">
          <cell r="A899">
            <v>1410051026052</v>
          </cell>
          <cell r="B899">
            <v>6</v>
          </cell>
          <cell r="C899" t="str">
            <v>保育所</v>
          </cell>
          <cell r="D899" t="str">
            <v>ポピンズナーサリースクールあざみ野</v>
          </cell>
          <cell r="E899">
            <v>82</v>
          </cell>
          <cell r="F899" t="str">
            <v>青葉区</v>
          </cell>
          <cell r="G899" t="str">
            <v>該当</v>
          </cell>
          <cell r="H899">
            <v>17</v>
          </cell>
          <cell r="I899" t="str">
            <v>受ける</v>
          </cell>
          <cell r="J899">
            <v>2250011</v>
          </cell>
          <cell r="K899" t="str">
            <v>横浜市青葉区あざみ野二丁目３５番地１２</v>
          </cell>
          <cell r="L899" t="str">
            <v>ポピンズナーサリースクールあざみ野</v>
          </cell>
          <cell r="M899">
            <v>45212</v>
          </cell>
          <cell r="P899" t="str">
            <v>あり</v>
          </cell>
          <cell r="U899" t="str">
            <v>令和４年</v>
          </cell>
        </row>
        <row r="900">
          <cell r="A900">
            <v>1410051025831</v>
          </cell>
          <cell r="B900">
            <v>6</v>
          </cell>
          <cell r="C900" t="str">
            <v>保育所</v>
          </cell>
          <cell r="D900" t="str">
            <v>サンキッズ荏田西保育園</v>
          </cell>
          <cell r="E900">
            <v>82</v>
          </cell>
          <cell r="F900" t="str">
            <v>青葉区</v>
          </cell>
          <cell r="G900" t="str">
            <v>該当</v>
          </cell>
          <cell r="H900">
            <v>25</v>
          </cell>
          <cell r="I900" t="str">
            <v>受ける</v>
          </cell>
          <cell r="J900">
            <v>2540013</v>
          </cell>
          <cell r="K900" t="str">
            <v>神奈川県平塚市田村２－１１－５</v>
          </cell>
          <cell r="L900" t="str">
            <v>社会福祉法人　惠伸会</v>
          </cell>
          <cell r="M900">
            <v>45198</v>
          </cell>
          <cell r="P900" t="str">
            <v>あり</v>
          </cell>
          <cell r="U900" t="str">
            <v>令和４年</v>
          </cell>
        </row>
        <row r="901">
          <cell r="A901">
            <v>1410051025658</v>
          </cell>
          <cell r="B901">
            <v>6</v>
          </cell>
          <cell r="C901" t="str">
            <v>保育所</v>
          </cell>
          <cell r="D901" t="str">
            <v>グローバルキッズ美しが丘保育園</v>
          </cell>
          <cell r="E901">
            <v>82</v>
          </cell>
          <cell r="F901" t="str">
            <v>青葉区</v>
          </cell>
          <cell r="G901" t="str">
            <v>該当</v>
          </cell>
          <cell r="H901">
            <v>15</v>
          </cell>
          <cell r="I901" t="str">
            <v>受ける</v>
          </cell>
          <cell r="J901">
            <v>1020071</v>
          </cell>
          <cell r="K901" t="str">
            <v>東京都千代田区富士見二丁目１４番３６号</v>
          </cell>
          <cell r="L901" t="str">
            <v>株式会社グローバルキッズ</v>
          </cell>
          <cell r="M901">
            <v>45198</v>
          </cell>
          <cell r="P901" t="str">
            <v>あり</v>
          </cell>
          <cell r="U901" t="str">
            <v>令和４年</v>
          </cell>
        </row>
        <row r="902">
          <cell r="A902">
            <v>1410051025153</v>
          </cell>
          <cell r="B902">
            <v>6</v>
          </cell>
          <cell r="C902" t="str">
            <v>保育所</v>
          </cell>
          <cell r="D902" t="str">
            <v>ピッピみんなの保育園</v>
          </cell>
          <cell r="E902">
            <v>82</v>
          </cell>
          <cell r="F902" t="str">
            <v>青葉区</v>
          </cell>
          <cell r="G902" t="str">
            <v>該当</v>
          </cell>
          <cell r="H902">
            <v>20</v>
          </cell>
          <cell r="I902" t="str">
            <v>受ける</v>
          </cell>
          <cell r="J902">
            <v>2250014</v>
          </cell>
          <cell r="K902" t="str">
            <v>横浜市青葉区荏田西三丁目１－１９　特定非営利活動法人ピッピ・親子サポートネット</v>
          </cell>
          <cell r="L902" t="str">
            <v>ピッピ保育園</v>
          </cell>
          <cell r="M902">
            <v>45219</v>
          </cell>
          <cell r="P902" t="str">
            <v>あり</v>
          </cell>
          <cell r="U902" t="str">
            <v>令和４年</v>
          </cell>
        </row>
        <row r="903">
          <cell r="A903">
            <v>1410051024875</v>
          </cell>
          <cell r="B903">
            <v>6</v>
          </cell>
          <cell r="C903" t="str">
            <v>保育所</v>
          </cell>
          <cell r="D903" t="str">
            <v>たまプラーザ小桜愛児園</v>
          </cell>
          <cell r="E903">
            <v>82</v>
          </cell>
          <cell r="F903" t="str">
            <v>青葉区</v>
          </cell>
          <cell r="G903" t="str">
            <v>該当</v>
          </cell>
          <cell r="H903">
            <v>22</v>
          </cell>
          <cell r="I903" t="str">
            <v>受ける</v>
          </cell>
          <cell r="J903">
            <v>2250003</v>
          </cell>
          <cell r="K903" t="str">
            <v>横浜市青葉区新石川２―３―１５</v>
          </cell>
          <cell r="L903" t="str">
            <v>社会福祉法人小桜会　たまプラーザ小桜愛児</v>
          </cell>
          <cell r="M903">
            <v>45219</v>
          </cell>
          <cell r="P903" t="str">
            <v>あり</v>
          </cell>
          <cell r="U903" t="str">
            <v>令和４年</v>
          </cell>
        </row>
        <row r="904">
          <cell r="A904">
            <v>1410051024529</v>
          </cell>
          <cell r="B904">
            <v>6</v>
          </cell>
          <cell r="C904" t="str">
            <v>保育所</v>
          </cell>
          <cell r="D904" t="str">
            <v>木下の保育園　たまプラーザ</v>
          </cell>
          <cell r="E904">
            <v>82</v>
          </cell>
          <cell r="F904" t="str">
            <v>青葉区</v>
          </cell>
          <cell r="G904" t="str">
            <v>該当</v>
          </cell>
          <cell r="H904">
            <v>15</v>
          </cell>
          <cell r="I904" t="str">
            <v>受ける</v>
          </cell>
          <cell r="J904">
            <v>1631309</v>
          </cell>
          <cell r="K904" t="str">
            <v>東京都新宿区西新宿６丁目５番１号　新宿アイランドタワー８階</v>
          </cell>
          <cell r="L904" t="str">
            <v>株式会社　木下の保育</v>
          </cell>
          <cell r="M904">
            <v>45198</v>
          </cell>
          <cell r="P904" t="str">
            <v>あり</v>
          </cell>
          <cell r="U904" t="str">
            <v>令和４年</v>
          </cell>
        </row>
        <row r="905">
          <cell r="A905">
            <v>1410051024404</v>
          </cell>
          <cell r="B905">
            <v>6</v>
          </cell>
          <cell r="C905" t="str">
            <v>保育所</v>
          </cell>
          <cell r="D905" t="str">
            <v>太陽の子　桜台第二保育園</v>
          </cell>
          <cell r="E905">
            <v>82</v>
          </cell>
          <cell r="F905" t="str">
            <v>青葉区</v>
          </cell>
          <cell r="G905" t="str">
            <v>該当</v>
          </cell>
          <cell r="H905">
            <v>18</v>
          </cell>
          <cell r="I905" t="str">
            <v>受ける</v>
          </cell>
          <cell r="J905">
            <v>1086215</v>
          </cell>
          <cell r="K905" t="str">
            <v>東京都港区港南二丁目１５番３号　品川インターシティＣ棟１５階</v>
          </cell>
          <cell r="L905" t="str">
            <v>ＨＩＴＯＷＡキッズライフ株式会社</v>
          </cell>
          <cell r="M905">
            <v>45191</v>
          </cell>
          <cell r="P905" t="str">
            <v>あり</v>
          </cell>
          <cell r="U905" t="str">
            <v>令和４年</v>
          </cell>
        </row>
        <row r="906">
          <cell r="A906">
            <v>1410051024396</v>
          </cell>
          <cell r="B906">
            <v>6</v>
          </cell>
          <cell r="C906" t="str">
            <v>保育所</v>
          </cell>
          <cell r="D906" t="str">
            <v>天才キッズクラブ楽学館あざみ野園</v>
          </cell>
          <cell r="E906">
            <v>82</v>
          </cell>
          <cell r="F906" t="str">
            <v>青葉区</v>
          </cell>
          <cell r="G906" t="str">
            <v>該当</v>
          </cell>
          <cell r="H906">
            <v>16</v>
          </cell>
          <cell r="I906" t="str">
            <v>受ける</v>
          </cell>
          <cell r="J906">
            <v>2060802</v>
          </cell>
          <cell r="K906" t="str">
            <v>東京都稲城市東長沼２１０６‐５　マスヤビル１Ｆ</v>
          </cell>
          <cell r="L906" t="str">
            <v>株式会社ＴＫＣ</v>
          </cell>
          <cell r="M906">
            <v>45191</v>
          </cell>
          <cell r="P906" t="str">
            <v>あり</v>
          </cell>
          <cell r="U906" t="str">
            <v>令和４年</v>
          </cell>
        </row>
        <row r="907">
          <cell r="A907">
            <v>1410051024131</v>
          </cell>
          <cell r="B907">
            <v>6</v>
          </cell>
          <cell r="C907" t="str">
            <v>保育所</v>
          </cell>
          <cell r="D907" t="str">
            <v>あっぷるキッズ青葉台</v>
          </cell>
          <cell r="E907">
            <v>82</v>
          </cell>
          <cell r="F907" t="str">
            <v>青葉区</v>
          </cell>
          <cell r="G907" t="str">
            <v>該当</v>
          </cell>
          <cell r="H907">
            <v>14</v>
          </cell>
          <cell r="I907" t="str">
            <v>受ける</v>
          </cell>
          <cell r="J907">
            <v>2270063</v>
          </cell>
          <cell r="K907" t="str">
            <v>横浜市青葉区榎が丘７丁目１０番地</v>
          </cell>
          <cell r="L907" t="str">
            <v>あっぷるキッズ青葉台</v>
          </cell>
          <cell r="M907">
            <v>45205</v>
          </cell>
          <cell r="P907" t="str">
            <v>あり</v>
          </cell>
          <cell r="U907" t="str">
            <v>令和４年</v>
          </cell>
        </row>
        <row r="908">
          <cell r="A908">
            <v>1410051023869</v>
          </cell>
          <cell r="B908">
            <v>6</v>
          </cell>
          <cell r="C908" t="str">
            <v>保育所</v>
          </cell>
          <cell r="D908" t="str">
            <v>しらとり台保育園　青葉台</v>
          </cell>
          <cell r="E908">
            <v>82</v>
          </cell>
          <cell r="F908" t="str">
            <v>青葉区</v>
          </cell>
          <cell r="G908" t="str">
            <v>該当</v>
          </cell>
          <cell r="H908">
            <v>18</v>
          </cell>
          <cell r="I908" t="str">
            <v>受ける</v>
          </cell>
          <cell r="J908">
            <v>2270054</v>
          </cell>
          <cell r="K908" t="str">
            <v>横浜市青葉区しらとり台１７－５８</v>
          </cell>
          <cell r="L908" t="str">
            <v>社会福祉法人しらとり台保育園</v>
          </cell>
          <cell r="M908">
            <v>45198</v>
          </cell>
          <cell r="P908" t="str">
            <v>あり</v>
          </cell>
          <cell r="U908" t="str">
            <v>令和４年</v>
          </cell>
        </row>
        <row r="909">
          <cell r="A909">
            <v>1410051023844</v>
          </cell>
          <cell r="B909">
            <v>6</v>
          </cell>
          <cell r="C909" t="str">
            <v>保育所</v>
          </cell>
          <cell r="D909" t="str">
            <v>エンゼルベア青葉台保育園</v>
          </cell>
          <cell r="E909">
            <v>82</v>
          </cell>
          <cell r="F909" t="str">
            <v>青葉区</v>
          </cell>
          <cell r="G909" t="str">
            <v>該当</v>
          </cell>
          <cell r="H909">
            <v>17</v>
          </cell>
          <cell r="I909" t="str">
            <v>受ける</v>
          </cell>
          <cell r="J909">
            <v>2270063</v>
          </cell>
          <cell r="K909" t="str">
            <v>横浜市青葉区榎が丘１３－３</v>
          </cell>
          <cell r="L909" t="str">
            <v>エンゼルベア青葉台保育園</v>
          </cell>
          <cell r="M909">
            <v>45198</v>
          </cell>
          <cell r="P909" t="str">
            <v>あり</v>
          </cell>
          <cell r="U909" t="str">
            <v>令和４年</v>
          </cell>
        </row>
        <row r="910">
          <cell r="A910">
            <v>1410051023471</v>
          </cell>
          <cell r="B910">
            <v>6</v>
          </cell>
          <cell r="C910" t="str">
            <v>保育所</v>
          </cell>
          <cell r="D910" t="str">
            <v>ベネッセ　青葉台保育園</v>
          </cell>
          <cell r="E910">
            <v>82</v>
          </cell>
          <cell r="F910" t="str">
            <v>青葉区</v>
          </cell>
          <cell r="G910" t="str">
            <v>該当</v>
          </cell>
          <cell r="H910">
            <v>20</v>
          </cell>
          <cell r="I910" t="str">
            <v>受ける</v>
          </cell>
          <cell r="J910">
            <v>1630905</v>
          </cell>
          <cell r="K910" t="str">
            <v>東京都新宿区西新宿２丁目３－１　新宿モノリスビル５階</v>
          </cell>
          <cell r="L910" t="str">
            <v>株式会社ベネッセスタイルケア</v>
          </cell>
          <cell r="M910">
            <v>45226</v>
          </cell>
          <cell r="P910" t="str">
            <v>あり</v>
          </cell>
          <cell r="U910" t="str">
            <v>令和４年</v>
          </cell>
        </row>
        <row r="911">
          <cell r="A911">
            <v>1410051019834</v>
          </cell>
          <cell r="B911">
            <v>6</v>
          </cell>
          <cell r="C911" t="str">
            <v>保育所</v>
          </cell>
          <cell r="D911" t="str">
            <v>ぽれぽれ保育園藤が丘</v>
          </cell>
          <cell r="E911">
            <v>82</v>
          </cell>
          <cell r="F911" t="str">
            <v>青葉区</v>
          </cell>
          <cell r="G911" t="str">
            <v>該当</v>
          </cell>
          <cell r="H911">
            <v>14</v>
          </cell>
          <cell r="I911" t="str">
            <v>受ける</v>
          </cell>
          <cell r="J911">
            <v>1830027</v>
          </cell>
          <cell r="K911" t="str">
            <v>東京都府中市本町２丁目５－２４</v>
          </cell>
          <cell r="L911" t="str">
            <v>株式会社　ポーレ</v>
          </cell>
          <cell r="M911">
            <v>45219</v>
          </cell>
          <cell r="P911" t="str">
            <v>あり</v>
          </cell>
          <cell r="U911" t="str">
            <v>令和４年</v>
          </cell>
        </row>
        <row r="912">
          <cell r="A912">
            <v>1410051019727</v>
          </cell>
          <cell r="B912">
            <v>6</v>
          </cell>
          <cell r="C912" t="str">
            <v>保育所</v>
          </cell>
          <cell r="D912" t="str">
            <v>グローバルキッズ市が尾園</v>
          </cell>
          <cell r="E912">
            <v>82</v>
          </cell>
          <cell r="F912" t="str">
            <v>青葉区</v>
          </cell>
          <cell r="G912" t="str">
            <v>該当</v>
          </cell>
          <cell r="H912">
            <v>15</v>
          </cell>
          <cell r="I912" t="str">
            <v>受ける</v>
          </cell>
          <cell r="J912">
            <v>1020071</v>
          </cell>
          <cell r="K912" t="str">
            <v>東京都千代田区富士見二丁目１４番３６号</v>
          </cell>
          <cell r="L912" t="str">
            <v>株式会社グローバルキッズ</v>
          </cell>
          <cell r="M912">
            <v>45198</v>
          </cell>
          <cell r="P912" t="str">
            <v>あり</v>
          </cell>
          <cell r="U912" t="str">
            <v>令和４年</v>
          </cell>
        </row>
        <row r="913">
          <cell r="A913">
            <v>1410051019719</v>
          </cell>
          <cell r="B913">
            <v>6</v>
          </cell>
          <cell r="C913" t="str">
            <v>保育所</v>
          </cell>
          <cell r="D913" t="str">
            <v>美しが丘どろんこ保育園</v>
          </cell>
          <cell r="E913">
            <v>82</v>
          </cell>
          <cell r="F913" t="str">
            <v>青葉区</v>
          </cell>
          <cell r="G913" t="str">
            <v>該当</v>
          </cell>
          <cell r="H913">
            <v>17</v>
          </cell>
          <cell r="I913" t="str">
            <v>受ける</v>
          </cell>
          <cell r="J913">
            <v>1500002</v>
          </cell>
          <cell r="K913" t="str">
            <v>東京都渋谷区渋谷１丁目２－５　ＭＦＰＲ渋谷ビル１３Ｆ</v>
          </cell>
          <cell r="L913" t="str">
            <v>社会福祉法人　どろんこ会</v>
          </cell>
          <cell r="M913">
            <v>45205</v>
          </cell>
          <cell r="P913" t="str">
            <v>あり</v>
          </cell>
          <cell r="U913" t="str">
            <v>令和４年</v>
          </cell>
        </row>
        <row r="914">
          <cell r="A914">
            <v>1410051019701</v>
          </cell>
          <cell r="B914">
            <v>6</v>
          </cell>
          <cell r="C914" t="str">
            <v>保育所</v>
          </cell>
          <cell r="D914" t="str">
            <v>グローバルキッズたまプラーザ保育園</v>
          </cell>
          <cell r="E914">
            <v>82</v>
          </cell>
          <cell r="F914" t="str">
            <v>青葉区</v>
          </cell>
          <cell r="G914" t="str">
            <v>該当</v>
          </cell>
          <cell r="H914">
            <v>15</v>
          </cell>
          <cell r="I914" t="str">
            <v>受ける</v>
          </cell>
          <cell r="J914">
            <v>1020071</v>
          </cell>
          <cell r="K914" t="str">
            <v>東京都千代田区富士見二丁目１４番３６号</v>
          </cell>
          <cell r="L914" t="str">
            <v>株式会社グローバルキッズ</v>
          </cell>
          <cell r="M914">
            <v>45198</v>
          </cell>
          <cell r="P914" t="str">
            <v>あり</v>
          </cell>
          <cell r="U914" t="str">
            <v>令和４年</v>
          </cell>
        </row>
        <row r="915">
          <cell r="A915">
            <v>1410051019370</v>
          </cell>
          <cell r="B915">
            <v>6</v>
          </cell>
          <cell r="C915" t="str">
            <v>保育所</v>
          </cell>
          <cell r="D915" t="str">
            <v>アスクあざみ野保育園</v>
          </cell>
          <cell r="E915">
            <v>82</v>
          </cell>
          <cell r="F915" t="str">
            <v>青葉区</v>
          </cell>
          <cell r="G915" t="str">
            <v>該当</v>
          </cell>
          <cell r="H915">
            <v>20</v>
          </cell>
          <cell r="I915" t="str">
            <v>受ける</v>
          </cell>
          <cell r="J915">
            <v>1080075</v>
          </cell>
          <cell r="K915" t="str">
            <v>東京都港区港南１丁目２－７０　品川シーズンテラス５Ｆ</v>
          </cell>
          <cell r="L915" t="str">
            <v>株式会社　日本保育総合研究所</v>
          </cell>
          <cell r="M915">
            <v>45198</v>
          </cell>
          <cell r="P915" t="str">
            <v>あり</v>
          </cell>
          <cell r="U915" t="str">
            <v>令和４年</v>
          </cell>
        </row>
        <row r="916">
          <cell r="A916">
            <v>1410051018703</v>
          </cell>
          <cell r="B916">
            <v>6</v>
          </cell>
          <cell r="C916" t="str">
            <v>保育所</v>
          </cell>
          <cell r="D916" t="str">
            <v>市が尾こどものいえ保育園</v>
          </cell>
          <cell r="E916">
            <v>82</v>
          </cell>
          <cell r="F916" t="str">
            <v>青葉区</v>
          </cell>
          <cell r="G916" t="str">
            <v>該当</v>
          </cell>
          <cell r="H916">
            <v>20</v>
          </cell>
          <cell r="I916" t="str">
            <v>受ける</v>
          </cell>
          <cell r="J916">
            <v>2250024</v>
          </cell>
          <cell r="K916" t="str">
            <v>横浜市青葉区市ケ尾町４９８－８</v>
          </cell>
          <cell r="L916" t="str">
            <v>市が尾こどものいえ保育園</v>
          </cell>
          <cell r="M916">
            <v>45205</v>
          </cell>
          <cell r="P916" t="str">
            <v>あり</v>
          </cell>
          <cell r="U916" t="str">
            <v>令和４年</v>
          </cell>
        </row>
        <row r="917">
          <cell r="A917">
            <v>1410051018349</v>
          </cell>
          <cell r="B917">
            <v>6</v>
          </cell>
          <cell r="C917" t="str">
            <v>保育所</v>
          </cell>
          <cell r="D917" t="str">
            <v>スターチャイルド≪たまプラーザナーサリー</v>
          </cell>
          <cell r="E917">
            <v>82</v>
          </cell>
          <cell r="F917" t="str">
            <v>青葉区</v>
          </cell>
          <cell r="G917" t="str">
            <v>該当</v>
          </cell>
          <cell r="H917">
            <v>17</v>
          </cell>
          <cell r="I917" t="str">
            <v>受ける</v>
          </cell>
          <cell r="J917">
            <v>2210835</v>
          </cell>
          <cell r="K917" t="str">
            <v>横浜市神奈川区鶴屋町３－２９－１　第６安田ビル５階</v>
          </cell>
          <cell r="L917" t="str">
            <v>ヒューマンスターチャイルド株式会社</v>
          </cell>
          <cell r="M917">
            <v>45226</v>
          </cell>
          <cell r="P917" t="str">
            <v>あり</v>
          </cell>
          <cell r="U917" t="str">
            <v>令和４年</v>
          </cell>
        </row>
        <row r="918">
          <cell r="A918">
            <v>1410051018331</v>
          </cell>
          <cell r="B918">
            <v>6</v>
          </cell>
          <cell r="C918" t="str">
            <v>保育所</v>
          </cell>
          <cell r="D918" t="str">
            <v>スターチャイルド≪藤が丘ナーサリー≫</v>
          </cell>
          <cell r="E918">
            <v>82</v>
          </cell>
          <cell r="F918" t="str">
            <v>青葉区</v>
          </cell>
          <cell r="G918" t="str">
            <v>該当</v>
          </cell>
          <cell r="H918">
            <v>15</v>
          </cell>
          <cell r="I918" t="str">
            <v>受ける</v>
          </cell>
          <cell r="J918">
            <v>2210835</v>
          </cell>
          <cell r="K918" t="str">
            <v>横浜市神奈川区鶴屋町３－２９－１　第６安田ビル５階</v>
          </cell>
          <cell r="L918" t="str">
            <v>ヒューマンスターチャイルド株式会社</v>
          </cell>
          <cell r="M918">
            <v>45219</v>
          </cell>
          <cell r="P918" t="str">
            <v>あり</v>
          </cell>
          <cell r="U918" t="str">
            <v>令和４年</v>
          </cell>
        </row>
        <row r="919">
          <cell r="A919">
            <v>1410051018323</v>
          </cell>
          <cell r="B919">
            <v>6</v>
          </cell>
          <cell r="C919" t="str">
            <v>保育所</v>
          </cell>
          <cell r="D919" t="str">
            <v>青葉保育園</v>
          </cell>
          <cell r="E919">
            <v>82</v>
          </cell>
          <cell r="F919" t="str">
            <v>青葉区</v>
          </cell>
          <cell r="G919" t="str">
            <v>該当</v>
          </cell>
          <cell r="H919">
            <v>26</v>
          </cell>
          <cell r="I919" t="str">
            <v>受ける</v>
          </cell>
          <cell r="J919">
            <v>2250005</v>
          </cell>
          <cell r="K919" t="str">
            <v>横浜市青葉区荏子田三丁目２３－１０</v>
          </cell>
          <cell r="L919" t="str">
            <v>社会福祉法人　晴翔会　青葉保育園</v>
          </cell>
          <cell r="M919">
            <v>45191</v>
          </cell>
          <cell r="P919" t="str">
            <v>あり</v>
          </cell>
          <cell r="U919" t="str">
            <v>令和４年</v>
          </cell>
        </row>
        <row r="920">
          <cell r="A920">
            <v>1410051017499</v>
          </cell>
          <cell r="B920">
            <v>6</v>
          </cell>
          <cell r="C920" t="str">
            <v>保育所</v>
          </cell>
          <cell r="D920" t="str">
            <v>にじいろ保育園青葉台</v>
          </cell>
          <cell r="E920">
            <v>82</v>
          </cell>
          <cell r="F920" t="str">
            <v>青葉区</v>
          </cell>
          <cell r="G920" t="str">
            <v>該当</v>
          </cell>
          <cell r="H920">
            <v>21</v>
          </cell>
          <cell r="I920" t="str">
            <v>受ける</v>
          </cell>
          <cell r="J920">
            <v>1500043</v>
          </cell>
          <cell r="K920" t="str">
            <v>東京都渋谷区道玄坂１丁目１２－１　渋谷マークシティ　ウェスト１７階</v>
          </cell>
          <cell r="L920" t="str">
            <v>ライクキッズ株式会社</v>
          </cell>
          <cell r="M920">
            <v>45212</v>
          </cell>
          <cell r="P920" t="str">
            <v>あり</v>
          </cell>
          <cell r="U920" t="str">
            <v>令和４年</v>
          </cell>
        </row>
        <row r="921">
          <cell r="A921">
            <v>1410051017481</v>
          </cell>
          <cell r="B921">
            <v>6</v>
          </cell>
          <cell r="C921" t="str">
            <v>保育所</v>
          </cell>
          <cell r="D921" t="str">
            <v>りんどう保育園</v>
          </cell>
          <cell r="E921">
            <v>82</v>
          </cell>
          <cell r="F921" t="str">
            <v>青葉区</v>
          </cell>
          <cell r="G921" t="str">
            <v>該当</v>
          </cell>
          <cell r="H921">
            <v>20</v>
          </cell>
          <cell r="I921" t="str">
            <v>受ける</v>
          </cell>
          <cell r="J921">
            <v>2240047</v>
          </cell>
          <cell r="K921" t="str">
            <v>横浜市青葉区みたけ台３２－１９</v>
          </cell>
          <cell r="L921" t="str">
            <v>祥泉福祉会　りんどう保育園</v>
          </cell>
          <cell r="M921">
            <v>45191</v>
          </cell>
          <cell r="P921" t="str">
            <v>あり</v>
          </cell>
          <cell r="U921" t="str">
            <v>令和４年</v>
          </cell>
        </row>
        <row r="922">
          <cell r="A922">
            <v>1410051017473</v>
          </cell>
          <cell r="B922">
            <v>6</v>
          </cell>
          <cell r="C922" t="str">
            <v>保育所</v>
          </cell>
          <cell r="D922" t="str">
            <v>横浜ナザレ保育園</v>
          </cell>
          <cell r="E922">
            <v>82</v>
          </cell>
          <cell r="F922" t="str">
            <v>青葉区</v>
          </cell>
          <cell r="G922" t="str">
            <v>該当</v>
          </cell>
          <cell r="H922">
            <v>18</v>
          </cell>
          <cell r="I922" t="str">
            <v>受ける</v>
          </cell>
          <cell r="J922">
            <v>2270033</v>
          </cell>
          <cell r="K922" t="str">
            <v>横浜市青葉区鴨志田町１２６４番地</v>
          </cell>
          <cell r="L922" t="str">
            <v>学校法人　四恩学園</v>
          </cell>
          <cell r="M922">
            <v>45191</v>
          </cell>
          <cell r="P922" t="str">
            <v>あり</v>
          </cell>
          <cell r="U922" t="str">
            <v>令和４年</v>
          </cell>
        </row>
        <row r="923">
          <cell r="A923">
            <v>1410051017465</v>
          </cell>
          <cell r="B923">
            <v>6</v>
          </cell>
          <cell r="C923" t="str">
            <v>保育所</v>
          </cell>
          <cell r="D923" t="str">
            <v>もみじ第二保育園</v>
          </cell>
          <cell r="E923">
            <v>82</v>
          </cell>
          <cell r="F923" t="str">
            <v>青葉区</v>
          </cell>
          <cell r="G923" t="str">
            <v>該当</v>
          </cell>
          <cell r="H923">
            <v>19</v>
          </cell>
          <cell r="I923" t="str">
            <v>受ける</v>
          </cell>
          <cell r="J923">
            <v>2270067</v>
          </cell>
          <cell r="K923" t="str">
            <v>横浜市青葉区松風台１８－１０</v>
          </cell>
          <cell r="L923" t="str">
            <v>社会福祉法人　博愛福祉会</v>
          </cell>
          <cell r="M923">
            <v>45198</v>
          </cell>
          <cell r="P923" t="str">
            <v>あり</v>
          </cell>
          <cell r="U923" t="str">
            <v>令和４年</v>
          </cell>
        </row>
        <row r="924">
          <cell r="A924">
            <v>1410051017457</v>
          </cell>
          <cell r="B924">
            <v>6</v>
          </cell>
          <cell r="C924" t="str">
            <v>保育所</v>
          </cell>
          <cell r="D924" t="str">
            <v>みどり乳児園</v>
          </cell>
          <cell r="E924">
            <v>82</v>
          </cell>
          <cell r="F924" t="str">
            <v>青葉区</v>
          </cell>
          <cell r="G924" t="str">
            <v>該当</v>
          </cell>
          <cell r="H924">
            <v>18</v>
          </cell>
          <cell r="I924" t="str">
            <v>受ける</v>
          </cell>
          <cell r="J924">
            <v>2270062</v>
          </cell>
          <cell r="K924" t="str">
            <v>横浜市青葉区青葉台一丁目２９－１５</v>
          </cell>
          <cell r="L924" t="str">
            <v>特定非営利活動法人　みどり乳児園</v>
          </cell>
          <cell r="M924">
            <v>45226</v>
          </cell>
          <cell r="P924" t="str">
            <v>あり</v>
          </cell>
          <cell r="U924" t="str">
            <v>令和４年</v>
          </cell>
        </row>
        <row r="925">
          <cell r="A925">
            <v>1410051017432</v>
          </cell>
          <cell r="B925">
            <v>6</v>
          </cell>
          <cell r="C925" t="str">
            <v>保育所</v>
          </cell>
          <cell r="D925" t="str">
            <v>ちぐさのもり保育園</v>
          </cell>
          <cell r="E925">
            <v>82</v>
          </cell>
          <cell r="F925" t="str">
            <v>青葉区</v>
          </cell>
          <cell r="G925" t="str">
            <v>該当</v>
          </cell>
          <cell r="H925">
            <v>19</v>
          </cell>
          <cell r="I925" t="str">
            <v>受ける</v>
          </cell>
          <cell r="J925">
            <v>2270051</v>
          </cell>
          <cell r="K925" t="str">
            <v>横浜市青葉区千草台３２－１５</v>
          </cell>
          <cell r="L925" t="str">
            <v>ちぐさのもり保育園</v>
          </cell>
          <cell r="M925">
            <v>45219</v>
          </cell>
          <cell r="P925" t="str">
            <v>あり</v>
          </cell>
          <cell r="U925" t="str">
            <v>令和４年</v>
          </cell>
        </row>
        <row r="926">
          <cell r="A926">
            <v>1410051017416</v>
          </cell>
          <cell r="B926">
            <v>6</v>
          </cell>
          <cell r="C926" t="str">
            <v>保育所</v>
          </cell>
          <cell r="D926" t="str">
            <v>オルタスそらいろ</v>
          </cell>
          <cell r="E926">
            <v>82</v>
          </cell>
          <cell r="F926" t="str">
            <v>青葉区</v>
          </cell>
          <cell r="G926" t="str">
            <v>該当</v>
          </cell>
          <cell r="H926">
            <v>19</v>
          </cell>
          <cell r="I926" t="str">
            <v>受ける</v>
          </cell>
          <cell r="J926">
            <v>2270062</v>
          </cell>
          <cell r="K926" t="str">
            <v>横浜市青葉区青葉台１ー４　５階</v>
          </cell>
          <cell r="L926" t="str">
            <v>オルタスそらいろ</v>
          </cell>
          <cell r="M926">
            <v>45212</v>
          </cell>
          <cell r="P926" t="str">
            <v>あり</v>
          </cell>
          <cell r="U926" t="str">
            <v>令和４年</v>
          </cell>
        </row>
        <row r="927">
          <cell r="A927">
            <v>1410051017408</v>
          </cell>
          <cell r="B927">
            <v>6</v>
          </cell>
          <cell r="C927" t="str">
            <v>保育所</v>
          </cell>
          <cell r="D927" t="str">
            <v>エンゼルベアあざみ野保育園</v>
          </cell>
          <cell r="E927">
            <v>82</v>
          </cell>
          <cell r="F927" t="str">
            <v>青葉区</v>
          </cell>
          <cell r="G927" t="str">
            <v>該当</v>
          </cell>
          <cell r="H927">
            <v>17</v>
          </cell>
          <cell r="I927" t="str">
            <v>受ける</v>
          </cell>
          <cell r="J927">
            <v>2250003</v>
          </cell>
          <cell r="K927" t="str">
            <v>横浜市青葉区新石川１－１３－１</v>
          </cell>
          <cell r="L927" t="str">
            <v>エンゼルベア　あざみ野保育園</v>
          </cell>
          <cell r="M927">
            <v>45198</v>
          </cell>
          <cell r="P927" t="str">
            <v>あり</v>
          </cell>
          <cell r="U927" t="str">
            <v>令和４年</v>
          </cell>
        </row>
        <row r="928">
          <cell r="A928">
            <v>1410051017390</v>
          </cell>
          <cell r="B928">
            <v>6</v>
          </cell>
          <cell r="C928" t="str">
            <v>保育所</v>
          </cell>
          <cell r="D928" t="str">
            <v>アスク藤が丘保育園</v>
          </cell>
          <cell r="E928">
            <v>82</v>
          </cell>
          <cell r="F928" t="str">
            <v>青葉区</v>
          </cell>
          <cell r="G928" t="str">
            <v>該当</v>
          </cell>
          <cell r="H928">
            <v>17</v>
          </cell>
          <cell r="I928" t="str">
            <v>受ける</v>
          </cell>
          <cell r="J928">
            <v>1080075</v>
          </cell>
          <cell r="K928" t="str">
            <v>東京都港区港南１丁目２－７０　品川シーズンテラス５Ｆ</v>
          </cell>
          <cell r="L928" t="str">
            <v>株式会社　日本保育総合研究所</v>
          </cell>
          <cell r="M928">
            <v>45198</v>
          </cell>
          <cell r="P928" t="str">
            <v>あり</v>
          </cell>
          <cell r="U928" t="str">
            <v>令和４年</v>
          </cell>
        </row>
        <row r="929">
          <cell r="A929">
            <v>1410051017382</v>
          </cell>
          <cell r="B929">
            <v>6</v>
          </cell>
          <cell r="C929" t="str">
            <v>保育所</v>
          </cell>
          <cell r="D929" t="str">
            <v>青葉フレール保育園</v>
          </cell>
          <cell r="E929">
            <v>82</v>
          </cell>
          <cell r="F929" t="str">
            <v>青葉区</v>
          </cell>
          <cell r="G929" t="str">
            <v>該当</v>
          </cell>
          <cell r="H929">
            <v>26</v>
          </cell>
          <cell r="I929" t="str">
            <v>受ける</v>
          </cell>
          <cell r="J929">
            <v>2250003</v>
          </cell>
          <cell r="K929" t="str">
            <v>横浜市青葉区新石川２丁目９番６</v>
          </cell>
          <cell r="L929" t="str">
            <v>（福）春明会　青葉フレール保育園</v>
          </cell>
          <cell r="M929">
            <v>45198</v>
          </cell>
          <cell r="P929" t="str">
            <v>あり</v>
          </cell>
          <cell r="U929" t="str">
            <v>令和４年</v>
          </cell>
        </row>
        <row r="930">
          <cell r="A930">
            <v>1410051015857</v>
          </cell>
          <cell r="B930">
            <v>6</v>
          </cell>
          <cell r="C930" t="str">
            <v>保育所</v>
          </cell>
          <cell r="D930" t="str">
            <v>グローバルキッズあざみ野園</v>
          </cell>
          <cell r="E930">
            <v>82</v>
          </cell>
          <cell r="F930" t="str">
            <v>青葉区</v>
          </cell>
          <cell r="G930" t="str">
            <v>該当</v>
          </cell>
          <cell r="H930">
            <v>17</v>
          </cell>
          <cell r="I930" t="str">
            <v>受ける</v>
          </cell>
          <cell r="J930">
            <v>1020071</v>
          </cell>
          <cell r="K930" t="str">
            <v>東京都千代田区富士見二丁目１４番３６号</v>
          </cell>
          <cell r="L930" t="str">
            <v>株式会社グローバルキッズ</v>
          </cell>
          <cell r="M930">
            <v>45198</v>
          </cell>
          <cell r="P930" t="str">
            <v>あり</v>
          </cell>
          <cell r="U930" t="str">
            <v>令和４年</v>
          </cell>
        </row>
        <row r="931">
          <cell r="A931">
            <v>1410051015840</v>
          </cell>
          <cell r="B931">
            <v>6</v>
          </cell>
          <cell r="C931" t="str">
            <v>保育所</v>
          </cell>
          <cell r="D931" t="str">
            <v>アートチャイルドケアろりぽっぷたまプラーザ</v>
          </cell>
          <cell r="E931">
            <v>82</v>
          </cell>
          <cell r="F931" t="str">
            <v>青葉区</v>
          </cell>
          <cell r="G931" t="str">
            <v>該当</v>
          </cell>
          <cell r="H931">
            <v>21</v>
          </cell>
          <cell r="I931" t="str">
            <v>受ける</v>
          </cell>
          <cell r="J931">
            <v>1400002</v>
          </cell>
          <cell r="K931" t="str">
            <v>東京都品川区東品川１－３－１０　アートコーポレーション東京オフィス３Ｆ</v>
          </cell>
          <cell r="L931" t="str">
            <v>アートチャイルドケア株式会社</v>
          </cell>
          <cell r="M931">
            <v>45212</v>
          </cell>
          <cell r="P931" t="str">
            <v>あり</v>
          </cell>
          <cell r="U931" t="str">
            <v>令和４年</v>
          </cell>
        </row>
        <row r="932">
          <cell r="A932">
            <v>1410051015832</v>
          </cell>
          <cell r="B932">
            <v>6</v>
          </cell>
          <cell r="C932" t="str">
            <v>保育所</v>
          </cell>
          <cell r="D932" t="str">
            <v>ベネッセ　市ヶ尾駅前保育園</v>
          </cell>
          <cell r="E932">
            <v>82</v>
          </cell>
          <cell r="F932" t="str">
            <v>青葉区</v>
          </cell>
          <cell r="G932" t="str">
            <v>該当</v>
          </cell>
          <cell r="H932">
            <v>18</v>
          </cell>
          <cell r="I932" t="str">
            <v>受ける</v>
          </cell>
          <cell r="J932">
            <v>1630905</v>
          </cell>
          <cell r="K932" t="str">
            <v>東京都新宿区西新宿２丁目３－１新宿モノリスビル５Ｆ</v>
          </cell>
          <cell r="L932" t="str">
            <v>株式会社ベネッセスタイルケア</v>
          </cell>
          <cell r="M932">
            <v>45226</v>
          </cell>
          <cell r="P932" t="str">
            <v>あり</v>
          </cell>
          <cell r="U932" t="str">
            <v>令和４年</v>
          </cell>
        </row>
        <row r="933">
          <cell r="A933">
            <v>1410051015824</v>
          </cell>
          <cell r="B933">
            <v>6</v>
          </cell>
          <cell r="C933" t="str">
            <v>保育所</v>
          </cell>
          <cell r="D933" t="str">
            <v>にじいろ保育園江田</v>
          </cell>
          <cell r="E933">
            <v>82</v>
          </cell>
          <cell r="F933" t="str">
            <v>青葉区</v>
          </cell>
          <cell r="G933" t="str">
            <v>該当</v>
          </cell>
          <cell r="H933">
            <v>14</v>
          </cell>
          <cell r="I933" t="str">
            <v>受ける</v>
          </cell>
          <cell r="J933">
            <v>1500043</v>
          </cell>
          <cell r="K933" t="str">
            <v>東京都渋谷区道玄坂１丁目１２－１　渋谷マークシティ　ウェスト１７階</v>
          </cell>
          <cell r="L933" t="str">
            <v>ライクキッズ株式会社</v>
          </cell>
          <cell r="M933">
            <v>45191</v>
          </cell>
          <cell r="P933" t="str">
            <v>あり</v>
          </cell>
          <cell r="U933" t="str">
            <v>令和４年</v>
          </cell>
        </row>
        <row r="934">
          <cell r="A934">
            <v>1410051015816</v>
          </cell>
          <cell r="B934">
            <v>6</v>
          </cell>
          <cell r="C934" t="str">
            <v>保育所</v>
          </cell>
          <cell r="D934" t="str">
            <v>しらとり台保育園</v>
          </cell>
          <cell r="E934">
            <v>82</v>
          </cell>
          <cell r="F934" t="str">
            <v>青葉区</v>
          </cell>
          <cell r="G934" t="str">
            <v>該当</v>
          </cell>
          <cell r="H934">
            <v>37</v>
          </cell>
          <cell r="I934" t="str">
            <v>受ける</v>
          </cell>
          <cell r="J934">
            <v>2270054</v>
          </cell>
          <cell r="K934" t="str">
            <v>横浜市青葉区しらとり台１７－５８</v>
          </cell>
          <cell r="L934" t="str">
            <v>社会福祉法人　しらとり台保育園</v>
          </cell>
          <cell r="M934">
            <v>45198</v>
          </cell>
          <cell r="P934" t="str">
            <v>あり</v>
          </cell>
          <cell r="U934" t="str">
            <v>令和４年</v>
          </cell>
        </row>
        <row r="935">
          <cell r="A935">
            <v>1410051015808</v>
          </cell>
          <cell r="B935">
            <v>6</v>
          </cell>
          <cell r="C935" t="str">
            <v>保育所</v>
          </cell>
          <cell r="D935" t="str">
            <v>グローバルキッズ藤が丘園</v>
          </cell>
          <cell r="E935">
            <v>82</v>
          </cell>
          <cell r="F935" t="str">
            <v>青葉区</v>
          </cell>
          <cell r="G935" t="str">
            <v>該当</v>
          </cell>
          <cell r="H935">
            <v>17</v>
          </cell>
          <cell r="I935" t="str">
            <v>受ける</v>
          </cell>
          <cell r="J935">
            <v>1020071</v>
          </cell>
          <cell r="K935" t="str">
            <v>東京都千代田区富士見二丁目１４番３６号</v>
          </cell>
          <cell r="L935" t="str">
            <v>株式会社グローバルキッズ</v>
          </cell>
          <cell r="M935">
            <v>45198</v>
          </cell>
          <cell r="P935" t="str">
            <v>あり</v>
          </cell>
          <cell r="U935" t="str">
            <v>令和４年</v>
          </cell>
        </row>
        <row r="936">
          <cell r="A936">
            <v>1410051015790</v>
          </cell>
          <cell r="B936">
            <v>6</v>
          </cell>
          <cell r="C936" t="str">
            <v>保育所</v>
          </cell>
          <cell r="D936" t="str">
            <v>いずみ青葉台保育園</v>
          </cell>
          <cell r="E936">
            <v>82</v>
          </cell>
          <cell r="F936" t="str">
            <v>青葉区</v>
          </cell>
          <cell r="G936" t="str">
            <v>該当</v>
          </cell>
          <cell r="H936">
            <v>21</v>
          </cell>
          <cell r="I936" t="str">
            <v>受ける</v>
          </cell>
          <cell r="J936">
            <v>2270062</v>
          </cell>
          <cell r="K936" t="str">
            <v>横浜市青葉区青葉台２－８－２７</v>
          </cell>
          <cell r="L936" t="str">
            <v>いずみ青葉台保育園</v>
          </cell>
          <cell r="M936">
            <v>45191</v>
          </cell>
          <cell r="P936" t="str">
            <v>あり</v>
          </cell>
          <cell r="U936" t="str">
            <v>令和４年</v>
          </cell>
        </row>
        <row r="937">
          <cell r="A937">
            <v>1410051015782</v>
          </cell>
          <cell r="B937">
            <v>6</v>
          </cell>
          <cell r="C937" t="str">
            <v>保育所</v>
          </cell>
          <cell r="D937" t="str">
            <v>ＭＩＷＡあかね台光の子保育園</v>
          </cell>
          <cell r="E937">
            <v>82</v>
          </cell>
          <cell r="F937" t="str">
            <v>青葉区</v>
          </cell>
          <cell r="G937" t="str">
            <v>該当</v>
          </cell>
          <cell r="H937">
            <v>24</v>
          </cell>
          <cell r="I937" t="str">
            <v>受ける</v>
          </cell>
          <cell r="J937">
            <v>2270066</v>
          </cell>
          <cell r="K937" t="str">
            <v>横浜市青葉区あかね台２丁目１８番地１</v>
          </cell>
          <cell r="L937" t="str">
            <v>社会福祉法人みわの会あかね台光の子保育園</v>
          </cell>
          <cell r="M937">
            <v>45198</v>
          </cell>
          <cell r="P937" t="str">
            <v>あり</v>
          </cell>
          <cell r="U937" t="str">
            <v>令和４年</v>
          </cell>
        </row>
        <row r="938">
          <cell r="A938">
            <v>1410051015261</v>
          </cell>
          <cell r="B938">
            <v>6</v>
          </cell>
          <cell r="C938" t="str">
            <v>保育所</v>
          </cell>
          <cell r="D938" t="str">
            <v>もみじ保育園</v>
          </cell>
          <cell r="E938">
            <v>82</v>
          </cell>
          <cell r="F938" t="str">
            <v>青葉区</v>
          </cell>
          <cell r="G938" t="str">
            <v>該当</v>
          </cell>
          <cell r="H938">
            <v>25</v>
          </cell>
          <cell r="I938" t="str">
            <v>受ける</v>
          </cell>
          <cell r="J938">
            <v>2270067</v>
          </cell>
          <cell r="K938" t="str">
            <v>横浜市青葉区松風台１８－１０</v>
          </cell>
          <cell r="L938" t="str">
            <v>社会福祉法人　博愛福祉会　もみじ保育園</v>
          </cell>
          <cell r="M938">
            <v>45205</v>
          </cell>
          <cell r="P938" t="str">
            <v>あり</v>
          </cell>
          <cell r="U938" t="str">
            <v>令和４年</v>
          </cell>
        </row>
        <row r="939">
          <cell r="A939">
            <v>1410051015253</v>
          </cell>
          <cell r="B939">
            <v>6</v>
          </cell>
          <cell r="C939" t="str">
            <v>保育所</v>
          </cell>
          <cell r="D939" t="str">
            <v>藤が丘もみじ保育センター</v>
          </cell>
          <cell r="E939">
            <v>82</v>
          </cell>
          <cell r="F939" t="str">
            <v>青葉区</v>
          </cell>
          <cell r="G939" t="str">
            <v>該当</v>
          </cell>
          <cell r="H939">
            <v>14</v>
          </cell>
          <cell r="I939" t="str">
            <v>受ける</v>
          </cell>
          <cell r="J939">
            <v>2270067</v>
          </cell>
          <cell r="K939" t="str">
            <v>横浜市青葉区松風台１８－１０</v>
          </cell>
          <cell r="L939" t="str">
            <v>社会福祉法人　博愛福祉会</v>
          </cell>
          <cell r="M939">
            <v>45191</v>
          </cell>
          <cell r="P939" t="str">
            <v>あり</v>
          </cell>
          <cell r="U939" t="str">
            <v>令和４年</v>
          </cell>
        </row>
        <row r="940">
          <cell r="A940">
            <v>1410051015246</v>
          </cell>
          <cell r="B940">
            <v>6</v>
          </cell>
          <cell r="C940" t="str">
            <v>保育所</v>
          </cell>
          <cell r="D940" t="str">
            <v>たまプラーザもみじ保育園</v>
          </cell>
          <cell r="E940">
            <v>82</v>
          </cell>
          <cell r="F940" t="str">
            <v>青葉区</v>
          </cell>
          <cell r="G940" t="str">
            <v>該当</v>
          </cell>
          <cell r="H940">
            <v>27</v>
          </cell>
          <cell r="I940" t="str">
            <v>受ける</v>
          </cell>
          <cell r="J940">
            <v>2270067</v>
          </cell>
          <cell r="K940" t="str">
            <v>横浜市青葉区松風台１８－１０</v>
          </cell>
          <cell r="L940" t="str">
            <v>社会福祉法人　博愛福祉会</v>
          </cell>
          <cell r="M940">
            <v>45198</v>
          </cell>
          <cell r="P940" t="str">
            <v>あり</v>
          </cell>
          <cell r="U940" t="str">
            <v>令和４年</v>
          </cell>
        </row>
        <row r="941">
          <cell r="A941">
            <v>1410051015048</v>
          </cell>
          <cell r="B941">
            <v>6</v>
          </cell>
          <cell r="C941" t="str">
            <v>保育所</v>
          </cell>
          <cell r="D941" t="str">
            <v>パレット保育園・たまプラーザ</v>
          </cell>
          <cell r="E941">
            <v>82</v>
          </cell>
          <cell r="F941" t="str">
            <v>青葉区</v>
          </cell>
          <cell r="G941" t="str">
            <v>該当</v>
          </cell>
          <cell r="H941">
            <v>15</v>
          </cell>
          <cell r="I941" t="str">
            <v>受ける</v>
          </cell>
          <cell r="J941">
            <v>2210056</v>
          </cell>
          <cell r="K941" t="str">
            <v>横浜市神奈川区金港町５－３２　ベイフロント横浜５Ｆ</v>
          </cell>
          <cell r="L941" t="str">
            <v>株式会社　理究</v>
          </cell>
          <cell r="M941">
            <v>45198</v>
          </cell>
          <cell r="P941" t="str">
            <v>あり</v>
          </cell>
          <cell r="U941" t="str">
            <v>令和４年</v>
          </cell>
        </row>
        <row r="942">
          <cell r="A942">
            <v>1410051015030</v>
          </cell>
          <cell r="B942">
            <v>6</v>
          </cell>
          <cell r="C942" t="str">
            <v>保育所</v>
          </cell>
          <cell r="D942" t="str">
            <v>ニチイキッズ美しが丘保育園</v>
          </cell>
          <cell r="E942">
            <v>82</v>
          </cell>
          <cell r="F942" t="str">
            <v>青葉区</v>
          </cell>
          <cell r="G942" t="str">
            <v>該当</v>
          </cell>
          <cell r="H942">
            <v>20</v>
          </cell>
          <cell r="I942" t="str">
            <v>受ける</v>
          </cell>
          <cell r="J942">
            <v>2250002</v>
          </cell>
          <cell r="K942" t="str">
            <v>横浜市青葉区美しが丘四丁目２４－２</v>
          </cell>
          <cell r="L942" t="str">
            <v>ニチイキッズ美しが丘保育園</v>
          </cell>
          <cell r="M942">
            <v>45205</v>
          </cell>
          <cell r="P942" t="str">
            <v>あり</v>
          </cell>
          <cell r="U942" t="str">
            <v>令和４年</v>
          </cell>
        </row>
        <row r="943">
          <cell r="A943">
            <v>1410051015014</v>
          </cell>
          <cell r="B943">
            <v>6</v>
          </cell>
          <cell r="C943" t="str">
            <v>保育所</v>
          </cell>
          <cell r="D943" t="str">
            <v>しらとり台保育園さつきが丘</v>
          </cell>
          <cell r="E943">
            <v>82</v>
          </cell>
          <cell r="F943" t="str">
            <v>青葉区</v>
          </cell>
          <cell r="G943" t="str">
            <v>該当</v>
          </cell>
          <cell r="H943">
            <v>23</v>
          </cell>
          <cell r="I943" t="str">
            <v>受ける</v>
          </cell>
          <cell r="J943">
            <v>2270054</v>
          </cell>
          <cell r="K943" t="str">
            <v>横浜市青葉区しらとり台１７－５８</v>
          </cell>
          <cell r="L943" t="str">
            <v>社会福祉法人　しらとり台保育園</v>
          </cell>
          <cell r="M943">
            <v>45198</v>
          </cell>
          <cell r="P943" t="str">
            <v>あり</v>
          </cell>
          <cell r="U943" t="str">
            <v>令和４年</v>
          </cell>
        </row>
        <row r="944">
          <cell r="A944">
            <v>1410051014470</v>
          </cell>
          <cell r="B944">
            <v>6</v>
          </cell>
          <cell r="C944" t="str">
            <v>保育所</v>
          </cell>
          <cell r="D944" t="str">
            <v>プレスクールあおば</v>
          </cell>
          <cell r="E944">
            <v>82</v>
          </cell>
          <cell r="F944" t="str">
            <v>青葉区</v>
          </cell>
          <cell r="G944" t="str">
            <v>該当</v>
          </cell>
          <cell r="H944">
            <v>17</v>
          </cell>
          <cell r="I944" t="str">
            <v>受ける</v>
          </cell>
          <cell r="J944">
            <v>2270062</v>
          </cell>
          <cell r="K944" t="str">
            <v>横浜市青葉区青葉台一丁目１８－１３</v>
          </cell>
          <cell r="L944" t="str">
            <v>プレスクールあおば</v>
          </cell>
          <cell r="M944">
            <v>45198</v>
          </cell>
          <cell r="P944" t="str">
            <v>あり</v>
          </cell>
          <cell r="U944" t="str">
            <v>令和４年</v>
          </cell>
        </row>
        <row r="945">
          <cell r="A945">
            <v>1410051014462</v>
          </cell>
          <cell r="B945">
            <v>6</v>
          </cell>
          <cell r="C945" t="str">
            <v>保育所</v>
          </cell>
          <cell r="D945" t="str">
            <v>たまプラーザ　こどもの詩保育園</v>
          </cell>
          <cell r="E945">
            <v>82</v>
          </cell>
          <cell r="F945" t="str">
            <v>青葉区</v>
          </cell>
          <cell r="G945" t="str">
            <v>該当</v>
          </cell>
          <cell r="H945">
            <v>17</v>
          </cell>
          <cell r="I945" t="str">
            <v>受ける</v>
          </cell>
          <cell r="J945">
            <v>2250003</v>
          </cell>
          <cell r="K945" t="str">
            <v>横浜市青葉区新石川二丁目２－１－１５　リンクプラザ４階</v>
          </cell>
          <cell r="L945" t="str">
            <v>たまプラーザこどもの詩保育園</v>
          </cell>
          <cell r="M945">
            <v>45212</v>
          </cell>
          <cell r="P945" t="str">
            <v>あり</v>
          </cell>
          <cell r="U945" t="str">
            <v>令和４年</v>
          </cell>
        </row>
        <row r="946">
          <cell r="A946">
            <v>1410051014454</v>
          </cell>
          <cell r="B946">
            <v>6</v>
          </cell>
          <cell r="C946" t="str">
            <v>保育所</v>
          </cell>
          <cell r="D946" t="str">
            <v>太陽の子　桜台保育園</v>
          </cell>
          <cell r="E946">
            <v>82</v>
          </cell>
          <cell r="F946" t="str">
            <v>青葉区</v>
          </cell>
          <cell r="G946" t="str">
            <v>該当</v>
          </cell>
          <cell r="H946">
            <v>18</v>
          </cell>
          <cell r="I946" t="str">
            <v>受ける</v>
          </cell>
          <cell r="J946">
            <v>1086215</v>
          </cell>
          <cell r="K946" t="str">
            <v>東京都港区港南二丁目１５番３号　品川インターシティＣ棟１５階</v>
          </cell>
          <cell r="L946" t="str">
            <v>ＨＩＴＯＷＡキッズライフ株式会社</v>
          </cell>
          <cell r="M946">
            <v>45226</v>
          </cell>
          <cell r="P946" t="str">
            <v>あり</v>
          </cell>
          <cell r="U946" t="str">
            <v>令和４年</v>
          </cell>
        </row>
        <row r="947">
          <cell r="A947">
            <v>1410051014447</v>
          </cell>
          <cell r="B947">
            <v>6</v>
          </cell>
          <cell r="C947" t="str">
            <v>保育所</v>
          </cell>
          <cell r="D947" t="str">
            <v>スターチャイルド≪江田ナーサリー≫</v>
          </cell>
          <cell r="E947">
            <v>82</v>
          </cell>
          <cell r="F947" t="str">
            <v>青葉区</v>
          </cell>
          <cell r="G947" t="str">
            <v>該当</v>
          </cell>
          <cell r="H947">
            <v>13</v>
          </cell>
          <cell r="I947" t="str">
            <v>受ける</v>
          </cell>
          <cell r="J947">
            <v>2210835</v>
          </cell>
          <cell r="K947" t="str">
            <v>横浜市神奈川区鶴屋町３－２９－１　第６安田ビル５階</v>
          </cell>
          <cell r="L947" t="str">
            <v>ヒューマンスターチャイルド株式会社</v>
          </cell>
          <cell r="M947">
            <v>45219</v>
          </cell>
          <cell r="P947" t="str">
            <v>あり</v>
          </cell>
          <cell r="U947" t="str">
            <v>令和４年</v>
          </cell>
        </row>
        <row r="948">
          <cell r="A948">
            <v>1410051014439</v>
          </cell>
          <cell r="B948">
            <v>6</v>
          </cell>
          <cell r="C948" t="str">
            <v>保育所</v>
          </cell>
          <cell r="D948" t="str">
            <v>スターチャイルド≪荏田北ナーサリー≫</v>
          </cell>
          <cell r="E948">
            <v>82</v>
          </cell>
          <cell r="F948" t="str">
            <v>青葉区</v>
          </cell>
          <cell r="G948" t="str">
            <v>該当</v>
          </cell>
          <cell r="H948">
            <v>17</v>
          </cell>
          <cell r="I948" t="str">
            <v>受ける</v>
          </cell>
          <cell r="J948">
            <v>2210835</v>
          </cell>
          <cell r="K948" t="str">
            <v>横浜市神奈川区鶴屋町３－２９－１　第６安田ビル５階</v>
          </cell>
          <cell r="L948" t="str">
            <v>ヒューマンスターチャイルド株式会社</v>
          </cell>
          <cell r="M948">
            <v>45205</v>
          </cell>
          <cell r="P948" t="str">
            <v>あり</v>
          </cell>
          <cell r="U948" t="str">
            <v>令和４年</v>
          </cell>
        </row>
        <row r="949">
          <cell r="A949">
            <v>1410051014413</v>
          </cell>
          <cell r="B949">
            <v>6</v>
          </cell>
          <cell r="C949" t="str">
            <v>保育所</v>
          </cell>
          <cell r="D949" t="str">
            <v>シャローム保育園</v>
          </cell>
          <cell r="E949">
            <v>82</v>
          </cell>
          <cell r="F949" t="str">
            <v>青葉区</v>
          </cell>
          <cell r="G949" t="str">
            <v>該当</v>
          </cell>
          <cell r="H949">
            <v>23</v>
          </cell>
          <cell r="I949" t="str">
            <v>受ける</v>
          </cell>
          <cell r="J949">
            <v>2250011</v>
          </cell>
          <cell r="K949" t="str">
            <v>横浜市青葉区あざみ野三丁目１１－２７</v>
          </cell>
          <cell r="L949" t="str">
            <v>シャローム保育園</v>
          </cell>
          <cell r="M949">
            <v>45191</v>
          </cell>
          <cell r="P949" t="str">
            <v>あり</v>
          </cell>
          <cell r="U949" t="str">
            <v>令和４年</v>
          </cell>
        </row>
        <row r="950">
          <cell r="A950">
            <v>1410051014405</v>
          </cell>
          <cell r="B950">
            <v>6</v>
          </cell>
          <cell r="C950" t="str">
            <v>保育所</v>
          </cell>
          <cell r="D950" t="str">
            <v>小桜愛児園</v>
          </cell>
          <cell r="E950">
            <v>82</v>
          </cell>
          <cell r="F950" t="str">
            <v>青葉区</v>
          </cell>
          <cell r="G950" t="str">
            <v>該当</v>
          </cell>
          <cell r="H950">
            <v>33</v>
          </cell>
          <cell r="I950" t="str">
            <v>受ける</v>
          </cell>
          <cell r="J950">
            <v>2250011</v>
          </cell>
          <cell r="K950" t="str">
            <v>横浜市青葉区あざみ野１－３２－６</v>
          </cell>
          <cell r="L950" t="str">
            <v>社会福祉法人　小桜会　小桜愛児園</v>
          </cell>
          <cell r="M950">
            <v>45212</v>
          </cell>
          <cell r="P950" t="str">
            <v>あり</v>
          </cell>
          <cell r="U950" t="str">
            <v>令和４年</v>
          </cell>
        </row>
        <row r="951">
          <cell r="A951">
            <v>1410051014397</v>
          </cell>
          <cell r="B951">
            <v>6</v>
          </cell>
          <cell r="C951" t="str">
            <v>保育所</v>
          </cell>
          <cell r="D951" t="str">
            <v>ChaCha Children Kakinokidai</v>
          </cell>
          <cell r="E951">
            <v>82</v>
          </cell>
          <cell r="F951" t="str">
            <v>青葉区</v>
          </cell>
          <cell r="G951" t="str">
            <v>該当</v>
          </cell>
          <cell r="H951">
            <v>37</v>
          </cell>
          <cell r="I951" t="str">
            <v>受ける</v>
          </cell>
          <cell r="J951">
            <v>2270048</v>
          </cell>
          <cell r="K951" t="str">
            <v>横浜市青葉区柿の木台７－５　ＣｈａＣｈａ　Ｃｈｉｌｄｒｅｎ　Ｋａｋｉｎｏｋｉｄａｉ</v>
          </cell>
          <cell r="L951" t="str">
            <v>事務　飯田</v>
          </cell>
          <cell r="M951">
            <v>45198</v>
          </cell>
          <cell r="P951" t="str">
            <v>あり</v>
          </cell>
          <cell r="U951" t="str">
            <v>令和４年</v>
          </cell>
        </row>
        <row r="952">
          <cell r="A952">
            <v>1410052005675</v>
          </cell>
          <cell r="B952">
            <v>7</v>
          </cell>
          <cell r="C952" t="str">
            <v>家庭的保育事業</v>
          </cell>
          <cell r="D952" t="str">
            <v>青葉ぽかぽか保育室</v>
          </cell>
          <cell r="E952">
            <v>82</v>
          </cell>
          <cell r="F952" t="str">
            <v>青葉区</v>
          </cell>
          <cell r="G952" t="str">
            <v>該当</v>
          </cell>
          <cell r="H952">
            <v>4</v>
          </cell>
          <cell r="I952" t="str">
            <v>-</v>
          </cell>
          <cell r="J952">
            <v>2270054</v>
          </cell>
          <cell r="K952" t="str">
            <v>横浜市青葉区しらとり台５８－１</v>
          </cell>
          <cell r="L952" t="str">
            <v>青葉ぽかぽか保育室</v>
          </cell>
          <cell r="M952">
            <v>45205</v>
          </cell>
          <cell r="P952" t="str">
            <v>あり</v>
          </cell>
          <cell r="U952" t="str">
            <v>令和４年</v>
          </cell>
        </row>
        <row r="953">
          <cell r="A953">
            <v>1410052004629</v>
          </cell>
          <cell r="B953">
            <v>7</v>
          </cell>
          <cell r="C953" t="str">
            <v>家庭的保育事業</v>
          </cell>
          <cell r="D953" t="str">
            <v>なかがわ家庭保育室</v>
          </cell>
          <cell r="E953">
            <v>82</v>
          </cell>
          <cell r="F953" t="str">
            <v>青葉区</v>
          </cell>
          <cell r="G953" t="str">
            <v>該当</v>
          </cell>
          <cell r="H953">
            <v>4</v>
          </cell>
          <cell r="I953" t="str">
            <v>-</v>
          </cell>
          <cell r="J953">
            <v>2270038</v>
          </cell>
          <cell r="K953" t="str">
            <v>横浜市青葉区奈良４丁目４－１　ヴェルディール奈良５－１０３</v>
          </cell>
          <cell r="L953" t="str">
            <v>中川家庭保育室</v>
          </cell>
          <cell r="M953">
            <v>45198</v>
          </cell>
          <cell r="P953" t="str">
            <v>あり</v>
          </cell>
          <cell r="U953" t="str">
            <v>令和４年</v>
          </cell>
        </row>
        <row r="954">
          <cell r="A954">
            <v>1410052005816</v>
          </cell>
          <cell r="B954">
            <v>8</v>
          </cell>
          <cell r="C954" t="str">
            <v>小規模保育事業（A型）</v>
          </cell>
          <cell r="D954" t="str">
            <v>ミアヘルサ保育園ひびき市が尾</v>
          </cell>
          <cell r="E954">
            <v>82</v>
          </cell>
          <cell r="F954" t="str">
            <v>青葉区</v>
          </cell>
          <cell r="G954" t="str">
            <v>該当</v>
          </cell>
          <cell r="H954">
            <v>12</v>
          </cell>
          <cell r="I954" t="str">
            <v>受ける</v>
          </cell>
          <cell r="J954">
            <v>2250024</v>
          </cell>
          <cell r="K954" t="str">
            <v>横浜市青葉区市ケ尾町１１５８－１　ワンステップビル２階</v>
          </cell>
          <cell r="L954" t="str">
            <v>ミアヘルサ保育園ひびき市が尾</v>
          </cell>
          <cell r="M954">
            <v>45212</v>
          </cell>
          <cell r="P954" t="str">
            <v>あり</v>
          </cell>
          <cell r="U954" t="str">
            <v>令和４年</v>
          </cell>
        </row>
        <row r="955">
          <cell r="A955">
            <v>1410052005808</v>
          </cell>
          <cell r="B955">
            <v>8</v>
          </cell>
          <cell r="C955" t="str">
            <v>小規模保育事業（A型）</v>
          </cell>
          <cell r="D955" t="str">
            <v>ミアヘルサ保育園ひびき江田</v>
          </cell>
          <cell r="E955">
            <v>82</v>
          </cell>
          <cell r="F955" t="str">
            <v>青葉区</v>
          </cell>
          <cell r="G955" t="str">
            <v>該当</v>
          </cell>
          <cell r="H955">
            <v>9</v>
          </cell>
          <cell r="I955" t="str">
            <v>受ける</v>
          </cell>
          <cell r="J955">
            <v>2250015</v>
          </cell>
          <cell r="K955" t="str">
            <v>横浜市青葉区荏田北一丁目２－８　ユーワビルＣ号室</v>
          </cell>
          <cell r="L955" t="str">
            <v>ミアヘルサ保育園ひびき江田</v>
          </cell>
          <cell r="M955">
            <v>45212</v>
          </cell>
          <cell r="P955" t="str">
            <v>あり</v>
          </cell>
          <cell r="U955" t="str">
            <v>令和４年</v>
          </cell>
        </row>
        <row r="956">
          <cell r="A956">
            <v>1410052005741</v>
          </cell>
          <cell r="B956">
            <v>8</v>
          </cell>
          <cell r="C956" t="str">
            <v>小規模保育事業（A型）</v>
          </cell>
          <cell r="D956" t="str">
            <v>スターチャイルド≪藤が丘小規模保育所≫</v>
          </cell>
          <cell r="E956">
            <v>82</v>
          </cell>
          <cell r="F956" t="str">
            <v>青葉区</v>
          </cell>
          <cell r="G956" t="str">
            <v>該当</v>
          </cell>
          <cell r="H956">
            <v>9</v>
          </cell>
          <cell r="I956" t="str">
            <v>受ける</v>
          </cell>
          <cell r="J956">
            <v>2210835</v>
          </cell>
          <cell r="K956" t="str">
            <v>横浜市神奈川区鶴屋町３丁目２９－１　第６安田ビル５階</v>
          </cell>
          <cell r="L956" t="str">
            <v>ヒューマンスターチャイルド株式会社</v>
          </cell>
          <cell r="M956">
            <v>45205</v>
          </cell>
          <cell r="P956" t="str">
            <v>あり</v>
          </cell>
          <cell r="U956" t="str">
            <v>令和４年</v>
          </cell>
        </row>
        <row r="957">
          <cell r="A957">
            <v>1410052005287</v>
          </cell>
          <cell r="B957">
            <v>8</v>
          </cell>
          <cell r="C957" t="str">
            <v>小規模保育事業（A型）</v>
          </cell>
          <cell r="D957" t="str">
            <v>こどもの国ほしぞら保育園</v>
          </cell>
          <cell r="E957">
            <v>82</v>
          </cell>
          <cell r="F957" t="str">
            <v>青葉区</v>
          </cell>
          <cell r="G957" t="str">
            <v>該当</v>
          </cell>
          <cell r="H957">
            <v>9</v>
          </cell>
          <cell r="I957" t="str">
            <v>受ける</v>
          </cell>
          <cell r="J957">
            <v>2310011</v>
          </cell>
          <cell r="K957" t="str">
            <v>横浜市中区太田町６丁目７９　アブソルート横浜馬車道ビル３０４</v>
          </cell>
          <cell r="L957" t="str">
            <v>株式会社センター</v>
          </cell>
          <cell r="M957">
            <v>45191</v>
          </cell>
          <cell r="P957" t="str">
            <v>あり</v>
          </cell>
          <cell r="U957" t="str">
            <v>令和４年</v>
          </cell>
        </row>
        <row r="958">
          <cell r="A958">
            <v>1410052005113</v>
          </cell>
          <cell r="B958">
            <v>8</v>
          </cell>
          <cell r="C958" t="str">
            <v>小規模保育事業（A型）</v>
          </cell>
          <cell r="D958" t="str">
            <v>といろきっず青葉台保育園</v>
          </cell>
          <cell r="E958">
            <v>82</v>
          </cell>
          <cell r="F958" t="str">
            <v>青葉区</v>
          </cell>
          <cell r="G958" t="str">
            <v>該当</v>
          </cell>
          <cell r="H958">
            <v>9</v>
          </cell>
          <cell r="I958" t="str">
            <v>受ける</v>
          </cell>
          <cell r="J958">
            <v>2250011</v>
          </cell>
          <cell r="K958" t="str">
            <v>横浜市青葉区あざみ野二丁目９－５　吉春ビル２Ｆ</v>
          </cell>
          <cell r="L958" t="str">
            <v>株式会社十色舎　法人本部</v>
          </cell>
          <cell r="M958">
            <v>45212</v>
          </cell>
          <cell r="P958" t="str">
            <v>あり</v>
          </cell>
          <cell r="U958" t="str">
            <v>令和４年</v>
          </cell>
        </row>
        <row r="959">
          <cell r="A959">
            <v>1410052004991</v>
          </cell>
          <cell r="B959">
            <v>8</v>
          </cell>
          <cell r="C959" t="str">
            <v>小規模保育事業（A型）</v>
          </cell>
          <cell r="D959" t="str">
            <v>たまプラーザベビーリー乳幼児室</v>
          </cell>
          <cell r="E959">
            <v>82</v>
          </cell>
          <cell r="F959" t="str">
            <v>青葉区</v>
          </cell>
          <cell r="G959" t="str">
            <v>該当</v>
          </cell>
          <cell r="H959">
            <v>9</v>
          </cell>
          <cell r="I959" t="str">
            <v>受ける</v>
          </cell>
          <cell r="J959">
            <v>2250002</v>
          </cell>
          <cell r="K959" t="str">
            <v>神奈川県横浜市青葉区美しが丘１－６－５　コメールビル２Ｆ</v>
          </cell>
          <cell r="L959" t="str">
            <v>たまプラーザ・ベビーリー乳幼児室</v>
          </cell>
          <cell r="M959">
            <v>45191</v>
          </cell>
          <cell r="P959" t="str">
            <v>あり</v>
          </cell>
          <cell r="U959" t="str">
            <v>令和４年</v>
          </cell>
        </row>
        <row r="960">
          <cell r="A960">
            <v>1410052004975</v>
          </cell>
          <cell r="B960">
            <v>8</v>
          </cell>
          <cell r="C960" t="str">
            <v>小規模保育事業（A型）</v>
          </cell>
          <cell r="D960" t="str">
            <v>といろきっずたまプラーザ保育園</v>
          </cell>
          <cell r="E960">
            <v>82</v>
          </cell>
          <cell r="F960" t="str">
            <v>青葉区</v>
          </cell>
          <cell r="G960" t="str">
            <v>該当</v>
          </cell>
          <cell r="H960">
            <v>9</v>
          </cell>
          <cell r="I960" t="str">
            <v>受ける</v>
          </cell>
          <cell r="J960">
            <v>2250011</v>
          </cell>
          <cell r="K960" t="str">
            <v>横浜市青葉区あざみ野二丁目９－５　吉春ビル２Ｆ</v>
          </cell>
          <cell r="L960" t="str">
            <v>株式会社十色舎　法人本部</v>
          </cell>
          <cell r="M960">
            <v>45219</v>
          </cell>
          <cell r="P960" t="str">
            <v>あり</v>
          </cell>
          <cell r="U960" t="str">
            <v>令和４年</v>
          </cell>
        </row>
        <row r="961">
          <cell r="A961">
            <v>1410052004967</v>
          </cell>
          <cell r="B961">
            <v>8</v>
          </cell>
          <cell r="C961" t="str">
            <v>小規模保育事業（A型）</v>
          </cell>
          <cell r="D961" t="str">
            <v>あざみ野ひだまり保育園</v>
          </cell>
          <cell r="E961">
            <v>82</v>
          </cell>
          <cell r="F961" t="str">
            <v>青葉区</v>
          </cell>
          <cell r="G961" t="str">
            <v>該当</v>
          </cell>
          <cell r="H961">
            <v>7</v>
          </cell>
          <cell r="I961" t="str">
            <v>受ける</v>
          </cell>
          <cell r="J961">
            <v>2310011</v>
          </cell>
          <cell r="K961" t="str">
            <v>横浜市中区太田町６丁目７９　アブソルート横浜馬車道ビル３０４</v>
          </cell>
          <cell r="L961" t="str">
            <v>株式会社センター</v>
          </cell>
          <cell r="M961">
            <v>45191</v>
          </cell>
          <cell r="P961" t="str">
            <v>あり</v>
          </cell>
          <cell r="U961" t="str">
            <v>令和４年</v>
          </cell>
        </row>
        <row r="962">
          <cell r="A962">
            <v>1410052004900</v>
          </cell>
          <cell r="B962">
            <v>8</v>
          </cell>
          <cell r="C962" t="str">
            <v>小規模保育事業（A型）</v>
          </cell>
          <cell r="D962" t="str">
            <v>保育所まぁむあざみ野園</v>
          </cell>
          <cell r="E962">
            <v>82</v>
          </cell>
          <cell r="F962" t="str">
            <v>青葉区</v>
          </cell>
          <cell r="G962" t="str">
            <v>該当</v>
          </cell>
          <cell r="H962">
            <v>15</v>
          </cell>
          <cell r="I962" t="str">
            <v>受ける</v>
          </cell>
          <cell r="J962">
            <v>3320023</v>
          </cell>
          <cell r="K962" t="str">
            <v>埼玉県川口市飯塚１－２－１６</v>
          </cell>
          <cell r="L962" t="str">
            <v>株式会社ＷＩＴＨ</v>
          </cell>
          <cell r="M962">
            <v>45205</v>
          </cell>
          <cell r="P962" t="str">
            <v>あり</v>
          </cell>
          <cell r="U962" t="str">
            <v>令和４年</v>
          </cell>
        </row>
        <row r="963">
          <cell r="A963">
            <v>1410052004892</v>
          </cell>
          <cell r="B963">
            <v>8</v>
          </cell>
          <cell r="C963" t="str">
            <v>小規模保育事業（A型）</v>
          </cell>
          <cell r="D963" t="str">
            <v>といろきっず田奈保育園</v>
          </cell>
          <cell r="E963">
            <v>82</v>
          </cell>
          <cell r="F963" t="str">
            <v>青葉区</v>
          </cell>
          <cell r="G963" t="str">
            <v>該当</v>
          </cell>
          <cell r="H963">
            <v>7</v>
          </cell>
          <cell r="I963" t="str">
            <v>受ける</v>
          </cell>
          <cell r="J963">
            <v>2250011</v>
          </cell>
          <cell r="K963" t="str">
            <v>横浜市青葉区あざみ野二丁目９－５　吉春ビル２Ｆ</v>
          </cell>
          <cell r="L963" t="str">
            <v>株式会社十色舎　法人本部</v>
          </cell>
          <cell r="M963">
            <v>45205</v>
          </cell>
          <cell r="P963" t="str">
            <v>あり</v>
          </cell>
          <cell r="U963" t="str">
            <v>令和４年</v>
          </cell>
        </row>
        <row r="964">
          <cell r="A964">
            <v>1410052004744</v>
          </cell>
          <cell r="B964">
            <v>8</v>
          </cell>
          <cell r="C964" t="str">
            <v>小規模保育事業（A型）</v>
          </cell>
          <cell r="D964" t="str">
            <v>たまプラーザぽんた保育園</v>
          </cell>
          <cell r="E964">
            <v>82</v>
          </cell>
          <cell r="F964" t="str">
            <v>青葉区</v>
          </cell>
          <cell r="G964" t="str">
            <v>該当</v>
          </cell>
          <cell r="H964">
            <v>9</v>
          </cell>
          <cell r="I964" t="str">
            <v>受ける</v>
          </cell>
          <cell r="J964">
            <v>2310011</v>
          </cell>
          <cell r="K964" t="str">
            <v>横浜市中区太田町６丁目７９　アブソルート横浜馬車道ビル３０４</v>
          </cell>
          <cell r="L964" t="str">
            <v>株式会社センター</v>
          </cell>
          <cell r="M964">
            <v>45198</v>
          </cell>
          <cell r="P964" t="str">
            <v>あり</v>
          </cell>
          <cell r="U964" t="str">
            <v>令和４年</v>
          </cell>
        </row>
        <row r="965">
          <cell r="A965">
            <v>1410052004439</v>
          </cell>
          <cell r="B965">
            <v>8</v>
          </cell>
          <cell r="C965" t="str">
            <v>小規模保育事業（A型）</v>
          </cell>
          <cell r="D965" t="str">
            <v>江田ひまわり保育園</v>
          </cell>
          <cell r="E965">
            <v>82</v>
          </cell>
          <cell r="F965" t="str">
            <v>青葉区</v>
          </cell>
          <cell r="G965" t="str">
            <v>該当</v>
          </cell>
          <cell r="H965">
            <v>7</v>
          </cell>
          <cell r="I965" t="str">
            <v>受ける</v>
          </cell>
          <cell r="J965">
            <v>2310011</v>
          </cell>
          <cell r="K965" t="str">
            <v>横浜市中区太田町６丁目７９　アブソルート横浜馬車道ビル３０４</v>
          </cell>
          <cell r="L965" t="str">
            <v>株式会社センター</v>
          </cell>
          <cell r="M965">
            <v>45205</v>
          </cell>
          <cell r="P965" t="str">
            <v>あり</v>
          </cell>
          <cell r="U965" t="str">
            <v>令和４年</v>
          </cell>
        </row>
        <row r="966">
          <cell r="A966">
            <v>1410052004421</v>
          </cell>
          <cell r="B966">
            <v>8</v>
          </cell>
          <cell r="C966" t="str">
            <v>小規模保育事業（A型）</v>
          </cell>
          <cell r="D966" t="str">
            <v>わいわいＫｉｄｓつつじが丘保育室</v>
          </cell>
          <cell r="E966">
            <v>82</v>
          </cell>
          <cell r="F966" t="str">
            <v>青葉区</v>
          </cell>
          <cell r="G966" t="str">
            <v>該当</v>
          </cell>
          <cell r="H966">
            <v>7</v>
          </cell>
          <cell r="I966" t="str">
            <v>受ける</v>
          </cell>
          <cell r="J966">
            <v>2270055</v>
          </cell>
          <cell r="K966" t="str">
            <v>横浜市青葉区つつじが丘２７－１５</v>
          </cell>
          <cell r="L966" t="str">
            <v>わいわいＫｉｄｓつつじが丘保育室</v>
          </cell>
          <cell r="M966">
            <v>45205</v>
          </cell>
          <cell r="P966" t="str">
            <v>あり</v>
          </cell>
          <cell r="U966" t="str">
            <v>令和４年</v>
          </cell>
        </row>
        <row r="967">
          <cell r="A967">
            <v>1410052004413</v>
          </cell>
          <cell r="B967">
            <v>8</v>
          </cell>
          <cell r="C967" t="str">
            <v>小規模保育事業（A型）</v>
          </cell>
          <cell r="D967" t="str">
            <v>京進のほいくえんＨＯＰＰＡ青葉台園</v>
          </cell>
          <cell r="E967">
            <v>82</v>
          </cell>
          <cell r="F967" t="str">
            <v>青葉区</v>
          </cell>
          <cell r="G967" t="str">
            <v>該当</v>
          </cell>
          <cell r="H967">
            <v>7</v>
          </cell>
          <cell r="I967" t="str">
            <v>受ける</v>
          </cell>
          <cell r="J967">
            <v>6008177</v>
          </cell>
          <cell r="K967" t="str">
            <v>京都府京都市下京区烏丸通五条下る大坂町３９４　近江屋ビル２階</v>
          </cell>
          <cell r="L967" t="str">
            <v>株式会社　京進　保育経理課</v>
          </cell>
          <cell r="M967">
            <v>45205</v>
          </cell>
          <cell r="P967" t="str">
            <v>あり</v>
          </cell>
          <cell r="U967" t="str">
            <v>令和４年</v>
          </cell>
        </row>
        <row r="968">
          <cell r="A968">
            <v>1410052004173</v>
          </cell>
          <cell r="B968">
            <v>8</v>
          </cell>
          <cell r="C968" t="str">
            <v>小規模保育事業（A型）</v>
          </cell>
          <cell r="D968" t="str">
            <v>といろきっず美しが丘保育園</v>
          </cell>
          <cell r="E968">
            <v>82</v>
          </cell>
          <cell r="F968" t="str">
            <v>青葉区</v>
          </cell>
          <cell r="G968" t="str">
            <v>該当</v>
          </cell>
          <cell r="H968">
            <v>11</v>
          </cell>
          <cell r="I968" t="str">
            <v>受ける</v>
          </cell>
          <cell r="J968">
            <v>2250011</v>
          </cell>
          <cell r="K968" t="str">
            <v>横浜市青葉区あざみ野二丁目９－５　吉春ビル２Ｆ</v>
          </cell>
          <cell r="L968" t="str">
            <v>株式会社十色舎　法人本部</v>
          </cell>
          <cell r="M968">
            <v>45212</v>
          </cell>
          <cell r="P968" t="str">
            <v>あり</v>
          </cell>
          <cell r="U968" t="str">
            <v>令和４年</v>
          </cell>
        </row>
        <row r="969">
          <cell r="A969">
            <v>1410052003225</v>
          </cell>
          <cell r="B969">
            <v>8</v>
          </cell>
          <cell r="C969" t="str">
            <v>小規模保育事業（A型）</v>
          </cell>
          <cell r="D969" t="str">
            <v>ベビーぽけっと松風台</v>
          </cell>
          <cell r="E969">
            <v>82</v>
          </cell>
          <cell r="F969" t="str">
            <v>青葉区</v>
          </cell>
          <cell r="G969" t="str">
            <v>該当</v>
          </cell>
          <cell r="H969">
            <v>9</v>
          </cell>
          <cell r="I969" t="str">
            <v>受ける</v>
          </cell>
          <cell r="J969">
            <v>2270047</v>
          </cell>
          <cell r="K969" t="str">
            <v>横浜市青葉区みたけ台１－１</v>
          </cell>
          <cell r="L969" t="str">
            <v>学校法人　原田学園</v>
          </cell>
          <cell r="M969">
            <v>45219</v>
          </cell>
          <cell r="P969" t="str">
            <v>あり</v>
          </cell>
          <cell r="U969" t="str">
            <v>令和４年</v>
          </cell>
        </row>
        <row r="970">
          <cell r="A970">
            <v>1410052003407</v>
          </cell>
          <cell r="B970">
            <v>11</v>
          </cell>
          <cell r="C970" t="str">
            <v>小規模保育事業（B型）</v>
          </cell>
          <cell r="D970" t="str">
            <v>大場りとる・ピッピ</v>
          </cell>
          <cell r="E970">
            <v>82</v>
          </cell>
          <cell r="F970" t="str">
            <v>青葉区</v>
          </cell>
          <cell r="G970" t="str">
            <v>該当</v>
          </cell>
          <cell r="H970">
            <v>6</v>
          </cell>
          <cell r="I970" t="str">
            <v>受ける</v>
          </cell>
          <cell r="J970">
            <v>2250023</v>
          </cell>
          <cell r="K970" t="str">
            <v>横浜市青葉区大場町１７４－２８０</v>
          </cell>
          <cell r="L970" t="str">
            <v>大場りとる・ピッピ</v>
          </cell>
          <cell r="M970">
            <v>45237</v>
          </cell>
          <cell r="P970" t="str">
            <v>あり</v>
          </cell>
          <cell r="U970" t="str">
            <v>令和４年</v>
          </cell>
        </row>
        <row r="971">
          <cell r="A971">
            <v>1410052003365</v>
          </cell>
          <cell r="B971">
            <v>11</v>
          </cell>
          <cell r="C971" t="str">
            <v>小規模保育事業（B型）</v>
          </cell>
          <cell r="D971" t="str">
            <v>りとる・ピッピ</v>
          </cell>
          <cell r="E971">
            <v>82</v>
          </cell>
          <cell r="F971" t="str">
            <v>青葉区</v>
          </cell>
          <cell r="G971" t="str">
            <v>該当</v>
          </cell>
          <cell r="H971">
            <v>8</v>
          </cell>
          <cell r="I971" t="str">
            <v>受ける</v>
          </cell>
          <cell r="J971">
            <v>2250024</v>
          </cell>
          <cell r="K971" t="str">
            <v>横浜市青葉区市ケ尾町１０６５－５　市ヶ尾森ビル五番館１０４・１０５</v>
          </cell>
          <cell r="L971" t="str">
            <v>りとる・ピッピ</v>
          </cell>
          <cell r="M971">
            <v>45205</v>
          </cell>
          <cell r="P971" t="str">
            <v>あり</v>
          </cell>
          <cell r="U971" t="str">
            <v>令和４年</v>
          </cell>
        </row>
        <row r="972">
          <cell r="A972">
            <v>1410052003357</v>
          </cell>
          <cell r="B972">
            <v>11</v>
          </cell>
          <cell r="C972" t="str">
            <v>小規模保育事業（B型）</v>
          </cell>
          <cell r="D972" t="str">
            <v>パレット家庭的保育室　なないろ</v>
          </cell>
          <cell r="E972">
            <v>82</v>
          </cell>
          <cell r="F972" t="str">
            <v>青葉区</v>
          </cell>
          <cell r="G972" t="str">
            <v>該当</v>
          </cell>
          <cell r="H972">
            <v>6</v>
          </cell>
          <cell r="I972" t="str">
            <v>受ける</v>
          </cell>
          <cell r="J972">
            <v>2270063</v>
          </cell>
          <cell r="K972" t="str">
            <v>横浜市青葉区榎が丘１４－３　サンクレスト青葉台１０５</v>
          </cell>
          <cell r="L972" t="str">
            <v>パレット家庭的保育室なないろ</v>
          </cell>
          <cell r="M972">
            <v>45205</v>
          </cell>
          <cell r="P972" t="str">
            <v>あり</v>
          </cell>
          <cell r="U972" t="str">
            <v>令和４年</v>
          </cell>
        </row>
        <row r="973">
          <cell r="A973">
            <v>1410051023810</v>
          </cell>
          <cell r="B973">
            <v>1</v>
          </cell>
          <cell r="C973" t="str">
            <v>認定こども園（幼保連携型）</v>
          </cell>
          <cell r="D973" t="str">
            <v>認定こども園やまゆりキッズ　横浜みず（略</v>
          </cell>
          <cell r="E973">
            <v>83</v>
          </cell>
          <cell r="F973" t="str">
            <v>都筑区</v>
          </cell>
          <cell r="G973" t="str">
            <v>該当</v>
          </cell>
          <cell r="H973">
            <v>39</v>
          </cell>
          <cell r="I973" t="str">
            <v>受ける</v>
          </cell>
          <cell r="J973">
            <v>2240021</v>
          </cell>
          <cell r="K973" t="str">
            <v>横浜市都筑区北山田３－２５　認定こども園やまゆりキッズ　横浜みずほ幼稚園</v>
          </cell>
          <cell r="L973" t="str">
            <v>小平　仁美</v>
          </cell>
          <cell r="M973">
            <v>45212</v>
          </cell>
          <cell r="P973" t="str">
            <v>あり</v>
          </cell>
          <cell r="U973" t="str">
            <v>令和４年</v>
          </cell>
        </row>
        <row r="974">
          <cell r="A974">
            <v>1410051020600</v>
          </cell>
          <cell r="B974">
            <v>1</v>
          </cell>
          <cell r="C974" t="str">
            <v>認定こども園（幼保連携型）</v>
          </cell>
          <cell r="D974" t="str">
            <v>認定こども園エクレス</v>
          </cell>
          <cell r="E974">
            <v>83</v>
          </cell>
          <cell r="F974" t="str">
            <v>都筑区</v>
          </cell>
          <cell r="G974" t="str">
            <v>該当</v>
          </cell>
          <cell r="H974">
            <v>44</v>
          </cell>
          <cell r="I974" t="str">
            <v>受ける</v>
          </cell>
          <cell r="J974">
            <v>2240063</v>
          </cell>
          <cell r="K974" t="str">
            <v>横浜市都筑区長坂８－１</v>
          </cell>
          <cell r="L974" t="str">
            <v>認定こども園エクレス</v>
          </cell>
          <cell r="M974">
            <v>45237</v>
          </cell>
          <cell r="P974" t="str">
            <v>あり</v>
          </cell>
          <cell r="U974" t="str">
            <v>令和４年</v>
          </cell>
        </row>
        <row r="975">
          <cell r="A975">
            <v>1410051020584</v>
          </cell>
          <cell r="B975">
            <v>1</v>
          </cell>
          <cell r="C975" t="str">
            <v>認定こども園（幼保連携型）</v>
          </cell>
          <cell r="D975" t="str">
            <v>ゆうゆうのもり幼保園</v>
          </cell>
          <cell r="E975">
            <v>83</v>
          </cell>
          <cell r="F975" t="str">
            <v>都筑区</v>
          </cell>
          <cell r="G975" t="str">
            <v>該当</v>
          </cell>
          <cell r="H975">
            <v>38</v>
          </cell>
          <cell r="I975" t="str">
            <v>受ける</v>
          </cell>
          <cell r="J975">
            <v>2240025</v>
          </cell>
          <cell r="K975" t="str">
            <v>横浜市都筑区早渕二丁目３－７７</v>
          </cell>
          <cell r="L975" t="str">
            <v>学校法人　渡辺学園　ゆうゆうのもり幼保園</v>
          </cell>
          <cell r="M975">
            <v>45212</v>
          </cell>
          <cell r="P975" t="str">
            <v>あり</v>
          </cell>
          <cell r="U975" t="str">
            <v>令和４年</v>
          </cell>
        </row>
        <row r="976">
          <cell r="A976">
            <v>1410051023430</v>
          </cell>
          <cell r="B976">
            <v>2</v>
          </cell>
          <cell r="C976" t="str">
            <v>認定こども園（幼稚園型）</v>
          </cell>
          <cell r="D976" t="str">
            <v>認定こども園　横浜黎明幼稚園</v>
          </cell>
          <cell r="E976">
            <v>83</v>
          </cell>
          <cell r="F976" t="str">
            <v>都筑区</v>
          </cell>
          <cell r="G976" t="str">
            <v>該当</v>
          </cell>
          <cell r="H976">
            <v>31</v>
          </cell>
          <cell r="I976" t="str">
            <v>受ける</v>
          </cell>
          <cell r="J976">
            <v>2240023</v>
          </cell>
          <cell r="K976" t="str">
            <v>横浜市都筑区東山田１－２７－５</v>
          </cell>
          <cell r="L976" t="str">
            <v>認定こども園　横浜黎明幼稚園</v>
          </cell>
          <cell r="M976">
            <v>45212</v>
          </cell>
          <cell r="P976" t="str">
            <v>あり</v>
          </cell>
          <cell r="U976" t="str">
            <v>令和４年</v>
          </cell>
        </row>
        <row r="977">
          <cell r="A977">
            <v>1410051026425</v>
          </cell>
          <cell r="B977">
            <v>5</v>
          </cell>
          <cell r="C977" t="str">
            <v>幼稚園</v>
          </cell>
          <cell r="D977" t="str">
            <v>都田幼稚園</v>
          </cell>
          <cell r="E977">
            <v>83</v>
          </cell>
          <cell r="F977" t="str">
            <v>都筑区</v>
          </cell>
          <cell r="G977" t="str">
            <v>該当</v>
          </cell>
          <cell r="H977">
            <v>29</v>
          </cell>
          <cell r="I977" t="str">
            <v>-</v>
          </cell>
          <cell r="J977">
            <v>2240053</v>
          </cell>
          <cell r="K977" t="str">
            <v>横浜市都筑区池辺町３０１７</v>
          </cell>
          <cell r="L977" t="str">
            <v>学校法人中山学園　都田幼稚園</v>
          </cell>
          <cell r="M977">
            <v>45198</v>
          </cell>
          <cell r="P977" t="str">
            <v>あり</v>
          </cell>
          <cell r="U977" t="str">
            <v>令和４年</v>
          </cell>
        </row>
        <row r="978">
          <cell r="A978">
            <v>1410051023422</v>
          </cell>
          <cell r="B978">
            <v>5</v>
          </cell>
          <cell r="C978" t="str">
            <v>幼稚園</v>
          </cell>
          <cell r="D978" t="str">
            <v>愛和のぞみ幼稚園</v>
          </cell>
          <cell r="E978">
            <v>83</v>
          </cell>
          <cell r="F978" t="str">
            <v>都筑区</v>
          </cell>
          <cell r="G978" t="str">
            <v>該当</v>
          </cell>
          <cell r="H978">
            <v>30</v>
          </cell>
          <cell r="I978" t="str">
            <v>-</v>
          </cell>
          <cell r="J978">
            <v>2240033</v>
          </cell>
          <cell r="K978" t="str">
            <v>横浜市都筑区茅ケ崎東２－１９－５</v>
          </cell>
          <cell r="L978" t="str">
            <v>愛和のぞみ幼稚園</v>
          </cell>
          <cell r="M978">
            <v>45212</v>
          </cell>
          <cell r="P978" t="str">
            <v>あり</v>
          </cell>
          <cell r="U978" t="str">
            <v>令和４年</v>
          </cell>
        </row>
        <row r="979">
          <cell r="A979">
            <v>1410051023349</v>
          </cell>
          <cell r="B979">
            <v>5</v>
          </cell>
          <cell r="C979" t="str">
            <v>幼稚園</v>
          </cell>
          <cell r="D979" t="str">
            <v>すぎの森幼稚園</v>
          </cell>
          <cell r="E979">
            <v>83</v>
          </cell>
          <cell r="F979" t="str">
            <v>都筑区</v>
          </cell>
          <cell r="G979" t="str">
            <v>該当</v>
          </cell>
          <cell r="H979">
            <v>15</v>
          </cell>
          <cell r="I979" t="str">
            <v>-</v>
          </cell>
          <cell r="J979">
            <v>2240027</v>
          </cell>
          <cell r="K979" t="str">
            <v>横浜市都筑区大棚町４７８</v>
          </cell>
          <cell r="L979" t="str">
            <v>すぎの森幼稚園</v>
          </cell>
          <cell r="M979">
            <v>45212</v>
          </cell>
          <cell r="P979" t="str">
            <v>あり</v>
          </cell>
          <cell r="U979" t="str">
            <v>令和４年</v>
          </cell>
        </row>
        <row r="980">
          <cell r="A980">
            <v>1410051023331</v>
          </cell>
          <cell r="B980">
            <v>5</v>
          </cell>
          <cell r="C980" t="str">
            <v>幼稚園</v>
          </cell>
          <cell r="D980" t="str">
            <v>港北幼稚園</v>
          </cell>
          <cell r="E980">
            <v>83</v>
          </cell>
          <cell r="F980" t="str">
            <v>都筑区</v>
          </cell>
          <cell r="G980" t="str">
            <v>該当</v>
          </cell>
          <cell r="H980">
            <v>22</v>
          </cell>
          <cell r="I980" t="str">
            <v>-</v>
          </cell>
          <cell r="J980">
            <v>2240025</v>
          </cell>
          <cell r="K980" t="str">
            <v>横浜市都筑区早渕２－３－７７</v>
          </cell>
          <cell r="L980" t="str">
            <v>学校法人渡辺学園</v>
          </cell>
          <cell r="M980">
            <v>45212</v>
          </cell>
          <cell r="P980" t="str">
            <v>あり</v>
          </cell>
          <cell r="U980" t="str">
            <v>令和４年</v>
          </cell>
        </row>
        <row r="981">
          <cell r="A981">
            <v>1410051027258</v>
          </cell>
          <cell r="B981">
            <v>6</v>
          </cell>
          <cell r="C981" t="str">
            <v>保育所</v>
          </cell>
          <cell r="D981" t="str">
            <v>KIDSFORE ACADEMY</v>
          </cell>
          <cell r="E981">
            <v>83</v>
          </cell>
          <cell r="F981" t="str">
            <v>都筑区</v>
          </cell>
          <cell r="G981" t="str">
            <v>該当</v>
          </cell>
          <cell r="H981">
            <v>21</v>
          </cell>
          <cell r="I981" t="str">
            <v>受ける</v>
          </cell>
          <cell r="J981">
            <v>2240003</v>
          </cell>
          <cell r="K981" t="str">
            <v>横浜市都筑区中川中央一丁目２１－７　２Ｆ</v>
          </cell>
          <cell r="L981" t="str">
            <v>株式会社キッズフォレ</v>
          </cell>
          <cell r="M981">
            <v>45198</v>
          </cell>
          <cell r="P981" t="str">
            <v>あり</v>
          </cell>
          <cell r="U981" t="str">
            <v>令和４年</v>
          </cell>
        </row>
        <row r="982">
          <cell r="A982">
            <v>1410051027241</v>
          </cell>
          <cell r="B982">
            <v>6</v>
          </cell>
          <cell r="C982" t="str">
            <v>保育所</v>
          </cell>
          <cell r="D982" t="str">
            <v>アリス保育園</v>
          </cell>
          <cell r="E982">
            <v>83</v>
          </cell>
          <cell r="F982" t="str">
            <v>都筑区</v>
          </cell>
          <cell r="G982" t="str">
            <v>該当</v>
          </cell>
          <cell r="H982">
            <v>17</v>
          </cell>
          <cell r="I982" t="str">
            <v>受ける</v>
          </cell>
          <cell r="J982">
            <v>2240061</v>
          </cell>
          <cell r="K982" t="str">
            <v>横浜市都筑区大丸３－２５</v>
          </cell>
          <cell r="L982" t="str">
            <v>アリス保育園</v>
          </cell>
          <cell r="M982">
            <v>45191</v>
          </cell>
          <cell r="P982" t="str">
            <v>あり</v>
          </cell>
          <cell r="U982" t="str">
            <v>令和４年</v>
          </cell>
        </row>
        <row r="983">
          <cell r="A983">
            <v>1410051027001</v>
          </cell>
          <cell r="B983">
            <v>6</v>
          </cell>
          <cell r="C983" t="str">
            <v>保育所</v>
          </cell>
          <cell r="D983" t="str">
            <v>横浜茅ケ崎保育園</v>
          </cell>
          <cell r="E983">
            <v>83</v>
          </cell>
          <cell r="F983" t="str">
            <v>都筑区</v>
          </cell>
          <cell r="G983" t="str">
            <v>該当</v>
          </cell>
          <cell r="H983">
            <v>30</v>
          </cell>
          <cell r="I983" t="str">
            <v>受ける</v>
          </cell>
          <cell r="J983">
            <v>2240037</v>
          </cell>
          <cell r="K983" t="str">
            <v>横浜市都筑区茅ケ崎南一丁目１２－１</v>
          </cell>
          <cell r="L983" t="str">
            <v>横浜茅ケ崎保育園</v>
          </cell>
          <cell r="M983">
            <v>45198</v>
          </cell>
          <cell r="P983" t="str">
            <v>あり</v>
          </cell>
          <cell r="U983" t="str">
            <v>令和４年</v>
          </cell>
        </row>
        <row r="984">
          <cell r="A984">
            <v>1410051026136</v>
          </cell>
          <cell r="B984">
            <v>6</v>
          </cell>
          <cell r="C984" t="str">
            <v>保育所</v>
          </cell>
          <cell r="D984" t="str">
            <v>シープ保育所</v>
          </cell>
          <cell r="E984">
            <v>83</v>
          </cell>
          <cell r="F984" t="str">
            <v>都筑区</v>
          </cell>
          <cell r="G984" t="str">
            <v>該当</v>
          </cell>
          <cell r="H984">
            <v>17</v>
          </cell>
          <cell r="I984" t="str">
            <v>受ける</v>
          </cell>
          <cell r="J984">
            <v>2240035</v>
          </cell>
          <cell r="K984" t="str">
            <v>横浜市都筑区新栄町２１－１２</v>
          </cell>
          <cell r="L984" t="str">
            <v>シープ保育所</v>
          </cell>
          <cell r="M984">
            <v>45191</v>
          </cell>
          <cell r="P984" t="str">
            <v>あり</v>
          </cell>
          <cell r="U984" t="str">
            <v>令和４年</v>
          </cell>
        </row>
        <row r="985">
          <cell r="A985">
            <v>1410051026128</v>
          </cell>
          <cell r="B985">
            <v>6</v>
          </cell>
          <cell r="C985" t="str">
            <v>保育所</v>
          </cell>
          <cell r="D985" t="str">
            <v>めーぷる保育園</v>
          </cell>
          <cell r="E985">
            <v>83</v>
          </cell>
          <cell r="F985" t="str">
            <v>都筑区</v>
          </cell>
          <cell r="G985" t="str">
            <v>該当</v>
          </cell>
          <cell r="H985">
            <v>15</v>
          </cell>
          <cell r="I985" t="str">
            <v>受ける</v>
          </cell>
          <cell r="J985">
            <v>2240003</v>
          </cell>
          <cell r="K985" t="str">
            <v>横浜市都筑区中川中央一丁目３９－１１</v>
          </cell>
          <cell r="L985" t="str">
            <v>特定非営利活動法人　もあなキッズ自然楽校</v>
          </cell>
          <cell r="M985">
            <v>45219</v>
          </cell>
          <cell r="P985" t="str">
            <v>あり</v>
          </cell>
          <cell r="U985" t="str">
            <v>令和４年</v>
          </cell>
        </row>
        <row r="986">
          <cell r="A986">
            <v>1410051025849</v>
          </cell>
          <cell r="B986">
            <v>6</v>
          </cell>
          <cell r="C986" t="str">
            <v>保育所</v>
          </cell>
          <cell r="D986" t="str">
            <v>キッズフォレセンター北</v>
          </cell>
          <cell r="E986">
            <v>83</v>
          </cell>
          <cell r="F986" t="str">
            <v>都筑区</v>
          </cell>
          <cell r="G986" t="str">
            <v>該当</v>
          </cell>
          <cell r="H986">
            <v>23</v>
          </cell>
          <cell r="I986" t="str">
            <v>受ける</v>
          </cell>
          <cell r="J986">
            <v>2240003</v>
          </cell>
          <cell r="K986" t="str">
            <v>横浜市都筑区中川中央１－２１－３　２Ｆ</v>
          </cell>
          <cell r="L986" t="str">
            <v>株式会社　キッズフォレ</v>
          </cell>
          <cell r="M986">
            <v>45191</v>
          </cell>
          <cell r="P986" t="str">
            <v>あり</v>
          </cell>
          <cell r="U986" t="str">
            <v>令和４年</v>
          </cell>
        </row>
        <row r="987">
          <cell r="A987">
            <v>1410051025534</v>
          </cell>
          <cell r="B987">
            <v>6</v>
          </cell>
          <cell r="C987" t="str">
            <v>保育所</v>
          </cell>
          <cell r="D987" t="str">
            <v>木下の保育園センター南</v>
          </cell>
          <cell r="E987">
            <v>83</v>
          </cell>
          <cell r="F987" t="str">
            <v>都筑区</v>
          </cell>
          <cell r="G987" t="str">
            <v>該当</v>
          </cell>
          <cell r="H987">
            <v>19</v>
          </cell>
          <cell r="I987" t="str">
            <v>受ける</v>
          </cell>
          <cell r="J987">
            <v>1631309</v>
          </cell>
          <cell r="K987" t="str">
            <v>東京都新宿区西新宿６丁目５番１号　新宿アイランドタワ－８階</v>
          </cell>
          <cell r="L987" t="str">
            <v>株式会社　木下の保育</v>
          </cell>
          <cell r="M987">
            <v>45198</v>
          </cell>
          <cell r="P987" t="str">
            <v>あり</v>
          </cell>
          <cell r="U987" t="str">
            <v>令和４年</v>
          </cell>
        </row>
        <row r="988">
          <cell r="A988">
            <v>1410051025385</v>
          </cell>
          <cell r="B988">
            <v>6</v>
          </cell>
          <cell r="C988" t="str">
            <v>保育所</v>
          </cell>
          <cell r="D988" t="str">
            <v>池辺おひさま保育園</v>
          </cell>
          <cell r="E988">
            <v>83</v>
          </cell>
          <cell r="F988" t="str">
            <v>都筑区</v>
          </cell>
          <cell r="G988" t="str">
            <v>該当</v>
          </cell>
          <cell r="H988">
            <v>12</v>
          </cell>
          <cell r="I988" t="str">
            <v>受ける</v>
          </cell>
          <cell r="J988">
            <v>2240053</v>
          </cell>
          <cell r="K988" t="str">
            <v>横浜市都筑区池辺町２３６０ミア・エレンシア１０１</v>
          </cell>
          <cell r="L988" t="str">
            <v>有限会社ワイズオウル</v>
          </cell>
          <cell r="M988">
            <v>45219</v>
          </cell>
          <cell r="P988" t="str">
            <v>あり</v>
          </cell>
          <cell r="U988" t="str">
            <v>令和４年</v>
          </cell>
        </row>
        <row r="989">
          <cell r="A989">
            <v>1410051024628</v>
          </cell>
          <cell r="B989">
            <v>6</v>
          </cell>
          <cell r="C989" t="str">
            <v>保育所</v>
          </cell>
          <cell r="D989" t="str">
            <v>さんさん森の保育園センター南</v>
          </cell>
          <cell r="E989">
            <v>83</v>
          </cell>
          <cell r="F989" t="str">
            <v>都筑区</v>
          </cell>
          <cell r="G989" t="str">
            <v>該当</v>
          </cell>
          <cell r="H989">
            <v>18</v>
          </cell>
          <cell r="I989" t="str">
            <v>受ける</v>
          </cell>
          <cell r="J989">
            <v>1400001</v>
          </cell>
          <cell r="K989" t="str">
            <v>東京都品川区北品川１－８－１１　Ｄａｉｗａ品川　Ｎｏｒｔｈビル６Ｆ</v>
          </cell>
          <cell r="L989" t="str">
            <v>有限会社ベビーステーション</v>
          </cell>
          <cell r="M989">
            <v>45212</v>
          </cell>
          <cell r="P989" t="str">
            <v>あり</v>
          </cell>
          <cell r="U989" t="str">
            <v>令和４年</v>
          </cell>
        </row>
        <row r="990">
          <cell r="A990">
            <v>1410051024610</v>
          </cell>
          <cell r="B990">
            <v>6</v>
          </cell>
          <cell r="C990" t="str">
            <v>保育所</v>
          </cell>
          <cell r="D990" t="str">
            <v>エンジェルプラネット</v>
          </cell>
          <cell r="E990">
            <v>83</v>
          </cell>
          <cell r="F990" t="str">
            <v>都筑区</v>
          </cell>
          <cell r="G990" t="str">
            <v>該当</v>
          </cell>
          <cell r="H990">
            <v>16</v>
          </cell>
          <cell r="I990" t="str">
            <v>受ける</v>
          </cell>
          <cell r="J990">
            <v>2140001</v>
          </cell>
          <cell r="K990" t="str">
            <v>神奈川県川崎市多摩区菅１－６－２５</v>
          </cell>
          <cell r="L990" t="str">
            <v>株式会社チャイルドランド</v>
          </cell>
          <cell r="M990">
            <v>45191</v>
          </cell>
          <cell r="P990" t="str">
            <v>あり</v>
          </cell>
          <cell r="U990" t="str">
            <v>令和４年</v>
          </cell>
        </row>
        <row r="991">
          <cell r="A991">
            <v>1410051023661</v>
          </cell>
          <cell r="B991">
            <v>6</v>
          </cell>
          <cell r="C991" t="str">
            <v>保育所</v>
          </cell>
          <cell r="D991" t="str">
            <v>エクレスすみれ保育園</v>
          </cell>
          <cell r="E991">
            <v>83</v>
          </cell>
          <cell r="F991" t="str">
            <v>都筑区</v>
          </cell>
          <cell r="G991" t="str">
            <v>該当</v>
          </cell>
          <cell r="H991">
            <v>18</v>
          </cell>
          <cell r="I991" t="str">
            <v>受ける</v>
          </cell>
          <cell r="J991">
            <v>2240063</v>
          </cell>
          <cell r="K991" t="str">
            <v>横浜市都筑区長坂７－１５</v>
          </cell>
          <cell r="L991" t="str">
            <v>エクレスすみれ保育園</v>
          </cell>
          <cell r="M991">
            <v>45226</v>
          </cell>
          <cell r="P991" t="str">
            <v>あり</v>
          </cell>
          <cell r="U991" t="str">
            <v>令和４年</v>
          </cell>
        </row>
        <row r="992">
          <cell r="A992">
            <v>1410051023562</v>
          </cell>
          <cell r="B992">
            <v>6</v>
          </cell>
          <cell r="C992" t="str">
            <v>保育所</v>
          </cell>
          <cell r="D992" t="str">
            <v>コビープリスクールなかまちだい</v>
          </cell>
          <cell r="E992">
            <v>83</v>
          </cell>
          <cell r="F992" t="str">
            <v>都筑区</v>
          </cell>
          <cell r="G992" t="str">
            <v>該当</v>
          </cell>
          <cell r="H992">
            <v>18</v>
          </cell>
          <cell r="I992" t="str">
            <v>受ける</v>
          </cell>
          <cell r="J992">
            <v>1530051</v>
          </cell>
          <cell r="K992" t="str">
            <v>東京都目黒区上目黒５－５－８</v>
          </cell>
          <cell r="L992" t="str">
            <v>株式会社コビーアンドアソシエイツ</v>
          </cell>
          <cell r="M992">
            <v>45219</v>
          </cell>
          <cell r="P992" t="str">
            <v>あり</v>
          </cell>
          <cell r="U992" t="str">
            <v>令和４年</v>
          </cell>
        </row>
        <row r="993">
          <cell r="A993">
            <v>1410051019768</v>
          </cell>
          <cell r="B993">
            <v>6</v>
          </cell>
          <cell r="C993" t="str">
            <v>保育所</v>
          </cell>
          <cell r="D993" t="str">
            <v>キッズフォレ東山田</v>
          </cell>
          <cell r="E993">
            <v>83</v>
          </cell>
          <cell r="F993" t="str">
            <v>都筑区</v>
          </cell>
          <cell r="G993" t="str">
            <v>該当</v>
          </cell>
          <cell r="H993">
            <v>17</v>
          </cell>
          <cell r="I993" t="str">
            <v>受ける</v>
          </cell>
          <cell r="J993">
            <v>2240003</v>
          </cell>
          <cell r="K993" t="str">
            <v>横浜市都筑区中川中央１－２１－３　２Ｆ</v>
          </cell>
          <cell r="L993" t="str">
            <v>株式会社　キッズフォレ</v>
          </cell>
          <cell r="M993">
            <v>45205</v>
          </cell>
          <cell r="P993" t="str">
            <v>あり</v>
          </cell>
          <cell r="U993" t="str">
            <v>令和４年</v>
          </cell>
        </row>
        <row r="994">
          <cell r="A994">
            <v>1410051019750</v>
          </cell>
          <cell r="B994">
            <v>6</v>
          </cell>
          <cell r="C994" t="str">
            <v>保育所</v>
          </cell>
          <cell r="D994" t="str">
            <v>ブライト保育園横浜佐江戸</v>
          </cell>
          <cell r="E994">
            <v>83</v>
          </cell>
          <cell r="F994" t="str">
            <v>都筑区</v>
          </cell>
          <cell r="G994" t="str">
            <v>該当</v>
          </cell>
          <cell r="H994">
            <v>19</v>
          </cell>
          <cell r="I994" t="str">
            <v>受ける</v>
          </cell>
          <cell r="J994">
            <v>4506036</v>
          </cell>
          <cell r="K994" t="str">
            <v>愛知県名古屋市中村区名駅１丁目１－４　ＪＲセントラルタワーズ３６Ｆ</v>
          </cell>
          <cell r="L994" t="str">
            <v>社会福祉法人済聖会</v>
          </cell>
          <cell r="M994">
            <v>45191</v>
          </cell>
          <cell r="P994" t="str">
            <v>あり</v>
          </cell>
          <cell r="U994" t="str">
            <v>令和４年</v>
          </cell>
        </row>
        <row r="995">
          <cell r="A995">
            <v>1410051019743</v>
          </cell>
          <cell r="B995">
            <v>6</v>
          </cell>
          <cell r="C995" t="str">
            <v>保育所</v>
          </cell>
          <cell r="D995" t="str">
            <v>パレット保育園・牛久保西</v>
          </cell>
          <cell r="E995">
            <v>83</v>
          </cell>
          <cell r="F995" t="str">
            <v>都筑区</v>
          </cell>
          <cell r="G995" t="str">
            <v>該当</v>
          </cell>
          <cell r="H995">
            <v>18</v>
          </cell>
          <cell r="I995" t="str">
            <v>受ける</v>
          </cell>
          <cell r="J995">
            <v>2210056</v>
          </cell>
          <cell r="K995" t="str">
            <v>横浜市神奈川区金港町５－３２　ベイフロント横浜５Ｆ</v>
          </cell>
          <cell r="L995" t="str">
            <v>株式会社　理究</v>
          </cell>
          <cell r="M995">
            <v>45212</v>
          </cell>
          <cell r="P995" t="str">
            <v>あり</v>
          </cell>
          <cell r="U995" t="str">
            <v>令和４年</v>
          </cell>
        </row>
        <row r="996">
          <cell r="A996">
            <v>1410051019388</v>
          </cell>
          <cell r="B996">
            <v>6</v>
          </cell>
          <cell r="C996" t="str">
            <v>保育所</v>
          </cell>
          <cell r="D996" t="str">
            <v>中川こども園</v>
          </cell>
          <cell r="E996">
            <v>83</v>
          </cell>
          <cell r="F996" t="str">
            <v>都筑区</v>
          </cell>
          <cell r="G996" t="str">
            <v>該当</v>
          </cell>
          <cell r="H996">
            <v>21</v>
          </cell>
          <cell r="I996" t="str">
            <v>受けない</v>
          </cell>
          <cell r="J996">
            <v>1850034</v>
          </cell>
          <cell r="K996" t="str">
            <v>東京都国分寺市光町２丁目５－１</v>
          </cell>
          <cell r="L996" t="str">
            <v>株式会社　こどもの森</v>
          </cell>
          <cell r="M996">
            <v>45219</v>
          </cell>
          <cell r="P996" t="str">
            <v>あり</v>
          </cell>
          <cell r="U996" t="str">
            <v>令和４年</v>
          </cell>
        </row>
        <row r="997">
          <cell r="A997">
            <v>1410051019297</v>
          </cell>
          <cell r="B997">
            <v>6</v>
          </cell>
          <cell r="C997" t="str">
            <v>保育所</v>
          </cell>
          <cell r="D997" t="str">
            <v>ポピンズナーサリースクールセンター南</v>
          </cell>
          <cell r="E997">
            <v>83</v>
          </cell>
          <cell r="F997" t="str">
            <v>都筑区</v>
          </cell>
          <cell r="G997" t="str">
            <v>該当</v>
          </cell>
          <cell r="H997">
            <v>15</v>
          </cell>
          <cell r="I997" t="str">
            <v>受ける</v>
          </cell>
          <cell r="J997">
            <v>2240032</v>
          </cell>
          <cell r="K997" t="str">
            <v>横浜市都筑区茅ケ崎中央４０－３　グランクレールセンター南１Ｆ</v>
          </cell>
          <cell r="L997" t="str">
            <v>ポピンズナーサリースクールセンター南</v>
          </cell>
          <cell r="M997">
            <v>45226</v>
          </cell>
          <cell r="P997" t="str">
            <v>あり</v>
          </cell>
          <cell r="U997" t="str">
            <v>令和４年</v>
          </cell>
        </row>
        <row r="998">
          <cell r="A998">
            <v>1410051018729</v>
          </cell>
          <cell r="B998">
            <v>6</v>
          </cell>
          <cell r="C998" t="str">
            <v>保育所</v>
          </cell>
          <cell r="D998" t="str">
            <v>なかまちっこ　じゃんぷ園</v>
          </cell>
          <cell r="E998">
            <v>83</v>
          </cell>
          <cell r="F998" t="str">
            <v>都筑区</v>
          </cell>
          <cell r="G998" t="str">
            <v>該当</v>
          </cell>
          <cell r="H998">
            <v>25</v>
          </cell>
          <cell r="I998" t="str">
            <v>受ける</v>
          </cell>
          <cell r="J998">
            <v>2210801</v>
          </cell>
          <cell r="K998" t="str">
            <v>横浜市神奈川区神大寺四丁目１０－９－１</v>
          </cell>
          <cell r="L998" t="str">
            <v>有限会社　ドゥーラ</v>
          </cell>
          <cell r="M998">
            <v>45226</v>
          </cell>
          <cell r="P998" t="str">
            <v>あり</v>
          </cell>
          <cell r="U998" t="str">
            <v>令和４年</v>
          </cell>
        </row>
        <row r="999">
          <cell r="A999">
            <v>1410051018711</v>
          </cell>
          <cell r="B999">
            <v>6</v>
          </cell>
          <cell r="C999" t="str">
            <v>保育所</v>
          </cell>
          <cell r="D999" t="str">
            <v>鴨居北こども園</v>
          </cell>
          <cell r="E999">
            <v>83</v>
          </cell>
          <cell r="F999" t="str">
            <v>都筑区</v>
          </cell>
          <cell r="G999" t="str">
            <v>該当</v>
          </cell>
          <cell r="H999">
            <v>24</v>
          </cell>
          <cell r="I999" t="str">
            <v>受けない</v>
          </cell>
          <cell r="J999">
            <v>1850034</v>
          </cell>
          <cell r="K999" t="str">
            <v>東京都国分寺市光町２丁目５－１</v>
          </cell>
          <cell r="L999" t="str">
            <v>株式会社　こどもの森</v>
          </cell>
          <cell r="M999">
            <v>45219</v>
          </cell>
          <cell r="P999" t="str">
            <v>あり</v>
          </cell>
          <cell r="U999" t="str">
            <v>令和４年</v>
          </cell>
        </row>
        <row r="1000">
          <cell r="A1000">
            <v>1410051018406</v>
          </cell>
          <cell r="B1000">
            <v>6</v>
          </cell>
          <cell r="C1000" t="str">
            <v>保育所</v>
          </cell>
          <cell r="D1000" t="str">
            <v>よこはま夢保育園</v>
          </cell>
          <cell r="E1000">
            <v>83</v>
          </cell>
          <cell r="F1000" t="str">
            <v>都筑区</v>
          </cell>
          <cell r="G1000" t="str">
            <v>該当</v>
          </cell>
          <cell r="H1000">
            <v>18</v>
          </cell>
          <cell r="I1000" t="str">
            <v>受ける</v>
          </cell>
          <cell r="J1000">
            <v>2240065</v>
          </cell>
          <cell r="K1000" t="str">
            <v>横浜市都筑区高山６－２３</v>
          </cell>
          <cell r="L1000" t="str">
            <v>社会福祉法人　夢工房　よこはま夢保育園</v>
          </cell>
          <cell r="M1000">
            <v>45191</v>
          </cell>
          <cell r="P1000" t="str">
            <v>あり</v>
          </cell>
          <cell r="U1000" t="str">
            <v>令和４年</v>
          </cell>
        </row>
        <row r="1001">
          <cell r="A1001">
            <v>1410051018398</v>
          </cell>
          <cell r="B1001">
            <v>6</v>
          </cell>
          <cell r="C1001" t="str">
            <v>保育所</v>
          </cell>
          <cell r="D1001" t="str">
            <v>ナーサリーつづき</v>
          </cell>
          <cell r="E1001">
            <v>83</v>
          </cell>
          <cell r="F1001" t="str">
            <v>都筑区</v>
          </cell>
          <cell r="G1001" t="str">
            <v>該当</v>
          </cell>
          <cell r="H1001">
            <v>29</v>
          </cell>
          <cell r="I1001" t="str">
            <v>受ける</v>
          </cell>
          <cell r="J1001">
            <v>2240029</v>
          </cell>
          <cell r="K1001" t="str">
            <v>横浜市都筑区南山田二丁目２６－８</v>
          </cell>
          <cell r="L1001" t="str">
            <v>社会福祉法人和泉福祉会　ナーサリーつづき</v>
          </cell>
          <cell r="M1001">
            <v>45226</v>
          </cell>
          <cell r="P1001" t="str">
            <v>あり</v>
          </cell>
          <cell r="U1001" t="str">
            <v>令和４年</v>
          </cell>
        </row>
        <row r="1002">
          <cell r="A1002">
            <v>1410051018380</v>
          </cell>
          <cell r="B1002">
            <v>6</v>
          </cell>
          <cell r="C1002" t="str">
            <v>保育所</v>
          </cell>
          <cell r="D1002" t="str">
            <v>クオリスキッズ鴨居駅前保育園</v>
          </cell>
          <cell r="E1002">
            <v>83</v>
          </cell>
          <cell r="F1002" t="str">
            <v>都筑区</v>
          </cell>
          <cell r="G1002" t="str">
            <v>該当</v>
          </cell>
          <cell r="H1002">
            <v>20</v>
          </cell>
          <cell r="I1002" t="str">
            <v>受ける</v>
          </cell>
          <cell r="J1002">
            <v>2240053</v>
          </cell>
          <cell r="K1002" t="str">
            <v>横浜市都筑区池辺町４５７８－１</v>
          </cell>
          <cell r="L1002" t="str">
            <v>クオリスキッズ鴨居駅前保育園</v>
          </cell>
          <cell r="M1002">
            <v>45205</v>
          </cell>
          <cell r="P1002" t="str">
            <v>あり</v>
          </cell>
          <cell r="U1002" t="str">
            <v>令和４年</v>
          </cell>
        </row>
        <row r="1003">
          <cell r="A1003">
            <v>1410051018372</v>
          </cell>
          <cell r="B1003">
            <v>6</v>
          </cell>
          <cell r="C1003" t="str">
            <v>保育所</v>
          </cell>
          <cell r="D1003" t="str">
            <v>アソシエふれあいの丘保育園</v>
          </cell>
          <cell r="E1003">
            <v>83</v>
          </cell>
          <cell r="F1003" t="str">
            <v>都筑区</v>
          </cell>
          <cell r="G1003" t="str">
            <v>該当</v>
          </cell>
          <cell r="H1003">
            <v>21</v>
          </cell>
          <cell r="I1003" t="str">
            <v>受ける</v>
          </cell>
          <cell r="J1003">
            <v>1530063</v>
          </cell>
          <cell r="K1003" t="str">
            <v>東京都目黒区目黒３－１１－３－３Ｆ</v>
          </cell>
          <cell r="L1003" t="str">
            <v>株式会社アソシエ・インターナショナル</v>
          </cell>
          <cell r="M1003">
            <v>45212</v>
          </cell>
          <cell r="P1003" t="str">
            <v>あり</v>
          </cell>
          <cell r="U1003" t="str">
            <v>令和４年</v>
          </cell>
        </row>
        <row r="1004">
          <cell r="A1004">
            <v>1410051018364</v>
          </cell>
          <cell r="B1004">
            <v>6</v>
          </cell>
          <cell r="C1004" t="str">
            <v>保育所</v>
          </cell>
          <cell r="D1004" t="str">
            <v>アスクセンター南保育園</v>
          </cell>
          <cell r="E1004">
            <v>83</v>
          </cell>
          <cell r="F1004" t="str">
            <v>都筑区</v>
          </cell>
          <cell r="G1004" t="str">
            <v>該当</v>
          </cell>
          <cell r="H1004">
            <v>19</v>
          </cell>
          <cell r="I1004" t="str">
            <v>受ける</v>
          </cell>
          <cell r="J1004">
            <v>1080075</v>
          </cell>
          <cell r="K1004" t="str">
            <v>東京都港区港南１－２－７０　品川シーズンテラス５Ｆ</v>
          </cell>
          <cell r="L1004" t="str">
            <v>株式会社　日本保育総合研究所</v>
          </cell>
          <cell r="M1004">
            <v>45237</v>
          </cell>
          <cell r="P1004" t="str">
            <v>あり</v>
          </cell>
          <cell r="U1004" t="str">
            <v>令和４年</v>
          </cell>
        </row>
        <row r="1005">
          <cell r="A1005">
            <v>1410051018356</v>
          </cell>
          <cell r="B1005">
            <v>6</v>
          </cell>
          <cell r="C1005" t="str">
            <v>保育所</v>
          </cell>
          <cell r="D1005" t="str">
            <v>アスク北山田保育園</v>
          </cell>
          <cell r="E1005">
            <v>83</v>
          </cell>
          <cell r="F1005" t="str">
            <v>都筑区</v>
          </cell>
          <cell r="G1005" t="str">
            <v>該当</v>
          </cell>
          <cell r="H1005">
            <v>23</v>
          </cell>
          <cell r="I1005" t="str">
            <v>受ける</v>
          </cell>
          <cell r="J1005">
            <v>1080075</v>
          </cell>
          <cell r="K1005" t="str">
            <v>東京都港区港南１－２－７０　品川シーズンテラス５Ｆ</v>
          </cell>
          <cell r="L1005" t="str">
            <v>株式会社　日本保育総合研究所</v>
          </cell>
          <cell r="M1005">
            <v>45205</v>
          </cell>
          <cell r="P1005" t="str">
            <v>あり</v>
          </cell>
          <cell r="U1005" t="str">
            <v>令和４年</v>
          </cell>
        </row>
        <row r="1006">
          <cell r="A1006">
            <v>1410051017606</v>
          </cell>
          <cell r="B1006">
            <v>6</v>
          </cell>
          <cell r="C1006" t="str">
            <v>保育所</v>
          </cell>
          <cell r="D1006" t="str">
            <v>ピッコリーノ保育園</v>
          </cell>
          <cell r="E1006">
            <v>83</v>
          </cell>
          <cell r="F1006" t="str">
            <v>都筑区</v>
          </cell>
          <cell r="G1006" t="str">
            <v>該当</v>
          </cell>
          <cell r="H1006">
            <v>24</v>
          </cell>
          <cell r="I1006" t="str">
            <v>受ける</v>
          </cell>
          <cell r="J1006">
            <v>2240003</v>
          </cell>
          <cell r="K1006" t="str">
            <v>横浜市都筑区中川中央一丁目１７－１８</v>
          </cell>
          <cell r="L1006" t="str">
            <v>株式会社ピエロタ　ピッコリーノ保育園</v>
          </cell>
          <cell r="M1006">
            <v>45191</v>
          </cell>
          <cell r="P1006" t="str">
            <v>あり</v>
          </cell>
          <cell r="U1006" t="str">
            <v>令和４年</v>
          </cell>
        </row>
        <row r="1007">
          <cell r="A1007">
            <v>1410051017598</v>
          </cell>
          <cell r="B1007">
            <v>6</v>
          </cell>
          <cell r="C1007" t="str">
            <v>保育所</v>
          </cell>
          <cell r="D1007" t="str">
            <v>ゆうぽーと保育園</v>
          </cell>
          <cell r="E1007">
            <v>83</v>
          </cell>
          <cell r="F1007" t="str">
            <v>都筑区</v>
          </cell>
          <cell r="G1007" t="str">
            <v>該当</v>
          </cell>
          <cell r="H1007">
            <v>19</v>
          </cell>
          <cell r="I1007" t="str">
            <v>受ける</v>
          </cell>
          <cell r="J1007">
            <v>2240053</v>
          </cell>
          <cell r="K1007" t="str">
            <v>横浜市都筑区池辺町４０３５－１３</v>
          </cell>
          <cell r="L1007" t="str">
            <v>社会福祉法人　貴静会　ゆうぽーと保育園</v>
          </cell>
          <cell r="M1007">
            <v>45212</v>
          </cell>
          <cell r="P1007" t="str">
            <v>あり</v>
          </cell>
          <cell r="U1007" t="str">
            <v>令和４年</v>
          </cell>
        </row>
        <row r="1008">
          <cell r="A1008">
            <v>1410051017580</v>
          </cell>
          <cell r="B1008">
            <v>6</v>
          </cell>
          <cell r="C1008" t="str">
            <v>保育所</v>
          </cell>
          <cell r="D1008" t="str">
            <v>パレット保育園・センター南</v>
          </cell>
          <cell r="E1008">
            <v>83</v>
          </cell>
          <cell r="F1008" t="str">
            <v>都筑区</v>
          </cell>
          <cell r="G1008" t="str">
            <v>該当</v>
          </cell>
          <cell r="H1008">
            <v>16</v>
          </cell>
          <cell r="I1008" t="str">
            <v>受ける</v>
          </cell>
          <cell r="J1008">
            <v>2210056</v>
          </cell>
          <cell r="K1008" t="str">
            <v>横浜市神奈川区金港町５－３２　ベイフロント横浜５Ｆ</v>
          </cell>
          <cell r="L1008" t="str">
            <v>株式会社　理究</v>
          </cell>
          <cell r="M1008">
            <v>45198</v>
          </cell>
          <cell r="P1008" t="str">
            <v>あり</v>
          </cell>
          <cell r="U1008" t="str">
            <v>令和４年</v>
          </cell>
        </row>
        <row r="1009">
          <cell r="A1009">
            <v>1410051017572</v>
          </cell>
          <cell r="B1009">
            <v>6</v>
          </cell>
          <cell r="C1009" t="str">
            <v>保育所</v>
          </cell>
          <cell r="D1009" t="str">
            <v>中川保育園</v>
          </cell>
          <cell r="E1009">
            <v>83</v>
          </cell>
          <cell r="F1009" t="str">
            <v>都筑区</v>
          </cell>
          <cell r="G1009" t="str">
            <v>該当</v>
          </cell>
          <cell r="H1009">
            <v>11</v>
          </cell>
          <cell r="I1009" t="str">
            <v>受ける</v>
          </cell>
          <cell r="J1009">
            <v>2240026</v>
          </cell>
          <cell r="K1009" t="str">
            <v>横浜市都筑区南山田町４７００番地</v>
          </cell>
          <cell r="L1009" t="str">
            <v>社会福祉法人　中川福祉会　中川保育園</v>
          </cell>
          <cell r="M1009">
            <v>45212</v>
          </cell>
          <cell r="P1009" t="str">
            <v>あり</v>
          </cell>
          <cell r="U1009" t="str">
            <v>令和４年</v>
          </cell>
        </row>
        <row r="1010">
          <cell r="A1010">
            <v>1410051017564</v>
          </cell>
          <cell r="B1010">
            <v>6</v>
          </cell>
          <cell r="C1010" t="str">
            <v>保育所</v>
          </cell>
          <cell r="D1010" t="str">
            <v>つづきルーテル保育園</v>
          </cell>
          <cell r="E1010">
            <v>83</v>
          </cell>
          <cell r="F1010" t="str">
            <v>都筑区</v>
          </cell>
          <cell r="G1010" t="str">
            <v>該当</v>
          </cell>
          <cell r="H1010">
            <v>28</v>
          </cell>
          <cell r="I1010" t="str">
            <v>受ける</v>
          </cell>
          <cell r="J1010">
            <v>2240015</v>
          </cell>
          <cell r="K1010" t="str">
            <v>横浜市都筑区牛久保西二丁目１８－１</v>
          </cell>
          <cell r="L1010" t="str">
            <v>（福）イクソス会　つづきルーテル保育園</v>
          </cell>
          <cell r="M1010">
            <v>45212</v>
          </cell>
          <cell r="P1010" t="str">
            <v>あり</v>
          </cell>
          <cell r="U1010" t="str">
            <v>令和４年</v>
          </cell>
        </row>
        <row r="1011">
          <cell r="A1011">
            <v>1410051017556</v>
          </cell>
          <cell r="B1011">
            <v>6</v>
          </cell>
          <cell r="C1011" t="str">
            <v>保育所</v>
          </cell>
          <cell r="D1011" t="str">
            <v>つづき保育園</v>
          </cell>
          <cell r="E1011">
            <v>83</v>
          </cell>
          <cell r="F1011" t="str">
            <v>都筑区</v>
          </cell>
          <cell r="G1011" t="str">
            <v>該当</v>
          </cell>
          <cell r="H1011">
            <v>20</v>
          </cell>
          <cell r="I1011" t="str">
            <v>受ける</v>
          </cell>
          <cell r="J1011">
            <v>2240012</v>
          </cell>
          <cell r="K1011" t="str">
            <v>横浜市都筑区牛久保一丁目２２－１７</v>
          </cell>
          <cell r="L1011" t="str">
            <v>社会福祉法人　中川福祉会　つづき保育園</v>
          </cell>
          <cell r="M1011">
            <v>45219</v>
          </cell>
          <cell r="P1011" t="str">
            <v>あり</v>
          </cell>
          <cell r="U1011" t="str">
            <v>令和４年</v>
          </cell>
        </row>
        <row r="1012">
          <cell r="A1012">
            <v>1410051017549</v>
          </cell>
          <cell r="B1012">
            <v>6</v>
          </cell>
          <cell r="C1012" t="str">
            <v>保育所</v>
          </cell>
          <cell r="D1012" t="str">
            <v>都筑ひよこ保育園</v>
          </cell>
          <cell r="E1012">
            <v>83</v>
          </cell>
          <cell r="F1012" t="str">
            <v>都筑区</v>
          </cell>
          <cell r="G1012" t="str">
            <v>該当</v>
          </cell>
          <cell r="H1012">
            <v>28</v>
          </cell>
          <cell r="I1012" t="str">
            <v>受ける</v>
          </cell>
          <cell r="J1012">
            <v>2240055</v>
          </cell>
          <cell r="K1012" t="str">
            <v>横浜市都筑区加賀原一丁目２２－３０</v>
          </cell>
          <cell r="L1012" t="str">
            <v>社会福祉法人　あおば　都筑ひよこ保育園</v>
          </cell>
          <cell r="M1012">
            <v>45205</v>
          </cell>
          <cell r="P1012" t="str">
            <v>あり</v>
          </cell>
          <cell r="U1012" t="str">
            <v>令和４年</v>
          </cell>
        </row>
        <row r="1013">
          <cell r="A1013">
            <v>1410051017531</v>
          </cell>
          <cell r="B1013">
            <v>6</v>
          </cell>
          <cell r="C1013" t="str">
            <v>保育所</v>
          </cell>
          <cell r="D1013" t="str">
            <v>川和保育園</v>
          </cell>
          <cell r="E1013">
            <v>83</v>
          </cell>
          <cell r="F1013" t="str">
            <v>都筑区</v>
          </cell>
          <cell r="G1013" t="str">
            <v>該当</v>
          </cell>
          <cell r="H1013">
            <v>29</v>
          </cell>
          <cell r="I1013" t="str">
            <v>受ける</v>
          </cell>
          <cell r="J1013">
            <v>2240057</v>
          </cell>
          <cell r="K1013" t="str">
            <v>横浜市都筑区川和町８９０－２</v>
          </cell>
          <cell r="L1013" t="str">
            <v>川和保育園</v>
          </cell>
          <cell r="M1013">
            <v>45205</v>
          </cell>
          <cell r="P1013" t="str">
            <v>あり</v>
          </cell>
          <cell r="U1013" t="str">
            <v>令和４年</v>
          </cell>
        </row>
        <row r="1014">
          <cell r="A1014">
            <v>1410051017523</v>
          </cell>
          <cell r="B1014">
            <v>6</v>
          </cell>
          <cell r="C1014" t="str">
            <v>保育所</v>
          </cell>
          <cell r="D1014" t="str">
            <v>勝田保育園</v>
          </cell>
          <cell r="E1014">
            <v>83</v>
          </cell>
          <cell r="F1014" t="str">
            <v>都筑区</v>
          </cell>
          <cell r="G1014" t="str">
            <v>該当</v>
          </cell>
          <cell r="H1014">
            <v>22</v>
          </cell>
          <cell r="I1014" t="str">
            <v>受ける</v>
          </cell>
          <cell r="J1014">
            <v>2450016</v>
          </cell>
          <cell r="K1014" t="str">
            <v>横浜市泉区和泉町１３６８</v>
          </cell>
          <cell r="L1014" t="str">
            <v>社会福祉法人和泉福祉会</v>
          </cell>
          <cell r="M1014">
            <v>45205</v>
          </cell>
          <cell r="P1014" t="str">
            <v>あり</v>
          </cell>
          <cell r="U1014" t="str">
            <v>令和４年</v>
          </cell>
        </row>
        <row r="1015">
          <cell r="A1015">
            <v>1410051017515</v>
          </cell>
          <cell r="B1015">
            <v>6</v>
          </cell>
          <cell r="C1015" t="str">
            <v>保育所</v>
          </cell>
          <cell r="D1015" t="str">
            <v>池辺保育園</v>
          </cell>
          <cell r="E1015">
            <v>83</v>
          </cell>
          <cell r="F1015" t="str">
            <v>都筑区</v>
          </cell>
          <cell r="G1015" t="str">
            <v>該当</v>
          </cell>
          <cell r="H1015">
            <v>19</v>
          </cell>
          <cell r="I1015" t="str">
            <v>受ける</v>
          </cell>
          <cell r="J1015">
            <v>2240053</v>
          </cell>
          <cell r="K1015" t="str">
            <v>横浜市都筑区池辺町２８８５</v>
          </cell>
          <cell r="L1015" t="str">
            <v>社会福祉法人　清賢会　池辺保育園</v>
          </cell>
          <cell r="M1015">
            <v>45205</v>
          </cell>
          <cell r="P1015" t="str">
            <v>あり</v>
          </cell>
          <cell r="U1015" t="str">
            <v>令和４年</v>
          </cell>
        </row>
        <row r="1016">
          <cell r="A1016">
            <v>1410051017507</v>
          </cell>
          <cell r="B1016">
            <v>6</v>
          </cell>
          <cell r="C1016" t="str">
            <v>保育所</v>
          </cell>
          <cell r="D1016" t="str">
            <v>アスクセンター北保育園</v>
          </cell>
          <cell r="E1016">
            <v>83</v>
          </cell>
          <cell r="F1016" t="str">
            <v>都筑区</v>
          </cell>
          <cell r="G1016" t="str">
            <v>該当</v>
          </cell>
          <cell r="H1016">
            <v>17</v>
          </cell>
          <cell r="I1016" t="str">
            <v>受ける</v>
          </cell>
          <cell r="J1016">
            <v>1080075</v>
          </cell>
          <cell r="K1016" t="str">
            <v>東京都港区港南１－２－７０　品川シーズンテラス５Ｆ</v>
          </cell>
          <cell r="L1016" t="str">
            <v>株式会社　日本保育総合研究所</v>
          </cell>
          <cell r="M1016">
            <v>45237</v>
          </cell>
          <cell r="P1016" t="str">
            <v>あり</v>
          </cell>
          <cell r="U1016" t="str">
            <v>令和４年</v>
          </cell>
        </row>
        <row r="1017">
          <cell r="A1017">
            <v>1410051015923</v>
          </cell>
          <cell r="B1017">
            <v>6</v>
          </cell>
          <cell r="C1017" t="str">
            <v>保育所</v>
          </cell>
          <cell r="D1017" t="str">
            <v>わおわお仲町台保育園</v>
          </cell>
          <cell r="E1017">
            <v>83</v>
          </cell>
          <cell r="F1017" t="str">
            <v>都筑区</v>
          </cell>
          <cell r="G1017" t="str">
            <v>該当</v>
          </cell>
          <cell r="H1017">
            <v>24</v>
          </cell>
          <cell r="I1017" t="str">
            <v>受ける</v>
          </cell>
          <cell r="J1017">
            <v>2240032</v>
          </cell>
          <cell r="K1017" t="str">
            <v>横浜市都筑区茅ケ崎中央４６－６</v>
          </cell>
          <cell r="L1017" t="str">
            <v>社会福祉法人わおわお福祉会</v>
          </cell>
          <cell r="M1017">
            <v>45198</v>
          </cell>
          <cell r="P1017" t="str">
            <v>あり</v>
          </cell>
          <cell r="U1017" t="str">
            <v>令和４年</v>
          </cell>
        </row>
        <row r="1018">
          <cell r="A1018">
            <v>1410051015915</v>
          </cell>
          <cell r="B1018">
            <v>6</v>
          </cell>
          <cell r="C1018" t="str">
            <v>保育所</v>
          </cell>
          <cell r="D1018" t="str">
            <v>滝ヶ谷保育園</v>
          </cell>
          <cell r="E1018">
            <v>83</v>
          </cell>
          <cell r="F1018" t="str">
            <v>都筑区</v>
          </cell>
          <cell r="G1018" t="str">
            <v>該当</v>
          </cell>
          <cell r="H1018">
            <v>20</v>
          </cell>
          <cell r="I1018" t="str">
            <v>受ける</v>
          </cell>
          <cell r="J1018">
            <v>2240021</v>
          </cell>
          <cell r="K1018" t="str">
            <v>横浜市都筑区北山田二丁目１７－２８</v>
          </cell>
          <cell r="L1018" t="str">
            <v>社会福祉法人　寿広福祉会　滝ヶ谷保育園</v>
          </cell>
          <cell r="M1018">
            <v>45212</v>
          </cell>
          <cell r="P1018" t="str">
            <v>あり</v>
          </cell>
          <cell r="U1018" t="str">
            <v>令和４年</v>
          </cell>
        </row>
        <row r="1019">
          <cell r="A1019">
            <v>1410051015907</v>
          </cell>
          <cell r="B1019">
            <v>6</v>
          </cell>
          <cell r="C1019" t="str">
            <v>保育所</v>
          </cell>
          <cell r="D1019" t="str">
            <v>わおわおセンター北保育園</v>
          </cell>
          <cell r="E1019">
            <v>83</v>
          </cell>
          <cell r="F1019" t="str">
            <v>都筑区</v>
          </cell>
          <cell r="G1019" t="str">
            <v>該当</v>
          </cell>
          <cell r="H1019">
            <v>17</v>
          </cell>
          <cell r="I1019" t="str">
            <v>受ける</v>
          </cell>
          <cell r="J1019">
            <v>2240032</v>
          </cell>
          <cell r="K1019" t="str">
            <v>横浜市都筑区茅ケ崎中央４６－６</v>
          </cell>
          <cell r="L1019" t="str">
            <v>社会福祉法人わおわお福祉会</v>
          </cell>
          <cell r="M1019">
            <v>45198</v>
          </cell>
          <cell r="P1019" t="str">
            <v>あり</v>
          </cell>
          <cell r="U1019" t="str">
            <v>令和４年</v>
          </cell>
        </row>
        <row r="1020">
          <cell r="A1020">
            <v>1410051015899</v>
          </cell>
          <cell r="B1020">
            <v>6</v>
          </cell>
          <cell r="C1020" t="str">
            <v>保育所</v>
          </cell>
          <cell r="D1020" t="str">
            <v>やまた保育園</v>
          </cell>
          <cell r="E1020">
            <v>83</v>
          </cell>
          <cell r="F1020" t="str">
            <v>都筑区</v>
          </cell>
          <cell r="G1020" t="str">
            <v>該当</v>
          </cell>
          <cell r="H1020">
            <v>21</v>
          </cell>
          <cell r="I1020" t="str">
            <v>受ける</v>
          </cell>
          <cell r="J1020">
            <v>2240024</v>
          </cell>
          <cell r="K1020" t="str">
            <v>横浜市都筑区東山田町３４９－２</v>
          </cell>
          <cell r="L1020" t="str">
            <v>社会福祉法人ぷらいむキッズ　やまた保育園</v>
          </cell>
          <cell r="M1020">
            <v>45205</v>
          </cell>
          <cell r="P1020" t="str">
            <v>あり</v>
          </cell>
          <cell r="U1020" t="str">
            <v>令和４年</v>
          </cell>
        </row>
        <row r="1021">
          <cell r="A1021">
            <v>1410051015881</v>
          </cell>
          <cell r="B1021">
            <v>6</v>
          </cell>
          <cell r="C1021" t="str">
            <v>保育所</v>
          </cell>
          <cell r="D1021" t="str">
            <v>なかまちっこ園</v>
          </cell>
          <cell r="E1021">
            <v>83</v>
          </cell>
          <cell r="F1021" t="str">
            <v>都筑区</v>
          </cell>
          <cell r="G1021" t="str">
            <v>該当</v>
          </cell>
          <cell r="H1021">
            <v>17</v>
          </cell>
          <cell r="I1021" t="str">
            <v>受ける</v>
          </cell>
          <cell r="J1021">
            <v>2210801</v>
          </cell>
          <cell r="K1021" t="str">
            <v>横浜市神奈川区神大寺四丁目１０－９－１</v>
          </cell>
          <cell r="L1021" t="str">
            <v>有限会社　ドゥーラ</v>
          </cell>
          <cell r="M1021">
            <v>45198</v>
          </cell>
          <cell r="P1021" t="str">
            <v>あり</v>
          </cell>
          <cell r="U1021" t="str">
            <v>令和４年</v>
          </cell>
        </row>
        <row r="1022">
          <cell r="A1022">
            <v>1410051015873</v>
          </cell>
          <cell r="B1022">
            <v>6</v>
          </cell>
          <cell r="C1022" t="str">
            <v>保育所</v>
          </cell>
          <cell r="D1022" t="str">
            <v>すくすく保育園</v>
          </cell>
          <cell r="E1022">
            <v>83</v>
          </cell>
          <cell r="F1022" t="str">
            <v>都筑区</v>
          </cell>
          <cell r="G1022" t="str">
            <v>該当</v>
          </cell>
          <cell r="H1022">
            <v>22</v>
          </cell>
          <cell r="I1022" t="str">
            <v>受ける</v>
          </cell>
          <cell r="J1022">
            <v>2240027</v>
          </cell>
          <cell r="K1022" t="str">
            <v>横浜市都筑区大棚町７４－１２</v>
          </cell>
          <cell r="L1022" t="str">
            <v>社会福祉法人　長幼会　すくすく保育園</v>
          </cell>
          <cell r="M1022">
            <v>45205</v>
          </cell>
          <cell r="P1022" t="str">
            <v>あり</v>
          </cell>
          <cell r="U1022" t="str">
            <v>令和４年</v>
          </cell>
        </row>
        <row r="1023">
          <cell r="A1023">
            <v>1410051015865</v>
          </cell>
          <cell r="B1023">
            <v>6</v>
          </cell>
          <cell r="C1023" t="str">
            <v>保育所</v>
          </cell>
          <cell r="D1023" t="str">
            <v>グローバルキッズ都筑ふれあいの丘園</v>
          </cell>
          <cell r="E1023">
            <v>83</v>
          </cell>
          <cell r="F1023" t="str">
            <v>都筑区</v>
          </cell>
          <cell r="G1023" t="str">
            <v>該当</v>
          </cell>
          <cell r="H1023">
            <v>18</v>
          </cell>
          <cell r="I1023" t="str">
            <v>受ける</v>
          </cell>
          <cell r="J1023">
            <v>1020071</v>
          </cell>
          <cell r="K1023" t="str">
            <v>東京都千代田区富士見２丁目１４番３６号</v>
          </cell>
          <cell r="L1023" t="str">
            <v>株式会社　グローバルキッズ</v>
          </cell>
          <cell r="M1023">
            <v>45198</v>
          </cell>
          <cell r="P1023" t="str">
            <v>あり</v>
          </cell>
          <cell r="U1023" t="str">
            <v>令和４年</v>
          </cell>
        </row>
        <row r="1024">
          <cell r="A1024">
            <v>1410051015071</v>
          </cell>
          <cell r="B1024">
            <v>6</v>
          </cell>
          <cell r="C1024" t="str">
            <v>保育所</v>
          </cell>
          <cell r="D1024" t="str">
            <v>マーマセンター北保育園</v>
          </cell>
          <cell r="E1024">
            <v>83</v>
          </cell>
          <cell r="F1024" t="str">
            <v>都筑区</v>
          </cell>
          <cell r="G1024" t="str">
            <v>該当</v>
          </cell>
          <cell r="H1024">
            <v>18</v>
          </cell>
          <cell r="I1024" t="str">
            <v>受ける</v>
          </cell>
          <cell r="J1024">
            <v>2220026</v>
          </cell>
          <cell r="K1024" t="str">
            <v>横浜市港北区篠原町９７４－２５</v>
          </cell>
          <cell r="L1024" t="str">
            <v>社会福祉法人　遊育会</v>
          </cell>
          <cell r="M1024">
            <v>45191</v>
          </cell>
          <cell r="P1024" t="str">
            <v>あり</v>
          </cell>
          <cell r="U1024" t="str">
            <v>令和４年</v>
          </cell>
        </row>
        <row r="1025">
          <cell r="A1025">
            <v>1410051015063</v>
          </cell>
          <cell r="B1025">
            <v>6</v>
          </cell>
          <cell r="C1025" t="str">
            <v>保育所</v>
          </cell>
          <cell r="D1025" t="str">
            <v>第二しらとり台保育園</v>
          </cell>
          <cell r="E1025">
            <v>83</v>
          </cell>
          <cell r="F1025" t="str">
            <v>都筑区</v>
          </cell>
          <cell r="G1025" t="str">
            <v>該当</v>
          </cell>
          <cell r="H1025">
            <v>24</v>
          </cell>
          <cell r="I1025" t="str">
            <v>受ける</v>
          </cell>
          <cell r="J1025">
            <v>2240021</v>
          </cell>
          <cell r="K1025" t="str">
            <v>横浜市都筑区北山田三丁目４－１４</v>
          </cell>
          <cell r="L1025" t="str">
            <v>福）しらとり台保育園第二しらとり台保育園</v>
          </cell>
          <cell r="M1025">
            <v>45198</v>
          </cell>
          <cell r="P1025" t="str">
            <v>あり</v>
          </cell>
          <cell r="U1025" t="str">
            <v>令和４年</v>
          </cell>
        </row>
        <row r="1026">
          <cell r="A1026">
            <v>1410051014504</v>
          </cell>
          <cell r="B1026">
            <v>6</v>
          </cell>
          <cell r="C1026" t="str">
            <v>保育所</v>
          </cell>
          <cell r="D1026" t="str">
            <v>中川小桜愛児園</v>
          </cell>
          <cell r="E1026">
            <v>83</v>
          </cell>
          <cell r="F1026" t="str">
            <v>都筑区</v>
          </cell>
          <cell r="G1026" t="str">
            <v>該当</v>
          </cell>
          <cell r="H1026">
            <v>22</v>
          </cell>
          <cell r="I1026" t="str">
            <v>受ける</v>
          </cell>
          <cell r="J1026">
            <v>2240001</v>
          </cell>
          <cell r="K1026" t="str">
            <v>横浜市都筑区中川一丁目１－１　ふれあい中川４階</v>
          </cell>
          <cell r="L1026" t="str">
            <v>社会福祉法人小桜会</v>
          </cell>
          <cell r="M1026">
            <v>45212</v>
          </cell>
          <cell r="P1026" t="str">
            <v>あり</v>
          </cell>
          <cell r="U1026" t="str">
            <v>令和４年</v>
          </cell>
        </row>
        <row r="1027">
          <cell r="A1027">
            <v>1410051014496</v>
          </cell>
          <cell r="B1027">
            <v>6</v>
          </cell>
          <cell r="C1027" t="str">
            <v>保育所</v>
          </cell>
          <cell r="D1027" t="str">
            <v>つくし保育園　センター南</v>
          </cell>
          <cell r="E1027">
            <v>83</v>
          </cell>
          <cell r="F1027" t="str">
            <v>都筑区</v>
          </cell>
          <cell r="G1027" t="str">
            <v>該当</v>
          </cell>
          <cell r="H1027">
            <v>19</v>
          </cell>
          <cell r="I1027" t="str">
            <v>受ける</v>
          </cell>
          <cell r="J1027">
            <v>2240032</v>
          </cell>
          <cell r="K1027" t="str">
            <v>横浜市都筑区茅ケ崎中央４９－１０</v>
          </cell>
          <cell r="L1027" t="str">
            <v>（福）秀峰会　つくし保育園センター南</v>
          </cell>
          <cell r="M1027">
            <v>45191</v>
          </cell>
          <cell r="P1027" t="str">
            <v>あり</v>
          </cell>
          <cell r="U1027" t="str">
            <v>令和４年</v>
          </cell>
        </row>
        <row r="1028">
          <cell r="A1028">
            <v>1410051014488</v>
          </cell>
          <cell r="B1028">
            <v>6</v>
          </cell>
          <cell r="C1028" t="str">
            <v>保育所</v>
          </cell>
          <cell r="D1028" t="str">
            <v>スターチャイルド≪川和ナーサリー≫</v>
          </cell>
          <cell r="E1028">
            <v>83</v>
          </cell>
          <cell r="F1028" t="str">
            <v>都筑区</v>
          </cell>
          <cell r="G1028" t="str">
            <v>該当</v>
          </cell>
          <cell r="H1028">
            <v>18</v>
          </cell>
          <cell r="I1028" t="str">
            <v>受ける</v>
          </cell>
          <cell r="J1028">
            <v>2210835</v>
          </cell>
          <cell r="K1028" t="str">
            <v>横浜市神奈川区鶴屋町３－２９－１　第６安田ビル５階</v>
          </cell>
          <cell r="L1028" t="str">
            <v>ヒューマンスターチャイルド株式会社</v>
          </cell>
          <cell r="M1028">
            <v>45205</v>
          </cell>
          <cell r="P1028" t="str">
            <v>あり</v>
          </cell>
          <cell r="U1028" t="str">
            <v>令和４年</v>
          </cell>
        </row>
        <row r="1029">
          <cell r="A1029">
            <v>1410052003928</v>
          </cell>
          <cell r="B1029">
            <v>7</v>
          </cell>
          <cell r="C1029" t="str">
            <v>家庭的保育事業</v>
          </cell>
          <cell r="D1029" t="str">
            <v>むらき家庭保育室</v>
          </cell>
          <cell r="E1029">
            <v>83</v>
          </cell>
          <cell r="F1029" t="str">
            <v>都筑区</v>
          </cell>
          <cell r="G1029" t="str">
            <v>該当</v>
          </cell>
          <cell r="H1029">
            <v>4</v>
          </cell>
          <cell r="I1029" t="str">
            <v>-</v>
          </cell>
          <cell r="J1029">
            <v>2240053</v>
          </cell>
          <cell r="K1029" t="str">
            <v>横浜市都筑区池辺町３１２４－１０１</v>
          </cell>
          <cell r="L1029" t="str">
            <v>むらき家庭保育室</v>
          </cell>
          <cell r="M1029">
            <v>45212</v>
          </cell>
          <cell r="P1029" t="str">
            <v>あり</v>
          </cell>
          <cell r="U1029" t="str">
            <v>令和４年</v>
          </cell>
        </row>
        <row r="1030">
          <cell r="A1030">
            <v>1410052003910</v>
          </cell>
          <cell r="B1030">
            <v>7</v>
          </cell>
          <cell r="C1030" t="str">
            <v>家庭的保育事業</v>
          </cell>
          <cell r="D1030" t="str">
            <v>そのだ家庭保育室</v>
          </cell>
          <cell r="E1030">
            <v>83</v>
          </cell>
          <cell r="F1030" t="str">
            <v>都筑区</v>
          </cell>
          <cell r="G1030" t="str">
            <v>該当</v>
          </cell>
          <cell r="H1030">
            <v>4</v>
          </cell>
          <cell r="I1030" t="str">
            <v>-</v>
          </cell>
          <cell r="J1030">
            <v>2240015</v>
          </cell>
          <cell r="K1030" t="str">
            <v>横浜市都筑区牛久保西四丁目１７－５</v>
          </cell>
          <cell r="L1030" t="str">
            <v>園田弘子</v>
          </cell>
          <cell r="M1030">
            <v>45198</v>
          </cell>
          <cell r="P1030" t="str">
            <v>あり</v>
          </cell>
          <cell r="U1030" t="str">
            <v>令和４年</v>
          </cell>
        </row>
        <row r="1031">
          <cell r="A1031">
            <v>1410052005634</v>
          </cell>
          <cell r="B1031">
            <v>8</v>
          </cell>
          <cell r="C1031" t="str">
            <v>小規模保育事業（A型）</v>
          </cell>
          <cell r="D1031" t="str">
            <v>仲町台もみのき保育室</v>
          </cell>
          <cell r="E1031">
            <v>83</v>
          </cell>
          <cell r="F1031" t="str">
            <v>都筑区</v>
          </cell>
          <cell r="G1031" t="str">
            <v>該当</v>
          </cell>
          <cell r="H1031">
            <v>10</v>
          </cell>
          <cell r="I1031" t="str">
            <v>受ける</v>
          </cell>
          <cell r="J1031">
            <v>2240041</v>
          </cell>
          <cell r="K1031" t="str">
            <v>横浜市都筑区仲町台一丁目３３－１９　ピアッツァ仲町台ノバ２０４</v>
          </cell>
          <cell r="L1031" t="str">
            <v>有限会社　蘭春</v>
          </cell>
          <cell r="M1031">
            <v>45198</v>
          </cell>
          <cell r="P1031" t="str">
            <v>あり</v>
          </cell>
          <cell r="U1031" t="str">
            <v>令和４年</v>
          </cell>
        </row>
        <row r="1032">
          <cell r="A1032">
            <v>1410052004918</v>
          </cell>
          <cell r="B1032">
            <v>8</v>
          </cell>
          <cell r="C1032" t="str">
            <v>小規模保育事業（A型）</v>
          </cell>
          <cell r="D1032" t="str">
            <v>エンジェルプラネット仲町台</v>
          </cell>
          <cell r="E1032">
            <v>83</v>
          </cell>
          <cell r="F1032" t="str">
            <v>都筑区</v>
          </cell>
          <cell r="G1032" t="str">
            <v>該当</v>
          </cell>
          <cell r="H1032">
            <v>8</v>
          </cell>
          <cell r="I1032" t="str">
            <v>受ける</v>
          </cell>
          <cell r="J1032">
            <v>2140001</v>
          </cell>
          <cell r="K1032" t="str">
            <v>川崎市多摩区菅１－６－２５</v>
          </cell>
          <cell r="L1032" t="str">
            <v>有限会社メロディ</v>
          </cell>
          <cell r="M1032">
            <v>45212</v>
          </cell>
          <cell r="P1032" t="str">
            <v>あり</v>
          </cell>
          <cell r="U1032" t="str">
            <v>令和４年</v>
          </cell>
        </row>
        <row r="1033">
          <cell r="A1033">
            <v>1410052003472</v>
          </cell>
          <cell r="B1033">
            <v>8</v>
          </cell>
          <cell r="C1033" t="str">
            <v>小規模保育事業（A型）</v>
          </cell>
          <cell r="D1033" t="str">
            <v>保育ルームキューティーユー</v>
          </cell>
          <cell r="E1033">
            <v>83</v>
          </cell>
          <cell r="F1033" t="str">
            <v>都筑区</v>
          </cell>
          <cell r="G1033" t="str">
            <v>該当</v>
          </cell>
          <cell r="H1033">
            <v>11</v>
          </cell>
          <cell r="I1033" t="str">
            <v>受ける</v>
          </cell>
          <cell r="J1033">
            <v>2240021</v>
          </cell>
          <cell r="K1033" t="str">
            <v>横浜市都筑区北山田一丁目８番１３</v>
          </cell>
          <cell r="L1033" t="str">
            <v>メリーユー　保育ルームキューティー北山田</v>
          </cell>
          <cell r="M1033">
            <v>45191</v>
          </cell>
          <cell r="P1033" t="str">
            <v>あり</v>
          </cell>
          <cell r="U1033" t="str">
            <v>令和４年</v>
          </cell>
        </row>
        <row r="1034">
          <cell r="A1034">
            <v>1410052003449</v>
          </cell>
          <cell r="B1034">
            <v>8</v>
          </cell>
          <cell r="C1034" t="str">
            <v>小規模保育事業（A型）</v>
          </cell>
          <cell r="D1034" t="str">
            <v>保育園みんなのおうち</v>
          </cell>
          <cell r="E1034">
            <v>83</v>
          </cell>
          <cell r="F1034" t="str">
            <v>都筑区</v>
          </cell>
          <cell r="G1034" t="str">
            <v>該当</v>
          </cell>
          <cell r="H1034">
            <v>11</v>
          </cell>
          <cell r="I1034" t="str">
            <v>受ける</v>
          </cell>
          <cell r="J1034">
            <v>2240003</v>
          </cell>
          <cell r="K1034" t="str">
            <v>横浜市都筑区中川中央一丁目２８－１２　フォレストフジ２０１</v>
          </cell>
          <cell r="L1034" t="str">
            <v>保育園みんなのおうち</v>
          </cell>
          <cell r="M1034">
            <v>45226</v>
          </cell>
          <cell r="P1034" t="str">
            <v>あり</v>
          </cell>
          <cell r="U1034" t="str">
            <v>令和４年</v>
          </cell>
        </row>
        <row r="1035">
          <cell r="A1035">
            <v>1410052003167</v>
          </cell>
          <cell r="B1035">
            <v>8</v>
          </cell>
          <cell r="C1035" t="str">
            <v>小規模保育事業（A型）</v>
          </cell>
          <cell r="D1035" t="str">
            <v>ピノキオ幼児舎センター南園</v>
          </cell>
          <cell r="E1035">
            <v>83</v>
          </cell>
          <cell r="F1035" t="str">
            <v>都筑区</v>
          </cell>
          <cell r="G1035" t="str">
            <v>該当</v>
          </cell>
          <cell r="H1035">
            <v>10</v>
          </cell>
          <cell r="I1035" t="str">
            <v>受ける</v>
          </cell>
          <cell r="J1035">
            <v>1540012</v>
          </cell>
          <cell r="K1035" t="str">
            <v>東京都世田谷区駒沢２－４６－１１レスポワール駒沢１０１号室</v>
          </cell>
          <cell r="L1035" t="str">
            <v>株式会社　三光商事</v>
          </cell>
          <cell r="M1035">
            <v>45212</v>
          </cell>
          <cell r="P1035" t="str">
            <v>あり</v>
          </cell>
          <cell r="U1035" t="str">
            <v>令和４年</v>
          </cell>
        </row>
        <row r="1036">
          <cell r="A1036">
            <v>1410052003159</v>
          </cell>
          <cell r="B1036">
            <v>8</v>
          </cell>
          <cell r="C1036" t="str">
            <v>小規模保育事業（A型）</v>
          </cell>
          <cell r="D1036" t="str">
            <v>キャリー保育園なかまちだい</v>
          </cell>
          <cell r="E1036">
            <v>83</v>
          </cell>
          <cell r="F1036" t="str">
            <v>都筑区</v>
          </cell>
          <cell r="G1036" t="str">
            <v>該当</v>
          </cell>
          <cell r="H1036">
            <v>7</v>
          </cell>
          <cell r="I1036" t="str">
            <v>受ける</v>
          </cell>
          <cell r="J1036">
            <v>1050012</v>
          </cell>
          <cell r="K1036" t="str">
            <v>東京都港区芝大門１－１６－４第２高山ビル７Ｆ</v>
          </cell>
          <cell r="L1036" t="str">
            <v>スリーシーズ株式会社</v>
          </cell>
          <cell r="M1036">
            <v>45205</v>
          </cell>
          <cell r="P1036" t="str">
            <v>あり</v>
          </cell>
          <cell r="U1036" t="str">
            <v>令和４年</v>
          </cell>
        </row>
        <row r="1037">
          <cell r="A1037">
            <v>1410052002847</v>
          </cell>
          <cell r="B1037">
            <v>8</v>
          </cell>
          <cell r="C1037" t="str">
            <v>小規模保育事業（A型）</v>
          </cell>
          <cell r="D1037" t="str">
            <v>ベイキッズ　あおぞら保育園</v>
          </cell>
          <cell r="E1037">
            <v>83</v>
          </cell>
          <cell r="F1037" t="str">
            <v>都筑区</v>
          </cell>
          <cell r="G1037" t="str">
            <v>該当</v>
          </cell>
          <cell r="H1037">
            <v>8</v>
          </cell>
          <cell r="I1037" t="str">
            <v>受ける</v>
          </cell>
          <cell r="J1037">
            <v>2310012</v>
          </cell>
          <cell r="K1037" t="str">
            <v>横浜市中区相生町１－１７－１　パークビュー横浜８０１号</v>
          </cell>
          <cell r="L1037" t="str">
            <v>特定非営利活動法人　ベイキッズ</v>
          </cell>
          <cell r="M1037">
            <v>45198</v>
          </cell>
          <cell r="P1037" t="str">
            <v>あり</v>
          </cell>
          <cell r="U1037" t="str">
            <v>令和４年</v>
          </cell>
        </row>
        <row r="1038">
          <cell r="A1038">
            <v>1410052002797</v>
          </cell>
          <cell r="B1038">
            <v>8</v>
          </cell>
          <cell r="C1038" t="str">
            <v>小規模保育事業（A型）</v>
          </cell>
          <cell r="D1038" t="str">
            <v>保育ルームキューティー北山田</v>
          </cell>
          <cell r="E1038">
            <v>83</v>
          </cell>
          <cell r="F1038" t="str">
            <v>都筑区</v>
          </cell>
          <cell r="G1038" t="str">
            <v>該当</v>
          </cell>
          <cell r="H1038">
            <v>10</v>
          </cell>
          <cell r="I1038" t="str">
            <v>受ける</v>
          </cell>
          <cell r="J1038">
            <v>2240021</v>
          </cell>
          <cell r="K1038" t="str">
            <v>横浜市都筑区北山田一丁目８－１３</v>
          </cell>
          <cell r="L1038" t="str">
            <v>メリーユー　保育ルームキューティー北山田</v>
          </cell>
          <cell r="M1038">
            <v>45219</v>
          </cell>
          <cell r="P1038" t="str">
            <v>あり</v>
          </cell>
          <cell r="U1038" t="str">
            <v>令和４年</v>
          </cell>
        </row>
        <row r="1039">
          <cell r="A1039">
            <v>1410052002755</v>
          </cell>
          <cell r="B1039">
            <v>8</v>
          </cell>
          <cell r="C1039" t="str">
            <v>小規模保育事業（A型）</v>
          </cell>
          <cell r="D1039" t="str">
            <v>すまいるセンターみなみ保育園</v>
          </cell>
          <cell r="E1039">
            <v>83</v>
          </cell>
          <cell r="F1039" t="str">
            <v>都筑区</v>
          </cell>
          <cell r="G1039" t="str">
            <v>該当</v>
          </cell>
          <cell r="H1039">
            <v>7</v>
          </cell>
          <cell r="I1039" t="str">
            <v>受ける</v>
          </cell>
          <cell r="J1039">
            <v>2200023</v>
          </cell>
          <cell r="K1039" t="str">
            <v>横浜市西区平沼一丁目１３－１４</v>
          </cell>
          <cell r="L1039" t="str">
            <v>株式会社　スマイルクルー</v>
          </cell>
          <cell r="M1039">
            <v>45212</v>
          </cell>
          <cell r="P1039" t="str">
            <v>あり</v>
          </cell>
          <cell r="U1039" t="str">
            <v>令和４年</v>
          </cell>
        </row>
        <row r="1040">
          <cell r="A1040">
            <v>1410052003373</v>
          </cell>
          <cell r="B1040">
            <v>11</v>
          </cell>
          <cell r="C1040" t="str">
            <v>小規模保育事業（A型）</v>
          </cell>
          <cell r="D1040" t="str">
            <v>さくら保育室</v>
          </cell>
          <cell r="E1040">
            <v>83</v>
          </cell>
          <cell r="F1040" t="str">
            <v>都筑区</v>
          </cell>
          <cell r="G1040" t="str">
            <v>該当</v>
          </cell>
          <cell r="H1040">
            <v>7</v>
          </cell>
          <cell r="I1040" t="str">
            <v>受ける</v>
          </cell>
          <cell r="J1040">
            <v>2250002</v>
          </cell>
          <cell r="K1040" t="str">
            <v>横浜市青葉区美しが丘四丁目５５－８</v>
          </cell>
          <cell r="L1040" t="str">
            <v>ＮＰＯ法人　さくら保育室</v>
          </cell>
          <cell r="M1040">
            <v>45219</v>
          </cell>
          <cell r="P1040" t="str">
            <v>あり</v>
          </cell>
          <cell r="U1040" t="str">
            <v>令和４年</v>
          </cell>
        </row>
        <row r="1041">
          <cell r="A1041">
            <v>1410051027282</v>
          </cell>
          <cell r="B1041">
            <v>1</v>
          </cell>
          <cell r="C1041" t="str">
            <v>認定こども園（幼保連携型）</v>
          </cell>
          <cell r="D1041" t="str">
            <v>認定こども園　上飯田幼稚園</v>
          </cell>
          <cell r="E1041">
            <v>88</v>
          </cell>
          <cell r="F1041" t="str">
            <v>泉区</v>
          </cell>
          <cell r="G1041" t="str">
            <v>該当</v>
          </cell>
          <cell r="H1041">
            <v>23</v>
          </cell>
          <cell r="I1041" t="str">
            <v>受ける</v>
          </cell>
          <cell r="J1041">
            <v>2450018</v>
          </cell>
          <cell r="K1041" t="str">
            <v>横浜市泉区上飯田町２１０６</v>
          </cell>
          <cell r="L1041" t="str">
            <v>学校法人内藤学園　上飯田幼稚園</v>
          </cell>
          <cell r="M1041">
            <v>45212</v>
          </cell>
          <cell r="P1041" t="str">
            <v>あり</v>
          </cell>
          <cell r="U1041" t="str">
            <v>令和４年</v>
          </cell>
        </row>
        <row r="1042">
          <cell r="A1042">
            <v>1410051026839</v>
          </cell>
          <cell r="B1042">
            <v>1</v>
          </cell>
          <cell r="C1042" t="str">
            <v>認定こども園（幼保連携型）</v>
          </cell>
          <cell r="D1042" t="str">
            <v>認定こども園　宮の台幼稚園</v>
          </cell>
          <cell r="E1042">
            <v>88</v>
          </cell>
          <cell r="F1042" t="str">
            <v>泉区</v>
          </cell>
          <cell r="G1042" t="str">
            <v>該当</v>
          </cell>
          <cell r="H1042">
            <v>25</v>
          </cell>
          <cell r="I1042" t="str">
            <v>受ける</v>
          </cell>
          <cell r="J1042">
            <v>2450012</v>
          </cell>
          <cell r="K1042" t="str">
            <v>横浜市泉区中田北三丁目２９－１</v>
          </cell>
          <cell r="L1042" t="str">
            <v>認定こども園　宮の台幼稚園</v>
          </cell>
          <cell r="M1042">
            <v>45237</v>
          </cell>
          <cell r="P1042" t="str">
            <v>あり</v>
          </cell>
          <cell r="U1042" t="str">
            <v>令和４年</v>
          </cell>
        </row>
        <row r="1043">
          <cell r="A1043">
            <v>1410051026821</v>
          </cell>
          <cell r="B1043">
            <v>1</v>
          </cell>
          <cell r="C1043" t="str">
            <v>認定こども園（幼保連携型）</v>
          </cell>
          <cell r="D1043" t="str">
            <v>幼保連携型認定こども園  ＹＭＣＡいずみ保育園</v>
          </cell>
          <cell r="E1043">
            <v>88</v>
          </cell>
          <cell r="F1043" t="str">
            <v>泉区</v>
          </cell>
          <cell r="G1043" t="str">
            <v>該当</v>
          </cell>
          <cell r="H1043">
            <v>34</v>
          </cell>
          <cell r="I1043" t="str">
            <v>受ける</v>
          </cell>
          <cell r="J1043">
            <v>2450018</v>
          </cell>
          <cell r="K1043" t="str">
            <v>横浜市泉区上飯田町１８７２－１</v>
          </cell>
          <cell r="L1043" t="str">
            <v>ＹＭＣＡいずみ保育園</v>
          </cell>
          <cell r="M1043">
            <v>45226</v>
          </cell>
          <cell r="P1043" t="str">
            <v>あり</v>
          </cell>
          <cell r="U1043" t="str">
            <v>令和４年</v>
          </cell>
        </row>
        <row r="1044">
          <cell r="A1044">
            <v>1410051025740</v>
          </cell>
          <cell r="B1044">
            <v>1</v>
          </cell>
          <cell r="C1044" t="str">
            <v>認定こども園（幼保連携型）</v>
          </cell>
          <cell r="D1044" t="str">
            <v>認定こども園　ふじづかようちえん・ふじづかほいくえん</v>
          </cell>
          <cell r="E1044">
            <v>88</v>
          </cell>
          <cell r="F1044" t="str">
            <v>泉区</v>
          </cell>
          <cell r="G1044" t="str">
            <v>該当</v>
          </cell>
          <cell r="H1044">
            <v>26</v>
          </cell>
          <cell r="I1044" t="str">
            <v>受ける</v>
          </cell>
          <cell r="J1044">
            <v>2450017</v>
          </cell>
          <cell r="K1044" t="str">
            <v>横浜市泉区下飯田町８９２</v>
          </cell>
          <cell r="L1044" t="str">
            <v>認定こども園ふじづかようちえん・ふじづ</v>
          </cell>
          <cell r="M1044">
            <v>45219</v>
          </cell>
          <cell r="P1044" t="str">
            <v>あり</v>
          </cell>
          <cell r="U1044" t="str">
            <v>令和４年</v>
          </cell>
        </row>
        <row r="1045">
          <cell r="A1045">
            <v>1410051025187</v>
          </cell>
          <cell r="B1045">
            <v>1</v>
          </cell>
          <cell r="C1045" t="str">
            <v>認定こども園（幼保連携型）</v>
          </cell>
          <cell r="D1045" t="str">
            <v>なかよしこども園</v>
          </cell>
          <cell r="E1045">
            <v>88</v>
          </cell>
          <cell r="F1045" t="str">
            <v>泉区</v>
          </cell>
          <cell r="G1045" t="str">
            <v>該当</v>
          </cell>
          <cell r="H1045">
            <v>27</v>
          </cell>
          <cell r="I1045" t="str">
            <v>受ける</v>
          </cell>
          <cell r="J1045">
            <v>2450021</v>
          </cell>
          <cell r="K1045" t="str">
            <v>横浜市泉区下和泉３－２７－１１</v>
          </cell>
          <cell r="L1045" t="str">
            <v>学校法人友遊学園　なかよしこども園</v>
          </cell>
          <cell r="M1045">
            <v>45219</v>
          </cell>
          <cell r="P1045" t="str">
            <v>あり</v>
          </cell>
          <cell r="U1045" t="str">
            <v>令和４年</v>
          </cell>
        </row>
        <row r="1046">
          <cell r="A1046">
            <v>1410051025096</v>
          </cell>
          <cell r="B1046">
            <v>1</v>
          </cell>
          <cell r="C1046" t="str">
            <v>認定こども園（幼保連携型）</v>
          </cell>
          <cell r="D1046" t="str">
            <v>認定こども園　明成幼稚園</v>
          </cell>
          <cell r="E1046">
            <v>88</v>
          </cell>
          <cell r="F1046" t="str">
            <v>泉区</v>
          </cell>
          <cell r="G1046" t="str">
            <v>該当</v>
          </cell>
          <cell r="H1046">
            <v>25</v>
          </cell>
          <cell r="I1046" t="str">
            <v>受ける</v>
          </cell>
          <cell r="J1046">
            <v>2450023</v>
          </cell>
          <cell r="K1046" t="str">
            <v>横浜市泉区和泉中央南三丁目２番５６号</v>
          </cell>
          <cell r="L1046" t="str">
            <v>学校法人　宝田学園</v>
          </cell>
          <cell r="M1046">
            <v>45219</v>
          </cell>
          <cell r="P1046" t="str">
            <v>あり</v>
          </cell>
          <cell r="U1046" t="str">
            <v>令和４年</v>
          </cell>
        </row>
        <row r="1047">
          <cell r="A1047">
            <v>1410051025088</v>
          </cell>
          <cell r="B1047">
            <v>1</v>
          </cell>
          <cell r="C1047" t="str">
            <v>認定こども園（幼保連携型）</v>
          </cell>
          <cell r="D1047" t="str">
            <v>認定こども園いづみ幼稚園</v>
          </cell>
          <cell r="E1047">
            <v>88</v>
          </cell>
          <cell r="F1047" t="str">
            <v>泉区</v>
          </cell>
          <cell r="G1047" t="str">
            <v>該当</v>
          </cell>
          <cell r="H1047">
            <v>26</v>
          </cell>
          <cell r="I1047" t="str">
            <v>受ける</v>
          </cell>
          <cell r="J1047">
            <v>2450023</v>
          </cell>
          <cell r="K1047" t="str">
            <v>横浜市泉区和泉中央南４丁目１７番３６号</v>
          </cell>
          <cell r="L1047" t="str">
            <v>認定こども園いづみ幼稚園</v>
          </cell>
          <cell r="M1047">
            <v>45226</v>
          </cell>
          <cell r="P1047" t="str">
            <v>あり</v>
          </cell>
          <cell r="U1047" t="str">
            <v>令和４年</v>
          </cell>
        </row>
        <row r="1048">
          <cell r="A1048">
            <v>1410051025062</v>
          </cell>
          <cell r="B1048">
            <v>1</v>
          </cell>
          <cell r="C1048" t="str">
            <v>認定こども園（幼保連携型）</v>
          </cell>
          <cell r="D1048" t="str">
            <v>認定こども園泉ヶ丘幼稚園</v>
          </cell>
          <cell r="E1048">
            <v>88</v>
          </cell>
          <cell r="F1048" t="str">
            <v>泉区</v>
          </cell>
          <cell r="G1048" t="str">
            <v>該当</v>
          </cell>
          <cell r="H1048">
            <v>36</v>
          </cell>
          <cell r="I1048" t="str">
            <v>受ける</v>
          </cell>
          <cell r="J1048">
            <v>2450022</v>
          </cell>
          <cell r="K1048" t="str">
            <v>横浜市泉区和泉が丘三丁目９番１号</v>
          </cell>
          <cell r="L1048" t="str">
            <v>認定こども園　泉ヶ丘幼稚園</v>
          </cell>
          <cell r="M1048">
            <v>45226</v>
          </cell>
          <cell r="P1048" t="str">
            <v>あり</v>
          </cell>
          <cell r="U1048" t="str">
            <v>令和４年</v>
          </cell>
        </row>
        <row r="1049">
          <cell r="A1049">
            <v>1410051023729</v>
          </cell>
          <cell r="B1049">
            <v>1</v>
          </cell>
          <cell r="C1049" t="str">
            <v>認定こども園（幼保連携型）</v>
          </cell>
          <cell r="D1049" t="str">
            <v>ぬくもりの森しんばし　やよい台こども（略</v>
          </cell>
          <cell r="E1049">
            <v>88</v>
          </cell>
          <cell r="F1049" t="str">
            <v>泉区</v>
          </cell>
          <cell r="G1049" t="str">
            <v>該当</v>
          </cell>
          <cell r="H1049">
            <v>22</v>
          </cell>
          <cell r="I1049" t="str">
            <v>受ける</v>
          </cell>
          <cell r="J1049">
            <v>2450009</v>
          </cell>
          <cell r="K1049" t="str">
            <v>横浜市泉区新橋町１１０１番地５　ぬくもりの森しんばし　やよい台こども園　やよい台幼稚園　</v>
          </cell>
          <cell r="L1049" t="str">
            <v>鈴木　浩</v>
          </cell>
          <cell r="M1049">
            <v>45226</v>
          </cell>
          <cell r="P1049" t="str">
            <v>あり</v>
          </cell>
          <cell r="U1049" t="str">
            <v>令和４年</v>
          </cell>
        </row>
        <row r="1050">
          <cell r="A1050">
            <v>1410051023935</v>
          </cell>
          <cell r="B1050">
            <v>2</v>
          </cell>
          <cell r="C1050" t="str">
            <v>認定こども園（幼稚園型）</v>
          </cell>
          <cell r="D1050" t="str">
            <v>認定こども園　岡津幼稚園</v>
          </cell>
          <cell r="E1050">
            <v>88</v>
          </cell>
          <cell r="F1050" t="str">
            <v>泉区</v>
          </cell>
          <cell r="G1050" t="str">
            <v>該当</v>
          </cell>
          <cell r="H1050">
            <v>17</v>
          </cell>
          <cell r="I1050" t="str">
            <v>受ける</v>
          </cell>
          <cell r="J1050">
            <v>2450003</v>
          </cell>
          <cell r="K1050" t="str">
            <v>横浜市泉区岡津町２７２７</v>
          </cell>
          <cell r="L1050" t="str">
            <v>認定こども園　岡津幼稚園</v>
          </cell>
          <cell r="M1050">
            <v>45237</v>
          </cell>
          <cell r="P1050" t="str">
            <v>あり</v>
          </cell>
          <cell r="U1050" t="str">
            <v>令和４年</v>
          </cell>
        </row>
        <row r="1051">
          <cell r="A1051">
            <v>1410051027662</v>
          </cell>
          <cell r="B1051">
            <v>5</v>
          </cell>
          <cell r="C1051" t="str">
            <v>幼稚園</v>
          </cell>
          <cell r="D1051" t="str">
            <v>善隣館幼稚園</v>
          </cell>
          <cell r="E1051">
            <v>88</v>
          </cell>
          <cell r="F1051" t="str">
            <v>泉区</v>
          </cell>
          <cell r="G1051" t="str">
            <v>該当</v>
          </cell>
          <cell r="H1051">
            <v>22</v>
          </cell>
          <cell r="I1051" t="str">
            <v>-</v>
          </cell>
          <cell r="J1051">
            <v>2450018</v>
          </cell>
          <cell r="K1051" t="str">
            <v>横浜市泉区上飯田町３８５７番地</v>
          </cell>
          <cell r="L1051" t="str">
            <v>善隣館幼稚園</v>
          </cell>
          <cell r="M1051">
            <v>45191</v>
          </cell>
          <cell r="P1051" t="str">
            <v>あり</v>
          </cell>
          <cell r="U1051" t="str">
            <v>令和４年</v>
          </cell>
        </row>
        <row r="1052">
          <cell r="A1052">
            <v>1410051023067</v>
          </cell>
          <cell r="B1052">
            <v>5</v>
          </cell>
          <cell r="C1052" t="str">
            <v>幼稚園</v>
          </cell>
          <cell r="D1052" t="str">
            <v>平和幼稚園</v>
          </cell>
          <cell r="E1052">
            <v>88</v>
          </cell>
          <cell r="F1052" t="str">
            <v>泉区</v>
          </cell>
          <cell r="G1052" t="str">
            <v>該当</v>
          </cell>
          <cell r="H1052">
            <v>17</v>
          </cell>
          <cell r="I1052" t="str">
            <v>-</v>
          </cell>
          <cell r="J1052">
            <v>2450024</v>
          </cell>
          <cell r="K1052" t="str">
            <v>横浜市泉区和泉中央北６－２２－１</v>
          </cell>
          <cell r="L1052" t="str">
            <v>安西　透</v>
          </cell>
          <cell r="M1052">
            <v>45212</v>
          </cell>
          <cell r="P1052" t="str">
            <v>あり</v>
          </cell>
          <cell r="U1052" t="str">
            <v>令和４年</v>
          </cell>
        </row>
        <row r="1053">
          <cell r="A1053">
            <v>1410051022994</v>
          </cell>
          <cell r="B1053">
            <v>5</v>
          </cell>
          <cell r="C1053" t="str">
            <v>幼稚園</v>
          </cell>
          <cell r="D1053" t="str">
            <v>英明幼稚園</v>
          </cell>
          <cell r="E1053">
            <v>88</v>
          </cell>
          <cell r="F1053" t="str">
            <v>泉区</v>
          </cell>
          <cell r="G1053" t="str">
            <v>該当</v>
          </cell>
          <cell r="H1053">
            <v>25</v>
          </cell>
          <cell r="I1053" t="str">
            <v>-</v>
          </cell>
          <cell r="J1053">
            <v>2450023</v>
          </cell>
          <cell r="K1053" t="str">
            <v>横浜市泉区和泉中央南３丁目２番５６号</v>
          </cell>
          <cell r="L1053" t="str">
            <v>学校法人宝田学園英明幼稚園</v>
          </cell>
          <cell r="M1053">
            <v>45219</v>
          </cell>
          <cell r="P1053" t="str">
            <v>あり</v>
          </cell>
          <cell r="U1053" t="str">
            <v>令和４年</v>
          </cell>
        </row>
        <row r="1054">
          <cell r="A1054">
            <v>1410051022960</v>
          </cell>
          <cell r="B1054">
            <v>5</v>
          </cell>
          <cell r="C1054" t="str">
            <v>幼稚園</v>
          </cell>
          <cell r="D1054" t="str">
            <v>いしかわ幼稚園</v>
          </cell>
          <cell r="E1054">
            <v>88</v>
          </cell>
          <cell r="F1054" t="str">
            <v>泉区</v>
          </cell>
          <cell r="G1054" t="str">
            <v>該当</v>
          </cell>
          <cell r="H1054">
            <v>14</v>
          </cell>
          <cell r="I1054" t="str">
            <v>-</v>
          </cell>
          <cell r="J1054">
            <v>2450016</v>
          </cell>
          <cell r="K1054" t="str">
            <v>横浜市泉区和泉町７３０８</v>
          </cell>
          <cell r="L1054" t="str">
            <v>いしかわ幼稚園</v>
          </cell>
          <cell r="M1054">
            <v>45212</v>
          </cell>
          <cell r="P1054" t="str">
            <v>あり</v>
          </cell>
          <cell r="U1054" t="str">
            <v>令和４年</v>
          </cell>
        </row>
        <row r="1055">
          <cell r="A1055">
            <v>1410051027860</v>
          </cell>
          <cell r="B1055">
            <v>6</v>
          </cell>
          <cell r="C1055" t="str">
            <v>保育所</v>
          </cell>
          <cell r="D1055" t="str">
            <v>小学館アカデミーりょくえんとし保育園</v>
          </cell>
          <cell r="E1055">
            <v>88</v>
          </cell>
          <cell r="F1055" t="str">
            <v>泉区</v>
          </cell>
          <cell r="G1055" t="str">
            <v>該当</v>
          </cell>
          <cell r="H1055">
            <v>19</v>
          </cell>
          <cell r="I1055" t="str">
            <v>受ける</v>
          </cell>
          <cell r="J1055">
            <v>2450002</v>
          </cell>
          <cell r="K1055" t="str">
            <v>横浜市泉区緑園二丁目２－３</v>
          </cell>
          <cell r="L1055" t="str">
            <v>小学館アカデミーりょくえんとし保育園</v>
          </cell>
          <cell r="M1055">
            <v>45191</v>
          </cell>
          <cell r="P1055" t="str">
            <v>あり</v>
          </cell>
          <cell r="U1055" t="str">
            <v>令和４年</v>
          </cell>
        </row>
        <row r="1056">
          <cell r="A1056">
            <v>1410051027449</v>
          </cell>
          <cell r="B1056">
            <v>6</v>
          </cell>
          <cell r="C1056" t="str">
            <v>保育所</v>
          </cell>
          <cell r="D1056" t="str">
            <v>GENKIDS緑園都市保育園</v>
          </cell>
          <cell r="E1056">
            <v>88</v>
          </cell>
          <cell r="F1056" t="str">
            <v>泉区</v>
          </cell>
          <cell r="G1056" t="str">
            <v>該当</v>
          </cell>
          <cell r="H1056">
            <v>18</v>
          </cell>
          <cell r="I1056" t="str">
            <v>受ける</v>
          </cell>
          <cell r="J1056">
            <v>1080075</v>
          </cell>
          <cell r="K1056" t="str">
            <v>東京都港区港南１丁目２番７０号　品川シーズンテラス５Ｆ</v>
          </cell>
          <cell r="L1056" t="str">
            <v>ＧＥＮＫＩＤＳ緑園都市保育園</v>
          </cell>
          <cell r="M1056">
            <v>45198</v>
          </cell>
          <cell r="P1056" t="str">
            <v>あり</v>
          </cell>
          <cell r="U1056" t="str">
            <v>令和４年</v>
          </cell>
        </row>
        <row r="1057">
          <cell r="A1057">
            <v>1410051027431</v>
          </cell>
          <cell r="B1057">
            <v>6</v>
          </cell>
          <cell r="C1057" t="str">
            <v>保育所</v>
          </cell>
          <cell r="D1057" t="str">
            <v>GENKIDSいずみ中央保育園</v>
          </cell>
          <cell r="E1057">
            <v>88</v>
          </cell>
          <cell r="F1057" t="str">
            <v>泉区</v>
          </cell>
          <cell r="G1057" t="str">
            <v>該当</v>
          </cell>
          <cell r="H1057">
            <v>19</v>
          </cell>
          <cell r="I1057" t="str">
            <v>受ける</v>
          </cell>
          <cell r="J1057">
            <v>1080075</v>
          </cell>
          <cell r="K1057" t="str">
            <v>東京都港区港南１丁目２番７０号　品川シーズンテラス５Ｆ</v>
          </cell>
          <cell r="L1057" t="str">
            <v>ＧＥＮＫＩＤＳいずみ中央保育園</v>
          </cell>
          <cell r="M1057">
            <v>45219</v>
          </cell>
          <cell r="P1057" t="str">
            <v>あり</v>
          </cell>
          <cell r="U1057" t="str">
            <v>令和４年</v>
          </cell>
        </row>
        <row r="1058">
          <cell r="A1058">
            <v>1410051025104</v>
          </cell>
          <cell r="B1058">
            <v>6</v>
          </cell>
          <cell r="C1058" t="str">
            <v>保育所</v>
          </cell>
          <cell r="D1058" t="str">
            <v>泉の郷保育園なかだ</v>
          </cell>
          <cell r="E1058">
            <v>88</v>
          </cell>
          <cell r="F1058" t="str">
            <v>泉区</v>
          </cell>
          <cell r="G1058" t="str">
            <v>該当</v>
          </cell>
          <cell r="H1058">
            <v>17</v>
          </cell>
          <cell r="I1058" t="str">
            <v>受ける</v>
          </cell>
          <cell r="J1058">
            <v>2450014</v>
          </cell>
          <cell r="K1058" t="str">
            <v>神奈川県横浜市泉区中田南２－１５－３５</v>
          </cell>
          <cell r="L1058" t="str">
            <v>泉の郷保育園　なかだ</v>
          </cell>
          <cell r="M1058">
            <v>45226</v>
          </cell>
          <cell r="P1058" t="str">
            <v>あり</v>
          </cell>
          <cell r="U1058" t="str">
            <v>令和４年</v>
          </cell>
        </row>
        <row r="1059">
          <cell r="A1059">
            <v>1410051023695</v>
          </cell>
          <cell r="B1059">
            <v>6</v>
          </cell>
          <cell r="C1059" t="str">
            <v>保育所</v>
          </cell>
          <cell r="D1059" t="str">
            <v>泉の郷保育園いずみ</v>
          </cell>
          <cell r="E1059">
            <v>88</v>
          </cell>
          <cell r="F1059" t="str">
            <v>泉区</v>
          </cell>
          <cell r="G1059" t="str">
            <v>該当</v>
          </cell>
          <cell r="H1059">
            <v>25</v>
          </cell>
          <cell r="I1059" t="str">
            <v>受ける</v>
          </cell>
          <cell r="J1059">
            <v>2450016</v>
          </cell>
          <cell r="K1059" t="str">
            <v>横浜市泉区和泉町３８５４－１</v>
          </cell>
          <cell r="L1059" t="str">
            <v>泉の郷保育園</v>
          </cell>
          <cell r="M1059">
            <v>45226</v>
          </cell>
          <cell r="P1059" t="str">
            <v>あり</v>
          </cell>
          <cell r="U1059" t="str">
            <v>令和４年</v>
          </cell>
        </row>
        <row r="1060">
          <cell r="A1060">
            <v>1410051018497</v>
          </cell>
          <cell r="B1060">
            <v>6</v>
          </cell>
          <cell r="C1060" t="str">
            <v>保育所</v>
          </cell>
          <cell r="D1060" t="str">
            <v>横浜ルンビニー保育園</v>
          </cell>
          <cell r="E1060">
            <v>88</v>
          </cell>
          <cell r="F1060" t="str">
            <v>泉区</v>
          </cell>
          <cell r="G1060" t="str">
            <v>該当</v>
          </cell>
          <cell r="H1060">
            <v>23</v>
          </cell>
          <cell r="I1060" t="str">
            <v>受ける</v>
          </cell>
          <cell r="J1060">
            <v>2450009</v>
          </cell>
          <cell r="K1060" t="str">
            <v>横浜市泉区新橋町１１５７－１</v>
          </cell>
          <cell r="L1060" t="str">
            <v>横浜ルンビニー保育園</v>
          </cell>
          <cell r="M1060">
            <v>45205</v>
          </cell>
          <cell r="P1060" t="str">
            <v>あり</v>
          </cell>
          <cell r="U1060" t="str">
            <v>令和４年</v>
          </cell>
        </row>
        <row r="1061">
          <cell r="A1061">
            <v>1410051018489</v>
          </cell>
          <cell r="B1061">
            <v>6</v>
          </cell>
          <cell r="C1061" t="str">
            <v>保育所</v>
          </cell>
          <cell r="D1061" t="str">
            <v>ＹＭＣＡ山手台保育園アルク</v>
          </cell>
          <cell r="E1061">
            <v>88</v>
          </cell>
          <cell r="F1061" t="str">
            <v>泉区</v>
          </cell>
          <cell r="G1061" t="str">
            <v>該当</v>
          </cell>
          <cell r="H1061">
            <v>19</v>
          </cell>
          <cell r="I1061" t="str">
            <v>受ける</v>
          </cell>
          <cell r="J1061">
            <v>2450004</v>
          </cell>
          <cell r="K1061" t="str">
            <v>横浜市泉区領家二丁目１１－１</v>
          </cell>
          <cell r="L1061" t="str">
            <v>ＹＭＣＡ山手台保育園アルク</v>
          </cell>
          <cell r="M1061">
            <v>45212</v>
          </cell>
          <cell r="P1061" t="str">
            <v>あり</v>
          </cell>
          <cell r="U1061" t="str">
            <v>令和４年</v>
          </cell>
        </row>
        <row r="1062">
          <cell r="A1062">
            <v>1410051017838</v>
          </cell>
          <cell r="B1062">
            <v>6</v>
          </cell>
          <cell r="C1062" t="str">
            <v>保育所</v>
          </cell>
          <cell r="D1062" t="str">
            <v>横浜文化保育園</v>
          </cell>
          <cell r="E1062">
            <v>88</v>
          </cell>
          <cell r="F1062" t="str">
            <v>泉区</v>
          </cell>
          <cell r="G1062" t="str">
            <v>該当</v>
          </cell>
          <cell r="H1062">
            <v>30</v>
          </cell>
          <cell r="I1062" t="str">
            <v>受ける</v>
          </cell>
          <cell r="J1062">
            <v>2450018</v>
          </cell>
          <cell r="K1062" t="str">
            <v>横浜市泉区上飯田町４６１３番地</v>
          </cell>
          <cell r="L1062" t="str">
            <v>社会福祉法人愛育会　横浜文化保育園</v>
          </cell>
          <cell r="M1062">
            <v>45191</v>
          </cell>
          <cell r="P1062" t="str">
            <v>あり</v>
          </cell>
          <cell r="U1062" t="str">
            <v>令和４年</v>
          </cell>
        </row>
        <row r="1063">
          <cell r="A1063">
            <v>1410051017820</v>
          </cell>
          <cell r="B1063">
            <v>6</v>
          </cell>
          <cell r="C1063" t="str">
            <v>保育所</v>
          </cell>
          <cell r="D1063" t="str">
            <v>白梅保育園</v>
          </cell>
          <cell r="E1063">
            <v>88</v>
          </cell>
          <cell r="F1063" t="str">
            <v>泉区</v>
          </cell>
          <cell r="G1063" t="str">
            <v>該当</v>
          </cell>
          <cell r="H1063">
            <v>20</v>
          </cell>
          <cell r="I1063" t="str">
            <v>受ける</v>
          </cell>
          <cell r="J1063">
            <v>2450014</v>
          </cell>
          <cell r="K1063" t="str">
            <v>横浜市泉区中田南５－６－２０</v>
          </cell>
          <cell r="L1063" t="str">
            <v>白梅保育園</v>
          </cell>
          <cell r="M1063">
            <v>45212</v>
          </cell>
          <cell r="P1063" t="str">
            <v>あり</v>
          </cell>
          <cell r="U1063" t="str">
            <v>令和４年</v>
          </cell>
        </row>
        <row r="1064">
          <cell r="A1064">
            <v>1410051017812</v>
          </cell>
          <cell r="B1064">
            <v>6</v>
          </cell>
          <cell r="C1064" t="str">
            <v>保育所</v>
          </cell>
          <cell r="D1064" t="str">
            <v>中田保育園</v>
          </cell>
          <cell r="E1064">
            <v>88</v>
          </cell>
          <cell r="F1064" t="str">
            <v>泉区</v>
          </cell>
          <cell r="G1064" t="str">
            <v>該当</v>
          </cell>
          <cell r="H1064">
            <v>18</v>
          </cell>
          <cell r="I1064" t="str">
            <v>受ける</v>
          </cell>
          <cell r="J1064">
            <v>2450015</v>
          </cell>
          <cell r="K1064" t="str">
            <v>横浜市泉区中田西三丁目３３番６号</v>
          </cell>
          <cell r="L1064" t="str">
            <v>中田保育園</v>
          </cell>
          <cell r="M1064">
            <v>45219</v>
          </cell>
          <cell r="P1064" t="str">
            <v>あり</v>
          </cell>
          <cell r="U1064" t="str">
            <v>令和４年</v>
          </cell>
        </row>
        <row r="1065">
          <cell r="A1065">
            <v>1410051017804</v>
          </cell>
          <cell r="B1065">
            <v>6</v>
          </cell>
          <cell r="C1065" t="str">
            <v>保育所</v>
          </cell>
          <cell r="D1065" t="str">
            <v>白百合愛児園</v>
          </cell>
          <cell r="E1065">
            <v>88</v>
          </cell>
          <cell r="F1065" t="str">
            <v>泉区</v>
          </cell>
          <cell r="G1065" t="str">
            <v>該当</v>
          </cell>
          <cell r="H1065">
            <v>43</v>
          </cell>
          <cell r="I1065" t="str">
            <v>受ける</v>
          </cell>
          <cell r="J1065">
            <v>2450013</v>
          </cell>
          <cell r="K1065" t="str">
            <v>横浜市泉区中田東１－４１－２</v>
          </cell>
          <cell r="L1065" t="str">
            <v>社会福祉法人乳児保護協会　白百合愛児園</v>
          </cell>
          <cell r="M1065">
            <v>45205</v>
          </cell>
          <cell r="P1065" t="str">
            <v>あり</v>
          </cell>
          <cell r="U1065" t="str">
            <v>令和４年</v>
          </cell>
        </row>
        <row r="1066">
          <cell r="A1066">
            <v>1410051017796</v>
          </cell>
          <cell r="B1066">
            <v>6</v>
          </cell>
          <cell r="C1066" t="str">
            <v>保育所</v>
          </cell>
          <cell r="D1066" t="str">
            <v>白梅いずみ保育園</v>
          </cell>
          <cell r="E1066">
            <v>88</v>
          </cell>
          <cell r="F1066" t="str">
            <v>泉区</v>
          </cell>
          <cell r="G1066" t="str">
            <v>該当</v>
          </cell>
          <cell r="H1066">
            <v>21</v>
          </cell>
          <cell r="I1066" t="str">
            <v>受ける</v>
          </cell>
          <cell r="J1066">
            <v>2450018</v>
          </cell>
          <cell r="K1066" t="str">
            <v>横浜市泉区上飯田町８７４－１</v>
          </cell>
          <cell r="L1066" t="str">
            <v>社会福祉法人白梅福祉会　白梅いずみ保育園</v>
          </cell>
          <cell r="M1066">
            <v>45191</v>
          </cell>
          <cell r="P1066" t="str">
            <v>あり</v>
          </cell>
          <cell r="U1066" t="str">
            <v>令和４年</v>
          </cell>
        </row>
        <row r="1067">
          <cell r="A1067">
            <v>1410051017770</v>
          </cell>
          <cell r="B1067">
            <v>6</v>
          </cell>
          <cell r="C1067" t="str">
            <v>保育所</v>
          </cell>
          <cell r="D1067" t="str">
            <v>御霊神社保育園</v>
          </cell>
          <cell r="E1067">
            <v>88</v>
          </cell>
          <cell r="F1067" t="str">
            <v>泉区</v>
          </cell>
          <cell r="G1067" t="str">
            <v>該当</v>
          </cell>
          <cell r="H1067">
            <v>22</v>
          </cell>
          <cell r="I1067" t="str">
            <v>受ける</v>
          </cell>
          <cell r="J1067">
            <v>2450012</v>
          </cell>
          <cell r="K1067" t="str">
            <v>横浜市泉区中田北三丁目４２－２</v>
          </cell>
          <cell r="L1067" t="str">
            <v>御霊神社保育園</v>
          </cell>
          <cell r="M1067">
            <v>45191</v>
          </cell>
          <cell r="P1067" t="str">
            <v>あり</v>
          </cell>
          <cell r="U1067" t="str">
            <v>令和４年</v>
          </cell>
        </row>
        <row r="1068">
          <cell r="A1068">
            <v>1410051017762</v>
          </cell>
          <cell r="B1068">
            <v>6</v>
          </cell>
          <cell r="C1068" t="str">
            <v>保育所</v>
          </cell>
          <cell r="D1068" t="str">
            <v>エンゼルおおぞら保育園</v>
          </cell>
          <cell r="E1068">
            <v>88</v>
          </cell>
          <cell r="F1068" t="str">
            <v>泉区</v>
          </cell>
          <cell r="G1068" t="str">
            <v>該当</v>
          </cell>
          <cell r="H1068">
            <v>20</v>
          </cell>
          <cell r="I1068" t="str">
            <v>受ける</v>
          </cell>
          <cell r="J1068">
            <v>2450016</v>
          </cell>
          <cell r="K1068" t="str">
            <v>横浜市泉区和泉町４０５７－５</v>
          </cell>
          <cell r="L1068" t="str">
            <v>エンゼルおおぞら保育園</v>
          </cell>
          <cell r="M1068">
            <v>45198</v>
          </cell>
          <cell r="P1068" t="str">
            <v>あり</v>
          </cell>
          <cell r="U1068" t="str">
            <v>令和４年</v>
          </cell>
        </row>
        <row r="1069">
          <cell r="A1069">
            <v>1410051017754</v>
          </cell>
          <cell r="B1069">
            <v>6</v>
          </cell>
          <cell r="C1069" t="str">
            <v>保育所</v>
          </cell>
          <cell r="D1069" t="str">
            <v>いちょう保育園</v>
          </cell>
          <cell r="E1069">
            <v>88</v>
          </cell>
          <cell r="F1069" t="str">
            <v>泉区</v>
          </cell>
          <cell r="G1069" t="str">
            <v>該当</v>
          </cell>
          <cell r="H1069">
            <v>12</v>
          </cell>
          <cell r="I1069" t="str">
            <v>受ける</v>
          </cell>
          <cell r="J1069">
            <v>2450018</v>
          </cell>
          <cell r="K1069" t="str">
            <v>横浜市泉区上飯田町３２２０－８</v>
          </cell>
          <cell r="L1069" t="str">
            <v>社会福祉法人横浜愛児会　いちょう保育園</v>
          </cell>
          <cell r="M1069">
            <v>45205</v>
          </cell>
          <cell r="P1069" t="str">
            <v>あり</v>
          </cell>
          <cell r="U1069" t="str">
            <v>令和４年</v>
          </cell>
        </row>
        <row r="1070">
          <cell r="A1070">
            <v>1410051016129</v>
          </cell>
          <cell r="B1070">
            <v>6</v>
          </cell>
          <cell r="C1070" t="str">
            <v>保育所</v>
          </cell>
          <cell r="D1070" t="str">
            <v>緑園なえば保育園</v>
          </cell>
          <cell r="E1070">
            <v>88</v>
          </cell>
          <cell r="F1070" t="str">
            <v>泉区</v>
          </cell>
          <cell r="G1070" t="str">
            <v>該当</v>
          </cell>
          <cell r="H1070">
            <v>30</v>
          </cell>
          <cell r="I1070" t="str">
            <v>受ける</v>
          </cell>
          <cell r="J1070">
            <v>2450002</v>
          </cell>
          <cell r="K1070" t="str">
            <v>横浜市泉区緑園四丁目４</v>
          </cell>
          <cell r="L1070" t="str">
            <v>（福）いずみ苗場の会　緑園なえば保育園</v>
          </cell>
          <cell r="M1070">
            <v>45226</v>
          </cell>
          <cell r="P1070" t="str">
            <v>あり</v>
          </cell>
          <cell r="U1070" t="str">
            <v>令和４年</v>
          </cell>
        </row>
        <row r="1071">
          <cell r="A1071">
            <v>1410051016111</v>
          </cell>
          <cell r="B1071">
            <v>6</v>
          </cell>
          <cell r="C1071" t="str">
            <v>保育所</v>
          </cell>
          <cell r="D1071" t="str">
            <v>もも保育園</v>
          </cell>
          <cell r="E1071">
            <v>88</v>
          </cell>
          <cell r="F1071" t="str">
            <v>泉区</v>
          </cell>
          <cell r="G1071" t="str">
            <v>該当</v>
          </cell>
          <cell r="H1071">
            <v>22</v>
          </cell>
          <cell r="I1071" t="str">
            <v>受ける</v>
          </cell>
          <cell r="J1071">
            <v>2440003</v>
          </cell>
          <cell r="K1071" t="str">
            <v>横浜市戸塚区戸塚町２８１０－１２</v>
          </cell>
          <cell r="L1071" t="str">
            <v>社会福祉法人ももの会　</v>
          </cell>
          <cell r="M1071">
            <v>45191</v>
          </cell>
          <cell r="P1071" t="str">
            <v>あり</v>
          </cell>
          <cell r="U1071" t="str">
            <v>令和４年</v>
          </cell>
        </row>
        <row r="1072">
          <cell r="A1072">
            <v>1410051016103</v>
          </cell>
          <cell r="B1072">
            <v>6</v>
          </cell>
          <cell r="C1072" t="str">
            <v>保育所</v>
          </cell>
          <cell r="D1072" t="str">
            <v>鳩の森愛の詩保育園</v>
          </cell>
          <cell r="E1072">
            <v>88</v>
          </cell>
          <cell r="F1072" t="str">
            <v>泉区</v>
          </cell>
          <cell r="G1072" t="str">
            <v>該当</v>
          </cell>
          <cell r="H1072">
            <v>26</v>
          </cell>
          <cell r="I1072" t="str">
            <v>受ける</v>
          </cell>
          <cell r="J1072">
            <v>2450009</v>
          </cell>
          <cell r="K1072" t="str">
            <v>横浜市泉区新橋町８１２－２</v>
          </cell>
          <cell r="L1072" t="str">
            <v>はとの会　鳩の森愛の詩あすなろ保育園</v>
          </cell>
          <cell r="M1072">
            <v>45198</v>
          </cell>
          <cell r="P1072" t="str">
            <v>あり</v>
          </cell>
          <cell r="U1072" t="str">
            <v>令和４年</v>
          </cell>
        </row>
        <row r="1073">
          <cell r="A1073">
            <v>1410051016095</v>
          </cell>
          <cell r="B1073">
            <v>6</v>
          </cell>
          <cell r="C1073" t="str">
            <v>保育所</v>
          </cell>
          <cell r="D1073" t="str">
            <v>鳩の森愛の詩あすなろ保育園</v>
          </cell>
          <cell r="E1073">
            <v>88</v>
          </cell>
          <cell r="F1073" t="str">
            <v>泉区</v>
          </cell>
          <cell r="G1073" t="str">
            <v>該当</v>
          </cell>
          <cell r="H1073">
            <v>34</v>
          </cell>
          <cell r="I1073" t="str">
            <v>受ける</v>
          </cell>
          <cell r="J1073">
            <v>2450009</v>
          </cell>
          <cell r="K1073" t="str">
            <v>横浜市泉区新橋町８１２－２</v>
          </cell>
          <cell r="L1073" t="str">
            <v>はとの会　鳩の森愛の詩あすなろ保育園</v>
          </cell>
          <cell r="M1073">
            <v>45198</v>
          </cell>
          <cell r="P1073" t="str">
            <v>あり</v>
          </cell>
          <cell r="U1073" t="str">
            <v>令和４年</v>
          </cell>
        </row>
        <row r="1074">
          <cell r="A1074">
            <v>1410051016087</v>
          </cell>
          <cell r="B1074">
            <v>6</v>
          </cell>
          <cell r="C1074" t="str">
            <v>保育所</v>
          </cell>
          <cell r="D1074" t="str">
            <v>にじいろ保育園いずみ中央</v>
          </cell>
          <cell r="E1074">
            <v>88</v>
          </cell>
          <cell r="F1074" t="str">
            <v>泉区</v>
          </cell>
          <cell r="G1074" t="str">
            <v>該当</v>
          </cell>
          <cell r="H1074">
            <v>15</v>
          </cell>
          <cell r="I1074" t="str">
            <v>受ける</v>
          </cell>
          <cell r="J1074">
            <v>1500043</v>
          </cell>
          <cell r="K1074" t="str">
            <v>東京都渋谷区道玄坂１丁目１２－１　渋谷マークシティ　ウェスト１７階</v>
          </cell>
          <cell r="L1074" t="str">
            <v>ライクキッズ株式会社</v>
          </cell>
          <cell r="M1074">
            <v>45191</v>
          </cell>
          <cell r="P1074" t="str">
            <v>あり</v>
          </cell>
          <cell r="U1074" t="str">
            <v>令和４年</v>
          </cell>
        </row>
        <row r="1075">
          <cell r="A1075">
            <v>1410051016079</v>
          </cell>
          <cell r="B1075">
            <v>6</v>
          </cell>
          <cell r="C1075" t="str">
            <v>保育所</v>
          </cell>
          <cell r="D1075" t="str">
            <v>苗場保育園</v>
          </cell>
          <cell r="E1075">
            <v>88</v>
          </cell>
          <cell r="F1075" t="str">
            <v>泉区</v>
          </cell>
          <cell r="G1075" t="str">
            <v>該当</v>
          </cell>
          <cell r="H1075">
            <v>20</v>
          </cell>
          <cell r="I1075" t="str">
            <v>受ける</v>
          </cell>
          <cell r="J1075">
            <v>2450021</v>
          </cell>
          <cell r="K1075" t="str">
            <v>横浜市泉区下和泉１－１０－１０</v>
          </cell>
          <cell r="L1075" t="str">
            <v>（福）いずみ苗場の会　苗場保育園</v>
          </cell>
          <cell r="M1075">
            <v>45198</v>
          </cell>
          <cell r="P1075" t="str">
            <v>あり</v>
          </cell>
          <cell r="U1075" t="str">
            <v>令和４年</v>
          </cell>
        </row>
        <row r="1076">
          <cell r="A1076">
            <v>1410051015311</v>
          </cell>
          <cell r="B1076">
            <v>6</v>
          </cell>
          <cell r="C1076" t="str">
            <v>保育所</v>
          </cell>
          <cell r="D1076" t="str">
            <v>ふたば保育園</v>
          </cell>
          <cell r="E1076">
            <v>88</v>
          </cell>
          <cell r="F1076" t="str">
            <v>泉区</v>
          </cell>
          <cell r="G1076" t="str">
            <v>該当</v>
          </cell>
          <cell r="H1076">
            <v>28</v>
          </cell>
          <cell r="I1076" t="str">
            <v>受ける</v>
          </cell>
          <cell r="J1076">
            <v>2450016</v>
          </cell>
          <cell r="K1076" t="str">
            <v>横浜市泉区和泉町１３６８</v>
          </cell>
          <cell r="L1076" t="str">
            <v>社会福祉法人和泉福祉会　ふたば保育園</v>
          </cell>
          <cell r="M1076">
            <v>45219</v>
          </cell>
          <cell r="P1076" t="str">
            <v>あり</v>
          </cell>
          <cell r="U1076" t="str">
            <v>令和４年</v>
          </cell>
        </row>
        <row r="1077">
          <cell r="A1077">
            <v>1410051015303</v>
          </cell>
          <cell r="B1077">
            <v>6</v>
          </cell>
          <cell r="C1077" t="str">
            <v>保育所</v>
          </cell>
          <cell r="D1077" t="str">
            <v>立場エンゼル保育園</v>
          </cell>
          <cell r="E1077">
            <v>88</v>
          </cell>
          <cell r="F1077" t="str">
            <v>泉区</v>
          </cell>
          <cell r="G1077" t="str">
            <v>該当</v>
          </cell>
          <cell r="H1077">
            <v>17</v>
          </cell>
          <cell r="I1077" t="str">
            <v>受ける</v>
          </cell>
          <cell r="J1077">
            <v>2450016</v>
          </cell>
          <cell r="K1077" t="str">
            <v>横浜市泉区和泉町４０８８－１</v>
          </cell>
          <cell r="L1077" t="str">
            <v>立場エンゼル保育園</v>
          </cell>
          <cell r="M1077">
            <v>45205</v>
          </cell>
          <cell r="P1077" t="str">
            <v>あり</v>
          </cell>
          <cell r="U1077" t="str">
            <v>令和４年</v>
          </cell>
        </row>
        <row r="1078">
          <cell r="A1078">
            <v>1410051015089</v>
          </cell>
          <cell r="B1078">
            <v>6</v>
          </cell>
          <cell r="C1078" t="str">
            <v>保育所</v>
          </cell>
          <cell r="D1078" t="str">
            <v>くるみ保育園</v>
          </cell>
          <cell r="E1078">
            <v>88</v>
          </cell>
          <cell r="F1078" t="str">
            <v>泉区</v>
          </cell>
          <cell r="G1078" t="str">
            <v>該当</v>
          </cell>
          <cell r="H1078">
            <v>29</v>
          </cell>
          <cell r="I1078" t="str">
            <v>受ける</v>
          </cell>
          <cell r="J1078">
            <v>2450021</v>
          </cell>
          <cell r="K1078" t="str">
            <v>横浜市泉区下和泉五丁目１８－１５</v>
          </cell>
          <cell r="L1078" t="str">
            <v>社会福祉法人　くるみ保育園</v>
          </cell>
          <cell r="M1078">
            <v>45219</v>
          </cell>
          <cell r="P1078" t="str">
            <v>あり</v>
          </cell>
          <cell r="U1078" t="str">
            <v>令和４年</v>
          </cell>
        </row>
        <row r="1079">
          <cell r="A1079">
            <v>1410051014587</v>
          </cell>
          <cell r="B1079">
            <v>6</v>
          </cell>
          <cell r="C1079" t="str">
            <v>保育所</v>
          </cell>
          <cell r="D1079" t="str">
            <v>領家キッズ保育園</v>
          </cell>
          <cell r="E1079">
            <v>88</v>
          </cell>
          <cell r="F1079" t="str">
            <v>泉区</v>
          </cell>
          <cell r="G1079" t="str">
            <v>該当</v>
          </cell>
          <cell r="H1079">
            <v>24</v>
          </cell>
          <cell r="I1079" t="str">
            <v>受ける</v>
          </cell>
          <cell r="J1079">
            <v>2450004</v>
          </cell>
          <cell r="K1079" t="str">
            <v>横浜市泉区領家一丁目１０</v>
          </cell>
          <cell r="L1079" t="str">
            <v>社会福祉法人ベルノホーム領家キッズ保育園</v>
          </cell>
          <cell r="M1079">
            <v>45205</v>
          </cell>
          <cell r="P1079" t="str">
            <v>あり</v>
          </cell>
          <cell r="U1079" t="str">
            <v>令和４年</v>
          </cell>
        </row>
        <row r="1080">
          <cell r="A1080">
            <v>1410052005923</v>
          </cell>
          <cell r="B1080">
            <v>8</v>
          </cell>
          <cell r="C1080" t="str">
            <v>小規模保育事業（A型）</v>
          </cell>
          <cell r="D1080" t="str">
            <v>グロウアップ  モンテッソーリ子どもの家　立場園</v>
          </cell>
          <cell r="E1080">
            <v>88</v>
          </cell>
          <cell r="F1080" t="str">
            <v>泉区</v>
          </cell>
          <cell r="G1080" t="str">
            <v>該当</v>
          </cell>
          <cell r="H1080">
            <v>11</v>
          </cell>
          <cell r="I1080" t="str">
            <v>受ける</v>
          </cell>
          <cell r="J1080">
            <v>2450015</v>
          </cell>
          <cell r="K1080" t="str">
            <v>横浜市泉区中田西一丁目８－４　ガーラレジデンス横浜立場１０５　グロウアップモンテッソーリ子どもの家（立場園）</v>
          </cell>
          <cell r="L1080" t="str">
            <v>大矢　守敬</v>
          </cell>
          <cell r="M1080">
            <v>45191</v>
          </cell>
          <cell r="P1080" t="str">
            <v>あり</v>
          </cell>
          <cell r="U1080" t="str">
            <v>令和４年</v>
          </cell>
        </row>
        <row r="1081">
          <cell r="A1081">
            <v>1410052004611</v>
          </cell>
          <cell r="B1081">
            <v>8</v>
          </cell>
          <cell r="C1081" t="str">
            <v>小規模保育事業（A型）</v>
          </cell>
          <cell r="D1081" t="str">
            <v>中田ひまわり保育室</v>
          </cell>
          <cell r="E1081">
            <v>88</v>
          </cell>
          <cell r="F1081" t="str">
            <v>泉区</v>
          </cell>
          <cell r="G1081" t="str">
            <v>該当</v>
          </cell>
          <cell r="H1081">
            <v>11</v>
          </cell>
          <cell r="I1081" t="str">
            <v>受ける</v>
          </cell>
          <cell r="J1081">
            <v>2450013</v>
          </cell>
          <cell r="K1081" t="str">
            <v>横浜市泉区中田東４‐５１‐７</v>
          </cell>
          <cell r="L1081" t="str">
            <v>小規模保育事業　中田ひまわり保育室</v>
          </cell>
          <cell r="M1081">
            <v>45212</v>
          </cell>
          <cell r="P1081" t="str">
            <v>あり</v>
          </cell>
          <cell r="U1081" t="str">
            <v>令和４年</v>
          </cell>
        </row>
        <row r="1082">
          <cell r="A1082">
            <v>1410052004280</v>
          </cell>
          <cell r="B1082">
            <v>8</v>
          </cell>
          <cell r="C1082" t="str">
            <v>小規模保育事業（A型）</v>
          </cell>
          <cell r="D1082" t="str">
            <v>サクラフェリーチェ保育園</v>
          </cell>
          <cell r="E1082">
            <v>88</v>
          </cell>
          <cell r="F1082" t="str">
            <v>泉区</v>
          </cell>
          <cell r="G1082" t="str">
            <v>該当</v>
          </cell>
          <cell r="H1082">
            <v>11</v>
          </cell>
          <cell r="I1082" t="str">
            <v>受ける</v>
          </cell>
          <cell r="J1082">
            <v>2450012</v>
          </cell>
          <cell r="K1082" t="str">
            <v>横浜市泉区中田北１－１－２７</v>
          </cell>
          <cell r="L1082" t="str">
            <v>サクラフェリーチェ保育園</v>
          </cell>
          <cell r="M1082">
            <v>45205</v>
          </cell>
          <cell r="P1082" t="str">
            <v>あり</v>
          </cell>
          <cell r="U1082" t="str">
            <v>令和４年</v>
          </cell>
        </row>
        <row r="1083">
          <cell r="A1083">
            <v>1410052004223</v>
          </cell>
          <cell r="B1083">
            <v>8</v>
          </cell>
          <cell r="C1083" t="str">
            <v>小規模保育事業（A型）</v>
          </cell>
          <cell r="D1083" t="str">
            <v>中田駅前　はまっこ保育園</v>
          </cell>
          <cell r="E1083">
            <v>88</v>
          </cell>
          <cell r="F1083" t="str">
            <v>泉区</v>
          </cell>
          <cell r="G1083" t="str">
            <v>該当</v>
          </cell>
          <cell r="H1083">
            <v>9</v>
          </cell>
          <cell r="I1083" t="str">
            <v>受ける</v>
          </cell>
          <cell r="J1083">
            <v>2440002</v>
          </cell>
          <cell r="K1083" t="str">
            <v>横浜市戸塚区矢部町２０７１</v>
          </cell>
          <cell r="L1083" t="str">
            <v>特定非営利活動法人　子育て支援はまっこ</v>
          </cell>
          <cell r="M1083">
            <v>45191</v>
          </cell>
          <cell r="P1083" t="str">
            <v>あり</v>
          </cell>
          <cell r="U1083" t="str">
            <v>令和４年</v>
          </cell>
        </row>
        <row r="1084">
          <cell r="A1084">
            <v>1410052004124</v>
          </cell>
          <cell r="B1084">
            <v>8</v>
          </cell>
          <cell r="C1084" t="str">
            <v>小規模保育事業（A型）</v>
          </cell>
          <cell r="D1084" t="str">
            <v>立場らびっと保育園</v>
          </cell>
          <cell r="E1084">
            <v>88</v>
          </cell>
          <cell r="F1084" t="str">
            <v>泉区</v>
          </cell>
          <cell r="G1084" t="str">
            <v>該当</v>
          </cell>
          <cell r="H1084">
            <v>12</v>
          </cell>
          <cell r="I1084" t="str">
            <v>受ける</v>
          </cell>
          <cell r="J1084">
            <v>2450016</v>
          </cell>
          <cell r="K1084" t="str">
            <v>横浜市泉区中田北１－８－５　コスモＡｏｉ中田１Ｆ</v>
          </cell>
          <cell r="L1084" t="str">
            <v>株式会社ライフらび</v>
          </cell>
          <cell r="M1084">
            <v>45205</v>
          </cell>
          <cell r="P1084" t="str">
            <v>あり</v>
          </cell>
          <cell r="U1084" t="str">
            <v>令和４年</v>
          </cell>
        </row>
        <row r="1085">
          <cell r="A1085">
            <v>1410052003142</v>
          </cell>
          <cell r="B1085">
            <v>8</v>
          </cell>
          <cell r="C1085" t="str">
            <v>小規模保育事業（A型）</v>
          </cell>
          <cell r="D1085" t="str">
            <v>ベイキッズおひさま保育園</v>
          </cell>
          <cell r="E1085">
            <v>88</v>
          </cell>
          <cell r="F1085" t="str">
            <v>泉区</v>
          </cell>
          <cell r="G1085" t="str">
            <v>該当</v>
          </cell>
          <cell r="H1085">
            <v>8</v>
          </cell>
          <cell r="I1085" t="str">
            <v>受ける</v>
          </cell>
          <cell r="J1085">
            <v>2310012</v>
          </cell>
          <cell r="K1085" t="str">
            <v>横浜市中区相生町１－１７－１　パークビュー横浜８０１号</v>
          </cell>
          <cell r="L1085" t="str">
            <v>特定非営利活動法人　ベイキッズ</v>
          </cell>
          <cell r="M1085">
            <v>45205</v>
          </cell>
          <cell r="P1085" t="str">
            <v>あり</v>
          </cell>
          <cell r="U1085" t="str">
            <v>令和４年</v>
          </cell>
        </row>
        <row r="1086">
          <cell r="A1086">
            <v>1410052003118</v>
          </cell>
          <cell r="B1086">
            <v>8</v>
          </cell>
          <cell r="C1086" t="str">
            <v>小規模保育事業（A型）</v>
          </cell>
          <cell r="D1086" t="str">
            <v>中田いちご保育園</v>
          </cell>
          <cell r="E1086">
            <v>88</v>
          </cell>
          <cell r="F1086" t="str">
            <v>泉区</v>
          </cell>
          <cell r="G1086" t="str">
            <v>該当</v>
          </cell>
          <cell r="H1086">
            <v>7</v>
          </cell>
          <cell r="I1086" t="str">
            <v>受ける</v>
          </cell>
          <cell r="J1086">
            <v>2450015</v>
          </cell>
          <cell r="K1086" t="str">
            <v>横浜市泉区中田西三丁目３３－６</v>
          </cell>
          <cell r="L1086" t="str">
            <v>社会福祉法人のびのび愛児会</v>
          </cell>
          <cell r="M1086">
            <v>45212</v>
          </cell>
          <cell r="P1086" t="str">
            <v>あり</v>
          </cell>
          <cell r="U1086" t="str">
            <v>令和４年</v>
          </cell>
        </row>
        <row r="1087">
          <cell r="A1087">
            <v>1410052002938</v>
          </cell>
          <cell r="B1087">
            <v>8</v>
          </cell>
          <cell r="C1087" t="str">
            <v>小規模保育事業（A型）</v>
          </cell>
          <cell r="D1087" t="str">
            <v>えんがわ</v>
          </cell>
          <cell r="E1087">
            <v>88</v>
          </cell>
          <cell r="F1087" t="str">
            <v>泉区</v>
          </cell>
          <cell r="G1087" t="str">
            <v>該当</v>
          </cell>
          <cell r="H1087">
            <v>9</v>
          </cell>
          <cell r="I1087" t="str">
            <v>受ける</v>
          </cell>
          <cell r="J1087">
            <v>2450021</v>
          </cell>
          <cell r="K1087" t="str">
            <v>横浜市泉区下和泉一丁目１０－２３</v>
          </cell>
          <cell r="L1087" t="str">
            <v>（福）いずみ苗場の会　えんがわ</v>
          </cell>
          <cell r="M1087">
            <v>45237</v>
          </cell>
          <cell r="P1087" t="str">
            <v>あり</v>
          </cell>
          <cell r="U1087" t="str">
            <v>令和４年</v>
          </cell>
        </row>
        <row r="1088">
          <cell r="A1088">
            <v>1410052002920</v>
          </cell>
          <cell r="B1088">
            <v>8</v>
          </cell>
          <cell r="C1088" t="str">
            <v>小規模保育事業（A型）</v>
          </cell>
          <cell r="D1088" t="str">
            <v>マーヤ保育園</v>
          </cell>
          <cell r="E1088">
            <v>88</v>
          </cell>
          <cell r="F1088" t="str">
            <v>泉区</v>
          </cell>
          <cell r="G1088" t="str">
            <v>該当</v>
          </cell>
          <cell r="H1088">
            <v>11</v>
          </cell>
          <cell r="I1088" t="str">
            <v>受ける</v>
          </cell>
          <cell r="J1088">
            <v>2450018</v>
          </cell>
          <cell r="K1088" t="str">
            <v>横浜市泉区上飯田町２１９８－１</v>
          </cell>
          <cell r="L1088" t="str">
            <v>特定非営利活動法人　ともにあゆむ</v>
          </cell>
          <cell r="M1088">
            <v>45212</v>
          </cell>
          <cell r="P1088" t="str">
            <v>あり</v>
          </cell>
          <cell r="U1088" t="str">
            <v>令和４年</v>
          </cell>
        </row>
        <row r="1089">
          <cell r="A1089">
            <v>1410052005337</v>
          </cell>
          <cell r="B1089">
            <v>11</v>
          </cell>
          <cell r="C1089" t="str">
            <v>小規模保育事業（B型）</v>
          </cell>
          <cell r="D1089" t="str">
            <v>鳩の森愛の詩とことこ保育園</v>
          </cell>
          <cell r="E1089">
            <v>88</v>
          </cell>
          <cell r="F1089" t="str">
            <v>泉区</v>
          </cell>
          <cell r="G1089" t="str">
            <v>該当</v>
          </cell>
          <cell r="H1089">
            <v>9</v>
          </cell>
          <cell r="I1089" t="str">
            <v>受ける</v>
          </cell>
          <cell r="J1089">
            <v>2450009</v>
          </cell>
          <cell r="K1089" t="str">
            <v>横浜市泉区新橋町７６５－３</v>
          </cell>
          <cell r="L1089" t="str">
            <v>社会福祉法人はとの会</v>
          </cell>
          <cell r="M1089">
            <v>45198</v>
          </cell>
          <cell r="P1089" t="str">
            <v>あり</v>
          </cell>
          <cell r="U1089" t="str">
            <v>令和４年</v>
          </cell>
        </row>
        <row r="1090">
          <cell r="A1090">
            <v>1410051023802</v>
          </cell>
          <cell r="B1090">
            <v>1</v>
          </cell>
          <cell r="C1090" t="str">
            <v>認定こども園（幼保連携型）</v>
          </cell>
          <cell r="D1090" t="str">
            <v>いいじまひがしこども園　飯島東幼稚園（略</v>
          </cell>
          <cell r="E1090">
            <v>89</v>
          </cell>
          <cell r="F1090" t="str">
            <v>栄区</v>
          </cell>
          <cell r="G1090" t="str">
            <v>該当</v>
          </cell>
          <cell r="H1090">
            <v>35</v>
          </cell>
          <cell r="I1090" t="str">
            <v>受ける</v>
          </cell>
          <cell r="J1090">
            <v>2440842</v>
          </cell>
          <cell r="K1090" t="str">
            <v>横浜市栄区飯島町２１５８番地</v>
          </cell>
          <cell r="L1090" t="str">
            <v>いいじまひがしこども園</v>
          </cell>
          <cell r="M1090">
            <v>45219</v>
          </cell>
          <cell r="P1090" t="str">
            <v>あり</v>
          </cell>
          <cell r="U1090" t="str">
            <v>令和４年</v>
          </cell>
        </row>
        <row r="1091">
          <cell r="A1091">
            <v>1410051020501</v>
          </cell>
          <cell r="B1091">
            <v>1</v>
          </cell>
          <cell r="C1091" t="str">
            <v>認定こども園（幼保連携型）</v>
          </cell>
          <cell r="D1091" t="str">
            <v>認定こども園中野幼稚園中野どんぐり保育園</v>
          </cell>
          <cell r="E1091">
            <v>89</v>
          </cell>
          <cell r="F1091" t="str">
            <v>栄区</v>
          </cell>
          <cell r="G1091" t="str">
            <v>該当</v>
          </cell>
          <cell r="H1091">
            <v>34</v>
          </cell>
          <cell r="I1091" t="str">
            <v>受ける</v>
          </cell>
          <cell r="J1091">
            <v>2470011</v>
          </cell>
          <cell r="K1091" t="str">
            <v>横浜市栄区元大橋二丁目３２－３</v>
          </cell>
          <cell r="L1091" t="str">
            <v>認定こども園中野幼稚園中野どんぐり保育園</v>
          </cell>
          <cell r="M1091">
            <v>45198</v>
          </cell>
          <cell r="P1091" t="str">
            <v>あり</v>
          </cell>
          <cell r="U1091" t="str">
            <v>令和４年</v>
          </cell>
        </row>
        <row r="1092">
          <cell r="A1092">
            <v>1410051020493</v>
          </cell>
          <cell r="B1092">
            <v>1</v>
          </cell>
          <cell r="C1092" t="str">
            <v>認定こども園（幼保連携型）</v>
          </cell>
          <cell r="D1092" t="str">
            <v>認定こども園いのやま　いのやま幼稚園（略</v>
          </cell>
          <cell r="E1092">
            <v>89</v>
          </cell>
          <cell r="F1092" t="str">
            <v>栄区</v>
          </cell>
          <cell r="G1092" t="str">
            <v>該当</v>
          </cell>
          <cell r="H1092">
            <v>42</v>
          </cell>
          <cell r="I1092" t="str">
            <v>受ける</v>
          </cell>
          <cell r="J1092">
            <v>2470025</v>
          </cell>
          <cell r="K1092" t="str">
            <v>横浜市栄区上之町２９番１号</v>
          </cell>
          <cell r="L1092" t="str">
            <v>いのやま幼稚園・保育園</v>
          </cell>
          <cell r="M1092">
            <v>45219</v>
          </cell>
          <cell r="P1092" t="str">
            <v>あり</v>
          </cell>
          <cell r="U1092" t="str">
            <v>令和４年</v>
          </cell>
        </row>
        <row r="1093">
          <cell r="A1093">
            <v>1410051026433</v>
          </cell>
          <cell r="B1093">
            <v>5</v>
          </cell>
          <cell r="C1093" t="str">
            <v>幼稚園</v>
          </cell>
          <cell r="D1093" t="str">
            <v>鍛冶ケ谷カトリック幼稚園</v>
          </cell>
          <cell r="E1093">
            <v>89</v>
          </cell>
          <cell r="F1093" t="str">
            <v>栄区</v>
          </cell>
          <cell r="G1093" t="str">
            <v>該当</v>
          </cell>
          <cell r="H1093">
            <v>12</v>
          </cell>
          <cell r="I1093" t="str">
            <v>-</v>
          </cell>
          <cell r="J1093">
            <v>2470004</v>
          </cell>
          <cell r="K1093" t="str">
            <v>横浜市栄区柏陽１６番２号</v>
          </cell>
          <cell r="L1093" t="str">
            <v>学校法人聖トマ学園　鍛冶ヶ谷カトリック幼</v>
          </cell>
          <cell r="M1093">
            <v>45205</v>
          </cell>
          <cell r="P1093" t="str">
            <v>あり</v>
          </cell>
          <cell r="U1093" t="str">
            <v>令和４年</v>
          </cell>
        </row>
        <row r="1094">
          <cell r="A1094">
            <v>1410051022929</v>
          </cell>
          <cell r="B1094">
            <v>5</v>
          </cell>
          <cell r="C1094" t="str">
            <v>幼稚園</v>
          </cell>
          <cell r="D1094" t="str">
            <v>静心幼稚園</v>
          </cell>
          <cell r="E1094">
            <v>89</v>
          </cell>
          <cell r="F1094" t="str">
            <v>栄区</v>
          </cell>
          <cell r="G1094" t="str">
            <v>該当</v>
          </cell>
          <cell r="H1094">
            <v>26</v>
          </cell>
          <cell r="I1094" t="str">
            <v>-</v>
          </cell>
          <cell r="J1094">
            <v>2470015</v>
          </cell>
          <cell r="K1094" t="str">
            <v>横浜市栄区中野町１０７９－１</v>
          </cell>
          <cell r="L1094" t="str">
            <v>静心幼稚園</v>
          </cell>
          <cell r="M1094">
            <v>45191</v>
          </cell>
          <cell r="P1094" t="str">
            <v>あり</v>
          </cell>
          <cell r="U1094" t="str">
            <v>令和４年</v>
          </cell>
        </row>
        <row r="1095">
          <cell r="A1095">
            <v>1410051022911</v>
          </cell>
          <cell r="B1095">
            <v>5</v>
          </cell>
          <cell r="C1095" t="str">
            <v>幼稚園</v>
          </cell>
          <cell r="D1095" t="str">
            <v>新大船幼稚園</v>
          </cell>
          <cell r="E1095">
            <v>89</v>
          </cell>
          <cell r="F1095" t="str">
            <v>栄区</v>
          </cell>
          <cell r="G1095" t="str">
            <v>該当</v>
          </cell>
          <cell r="H1095">
            <v>20</v>
          </cell>
          <cell r="I1095" t="str">
            <v>-</v>
          </cell>
          <cell r="J1095">
            <v>2470007</v>
          </cell>
          <cell r="K1095" t="str">
            <v>横浜市栄区小菅ケ谷三丁目４５－３８</v>
          </cell>
          <cell r="L1095" t="str">
            <v>学校法人　みのる学園　新大船幼稚園</v>
          </cell>
          <cell r="M1095">
            <v>45219</v>
          </cell>
          <cell r="P1095" t="str">
            <v>あり</v>
          </cell>
          <cell r="U1095" t="str">
            <v>令和４年</v>
          </cell>
        </row>
        <row r="1096">
          <cell r="A1096">
            <v>1410051022903</v>
          </cell>
          <cell r="B1096">
            <v>5</v>
          </cell>
          <cell r="C1096" t="str">
            <v>幼稚園</v>
          </cell>
          <cell r="D1096" t="str">
            <v>小菅ケ谷幼稚園</v>
          </cell>
          <cell r="E1096">
            <v>89</v>
          </cell>
          <cell r="F1096" t="str">
            <v>栄区</v>
          </cell>
          <cell r="G1096" t="str">
            <v>該当</v>
          </cell>
          <cell r="H1096">
            <v>11</v>
          </cell>
          <cell r="I1096" t="str">
            <v>-</v>
          </cell>
          <cell r="J1096">
            <v>2470002</v>
          </cell>
          <cell r="K1096" t="str">
            <v>横浜市栄区小山台２－３１－２２</v>
          </cell>
          <cell r="L1096" t="str">
            <v>安藤　宗博</v>
          </cell>
          <cell r="M1096">
            <v>45273</v>
          </cell>
          <cell r="P1096" t="str">
            <v>あり</v>
          </cell>
          <cell r="U1096" t="str">
            <v>令和４年</v>
          </cell>
        </row>
        <row r="1097">
          <cell r="A1097">
            <v>1410051022853</v>
          </cell>
          <cell r="B1097">
            <v>5</v>
          </cell>
          <cell r="C1097" t="str">
            <v>幼稚園</v>
          </cell>
          <cell r="D1097" t="str">
            <v>飯島幼稚園</v>
          </cell>
          <cell r="E1097">
            <v>89</v>
          </cell>
          <cell r="F1097" t="str">
            <v>栄区</v>
          </cell>
          <cell r="G1097" t="str">
            <v>該当</v>
          </cell>
          <cell r="H1097">
            <v>19</v>
          </cell>
          <cell r="I1097" t="str">
            <v>-</v>
          </cell>
          <cell r="J1097">
            <v>2440842</v>
          </cell>
          <cell r="K1097" t="str">
            <v>横浜市栄区飯島町１０５０－３</v>
          </cell>
          <cell r="L1097" t="str">
            <v>三橋　由香</v>
          </cell>
          <cell r="M1097">
            <v>45219</v>
          </cell>
          <cell r="P1097" t="str">
            <v>あり</v>
          </cell>
          <cell r="U1097" t="str">
            <v>令和４年</v>
          </cell>
        </row>
        <row r="1098">
          <cell r="A1098">
            <v>1410051027787</v>
          </cell>
          <cell r="B1098">
            <v>6</v>
          </cell>
          <cell r="C1098" t="str">
            <v>保育所</v>
          </cell>
          <cell r="D1098" t="str">
            <v>上郷いちい保育園</v>
          </cell>
          <cell r="E1098">
            <v>89</v>
          </cell>
          <cell r="F1098" t="str">
            <v>栄区</v>
          </cell>
          <cell r="G1098" t="str">
            <v>該当</v>
          </cell>
          <cell r="H1098">
            <v>17</v>
          </cell>
          <cell r="I1098" t="str">
            <v>受ける</v>
          </cell>
          <cell r="J1098" t="str">
            <v>0600063</v>
          </cell>
          <cell r="K1098" t="str">
            <v>北海道札幌市中央区南三条西１丁目１番１号南３西１ビル５階</v>
          </cell>
          <cell r="L1098" t="str">
            <v>社会福祉法人水の会　本部</v>
          </cell>
          <cell r="M1098">
            <v>45191</v>
          </cell>
          <cell r="P1098" t="str">
            <v>あり</v>
          </cell>
          <cell r="U1098" t="str">
            <v>令和４年</v>
          </cell>
        </row>
        <row r="1099">
          <cell r="A1099">
            <v>1410051026698</v>
          </cell>
          <cell r="B1099">
            <v>6</v>
          </cell>
          <cell r="C1099" t="str">
            <v>保育所</v>
          </cell>
          <cell r="D1099" t="str">
            <v>ニチイキッズさくら本郷台保育園</v>
          </cell>
          <cell r="E1099">
            <v>89</v>
          </cell>
          <cell r="F1099" t="str">
            <v>栄区</v>
          </cell>
          <cell r="G1099" t="str">
            <v>該当</v>
          </cell>
          <cell r="H1099">
            <v>18</v>
          </cell>
          <cell r="I1099" t="str">
            <v>受ける</v>
          </cell>
          <cell r="J1099">
            <v>2470007</v>
          </cell>
          <cell r="K1099" t="str">
            <v>横浜市栄区小菅ケ谷一丁目５－４</v>
          </cell>
          <cell r="L1099" t="str">
            <v>ニチイキッズさくら本郷台保育園</v>
          </cell>
          <cell r="M1099">
            <v>45226</v>
          </cell>
          <cell r="P1099" t="str">
            <v>あり</v>
          </cell>
          <cell r="U1099" t="str">
            <v>令和４年</v>
          </cell>
        </row>
        <row r="1100">
          <cell r="A1100">
            <v>1410051024495</v>
          </cell>
          <cell r="B1100">
            <v>6</v>
          </cell>
          <cell r="C1100" t="str">
            <v>保育所</v>
          </cell>
          <cell r="D1100" t="str">
            <v>ふぁみりーさぽーと　のあ</v>
          </cell>
          <cell r="E1100">
            <v>89</v>
          </cell>
          <cell r="F1100" t="str">
            <v>栄区</v>
          </cell>
          <cell r="G1100" t="str">
            <v>該当</v>
          </cell>
          <cell r="H1100">
            <v>17</v>
          </cell>
          <cell r="I1100" t="str">
            <v>受ける</v>
          </cell>
          <cell r="J1100">
            <v>2470024</v>
          </cell>
          <cell r="K1100" t="str">
            <v>横浜市栄区野七里一丁目３７－１０</v>
          </cell>
          <cell r="L1100" t="str">
            <v>社会福祉法人真愛　ふぁみりーさぽーとのあ</v>
          </cell>
          <cell r="M1100">
            <v>45205</v>
          </cell>
          <cell r="P1100" t="str">
            <v>あり</v>
          </cell>
          <cell r="U1100" t="str">
            <v>令和４年</v>
          </cell>
        </row>
        <row r="1101">
          <cell r="A1101">
            <v>1410051024214</v>
          </cell>
          <cell r="B1101">
            <v>6</v>
          </cell>
          <cell r="C1101" t="str">
            <v>保育所</v>
          </cell>
          <cell r="D1101" t="str">
            <v>すずかけ保育園</v>
          </cell>
          <cell r="E1101">
            <v>89</v>
          </cell>
          <cell r="F1101" t="str">
            <v>栄区</v>
          </cell>
          <cell r="G1101" t="str">
            <v>該当</v>
          </cell>
          <cell r="H1101">
            <v>23</v>
          </cell>
          <cell r="I1101" t="str">
            <v>受ける</v>
          </cell>
          <cell r="J1101">
            <v>2470008</v>
          </cell>
          <cell r="K1101" t="str">
            <v>横浜市栄区本郷台　１－１４－３</v>
          </cell>
          <cell r="L1101" t="str">
            <v>すずかけ保育園</v>
          </cell>
          <cell r="M1101">
            <v>45205</v>
          </cell>
          <cell r="P1101" t="str">
            <v>あり</v>
          </cell>
          <cell r="U1101" t="str">
            <v>令和４年</v>
          </cell>
        </row>
        <row r="1102">
          <cell r="A1102">
            <v>1410051020428</v>
          </cell>
          <cell r="B1102">
            <v>6</v>
          </cell>
          <cell r="C1102" t="str">
            <v>保育所</v>
          </cell>
          <cell r="D1102" t="str">
            <v>エミールの森ひよこ保育園</v>
          </cell>
          <cell r="E1102">
            <v>89</v>
          </cell>
          <cell r="F1102" t="str">
            <v>栄区</v>
          </cell>
          <cell r="G1102" t="str">
            <v>該当</v>
          </cell>
          <cell r="H1102">
            <v>11</v>
          </cell>
          <cell r="I1102" t="str">
            <v>受ける</v>
          </cell>
          <cell r="J1102">
            <v>2470002</v>
          </cell>
          <cell r="K1102" t="str">
            <v>横浜市栄区小山台一丁目３３－１０</v>
          </cell>
          <cell r="L1102" t="str">
            <v>社会福祉法人ひよこの会</v>
          </cell>
          <cell r="M1102">
            <v>45212</v>
          </cell>
          <cell r="P1102" t="str">
            <v>あり</v>
          </cell>
          <cell r="U1102" t="str">
            <v>令和４年</v>
          </cell>
        </row>
        <row r="1103">
          <cell r="A1103">
            <v>1410051019784</v>
          </cell>
          <cell r="B1103">
            <v>6</v>
          </cell>
          <cell r="C1103" t="str">
            <v>保育所</v>
          </cell>
          <cell r="D1103" t="str">
            <v>杜ちゃいるど園</v>
          </cell>
          <cell r="E1103">
            <v>89</v>
          </cell>
          <cell r="F1103" t="str">
            <v>栄区</v>
          </cell>
          <cell r="G1103" t="str">
            <v>該当</v>
          </cell>
          <cell r="H1103">
            <v>20</v>
          </cell>
          <cell r="I1103" t="str">
            <v>受ける</v>
          </cell>
          <cell r="J1103">
            <v>2470006</v>
          </cell>
          <cell r="K1103" t="str">
            <v>横浜市栄区笠間一丁目２‐２</v>
          </cell>
          <cell r="L1103" t="str">
            <v>社会福祉法人杜の会　杜ちゃいるど園</v>
          </cell>
          <cell r="M1103">
            <v>45205</v>
          </cell>
          <cell r="P1103" t="str">
            <v>あり</v>
          </cell>
          <cell r="U1103" t="str">
            <v>令和４年</v>
          </cell>
        </row>
        <row r="1104">
          <cell r="A1104">
            <v>1410051018471</v>
          </cell>
          <cell r="B1104">
            <v>6</v>
          </cell>
          <cell r="C1104" t="str">
            <v>保育所</v>
          </cell>
          <cell r="D1104" t="str">
            <v>かさまの杜保育園</v>
          </cell>
          <cell r="E1104">
            <v>89</v>
          </cell>
          <cell r="F1104" t="str">
            <v>栄区</v>
          </cell>
          <cell r="G1104" t="str">
            <v>該当</v>
          </cell>
          <cell r="H1104">
            <v>29</v>
          </cell>
          <cell r="I1104" t="str">
            <v>受ける</v>
          </cell>
          <cell r="J1104">
            <v>2470006</v>
          </cell>
          <cell r="K1104" t="str">
            <v>横浜市栄区笠間三丁目１１－８</v>
          </cell>
          <cell r="L1104" t="str">
            <v>社会福祉法人ル・プリ　かさまの杜保育園</v>
          </cell>
          <cell r="M1104">
            <v>45205</v>
          </cell>
          <cell r="P1104" t="str">
            <v>あり</v>
          </cell>
          <cell r="U1104" t="str">
            <v>令和４年</v>
          </cell>
        </row>
        <row r="1105">
          <cell r="A1105">
            <v>1410051017747</v>
          </cell>
          <cell r="B1105">
            <v>6</v>
          </cell>
          <cell r="C1105" t="str">
            <v>保育所</v>
          </cell>
          <cell r="D1105" t="str">
            <v>やまゆり保育園</v>
          </cell>
          <cell r="E1105">
            <v>89</v>
          </cell>
          <cell r="F1105" t="str">
            <v>栄区</v>
          </cell>
          <cell r="G1105" t="str">
            <v>該当</v>
          </cell>
          <cell r="H1105">
            <v>30</v>
          </cell>
          <cell r="I1105" t="str">
            <v>受ける</v>
          </cell>
          <cell r="J1105">
            <v>2470003</v>
          </cell>
          <cell r="K1105" t="str">
            <v>横浜市栄区鍛冶ケ谷町３２３</v>
          </cell>
          <cell r="L1105" t="str">
            <v>（福）柳下福祉会　やまゆり保育園</v>
          </cell>
          <cell r="M1105">
            <v>45205</v>
          </cell>
          <cell r="P1105" t="str">
            <v>あり</v>
          </cell>
          <cell r="U1105" t="str">
            <v>令和４年</v>
          </cell>
        </row>
        <row r="1106">
          <cell r="A1106">
            <v>1410051017739</v>
          </cell>
          <cell r="B1106">
            <v>6</v>
          </cell>
          <cell r="C1106" t="str">
            <v>保育所</v>
          </cell>
          <cell r="D1106" t="str">
            <v>かつら愛児園</v>
          </cell>
          <cell r="E1106">
            <v>89</v>
          </cell>
          <cell r="F1106" t="str">
            <v>栄区</v>
          </cell>
          <cell r="G1106" t="str">
            <v>該当</v>
          </cell>
          <cell r="H1106">
            <v>32</v>
          </cell>
          <cell r="I1106" t="str">
            <v>受ける</v>
          </cell>
          <cell r="J1106">
            <v>2470014</v>
          </cell>
          <cell r="K1106" t="str">
            <v>横浜市栄区公田町４８４</v>
          </cell>
          <cell r="L1106" t="str">
            <v>宗教法人永林寺　かつら愛児園</v>
          </cell>
          <cell r="M1106">
            <v>45191</v>
          </cell>
          <cell r="P1106" t="str">
            <v>あり</v>
          </cell>
          <cell r="U1106" t="str">
            <v>令和４年</v>
          </cell>
        </row>
        <row r="1107">
          <cell r="A1107">
            <v>1410051017721</v>
          </cell>
          <cell r="B1107">
            <v>6</v>
          </cell>
          <cell r="C1107" t="str">
            <v>保育所</v>
          </cell>
          <cell r="D1107" t="str">
            <v>大船ルーテル保育園</v>
          </cell>
          <cell r="E1107">
            <v>89</v>
          </cell>
          <cell r="F1107" t="str">
            <v>栄区</v>
          </cell>
          <cell r="G1107" t="str">
            <v>該当</v>
          </cell>
          <cell r="H1107">
            <v>39</v>
          </cell>
          <cell r="I1107" t="str">
            <v>受ける</v>
          </cell>
          <cell r="J1107">
            <v>2470007</v>
          </cell>
          <cell r="K1107" t="str">
            <v>横浜市栄区小菅ケ谷二丁目２６－３</v>
          </cell>
          <cell r="L1107" t="str">
            <v>大船ルーテル保育園</v>
          </cell>
          <cell r="M1107">
            <v>45205</v>
          </cell>
          <cell r="P1107" t="str">
            <v>あり</v>
          </cell>
          <cell r="U1107" t="str">
            <v>令和４年</v>
          </cell>
        </row>
        <row r="1108">
          <cell r="A1108">
            <v>1410051015295</v>
          </cell>
          <cell r="B1108">
            <v>6</v>
          </cell>
          <cell r="C1108" t="str">
            <v>保育所</v>
          </cell>
          <cell r="D1108" t="str">
            <v>ベネッセ　本郷台保育園</v>
          </cell>
          <cell r="E1108">
            <v>89</v>
          </cell>
          <cell r="F1108" t="str">
            <v>栄区</v>
          </cell>
          <cell r="G1108" t="str">
            <v>該当</v>
          </cell>
          <cell r="H1108">
            <v>19</v>
          </cell>
          <cell r="I1108" t="str">
            <v>受ける</v>
          </cell>
          <cell r="J1108">
            <v>1630905</v>
          </cell>
          <cell r="K1108" t="str">
            <v>東京都新宿区西新宿２丁目３－１新宿モノリスビル５Ｆ</v>
          </cell>
          <cell r="L1108" t="str">
            <v>株式会社ベネッセスタイルケア</v>
          </cell>
          <cell r="M1108">
            <v>45226</v>
          </cell>
          <cell r="P1108" t="str">
            <v>あり</v>
          </cell>
          <cell r="U1108" t="str">
            <v>令和４年</v>
          </cell>
        </row>
        <row r="1109">
          <cell r="A1109">
            <v>1410051014561</v>
          </cell>
          <cell r="B1109">
            <v>6</v>
          </cell>
          <cell r="C1109" t="str">
            <v>保育所</v>
          </cell>
          <cell r="D1109" t="str">
            <v>いいじまルーテル保育園</v>
          </cell>
          <cell r="E1109">
            <v>89</v>
          </cell>
          <cell r="F1109" t="str">
            <v>栄区</v>
          </cell>
          <cell r="G1109" t="str">
            <v>該当</v>
          </cell>
          <cell r="H1109">
            <v>18</v>
          </cell>
          <cell r="I1109" t="str">
            <v>受ける</v>
          </cell>
          <cell r="J1109">
            <v>2440842</v>
          </cell>
          <cell r="K1109" t="str">
            <v>横浜市栄区飯島町４８－１</v>
          </cell>
          <cell r="L1109" t="str">
            <v>社会福祉法人イクソス会いいじまルーテル保</v>
          </cell>
          <cell r="M1109">
            <v>45205</v>
          </cell>
          <cell r="P1109" t="str">
            <v>あり</v>
          </cell>
          <cell r="U1109" t="str">
            <v>令和４年</v>
          </cell>
        </row>
        <row r="1110">
          <cell r="A1110">
            <v>1410051014553</v>
          </cell>
          <cell r="B1110">
            <v>6</v>
          </cell>
          <cell r="C1110" t="str">
            <v>保育所</v>
          </cell>
          <cell r="D1110" t="str">
            <v>アスク大船保育園</v>
          </cell>
          <cell r="E1110">
            <v>89</v>
          </cell>
          <cell r="F1110" t="str">
            <v>栄区</v>
          </cell>
          <cell r="G1110" t="str">
            <v>該当</v>
          </cell>
          <cell r="H1110">
            <v>18</v>
          </cell>
          <cell r="I1110" t="str">
            <v>受ける</v>
          </cell>
          <cell r="J1110">
            <v>1080075</v>
          </cell>
          <cell r="K1110" t="str">
            <v>東京都港区港南１－２－７０　品川シーズンテラス５Ｆ</v>
          </cell>
          <cell r="L1110" t="str">
            <v>株式会社　日本保育総合研究所</v>
          </cell>
          <cell r="M1110">
            <v>45198</v>
          </cell>
          <cell r="P1110" t="str">
            <v>あり</v>
          </cell>
          <cell r="U1110" t="str">
            <v>令和４年</v>
          </cell>
        </row>
        <row r="1111">
          <cell r="A1111">
            <v>1410052005568</v>
          </cell>
          <cell r="B1111">
            <v>8</v>
          </cell>
          <cell r="C1111" t="str">
            <v>小規模保育事業（A型）</v>
          </cell>
          <cell r="D1111" t="str">
            <v>すまいるおおふな保育園</v>
          </cell>
          <cell r="E1111">
            <v>89</v>
          </cell>
          <cell r="F1111" t="str">
            <v>栄区</v>
          </cell>
          <cell r="G1111" t="str">
            <v>該当</v>
          </cell>
          <cell r="H1111">
            <v>11</v>
          </cell>
          <cell r="I1111" t="str">
            <v>受ける</v>
          </cell>
          <cell r="J1111">
            <v>2200023</v>
          </cell>
          <cell r="K1111" t="str">
            <v>横浜市西区平沼一丁目１３番１４号</v>
          </cell>
          <cell r="L1111" t="str">
            <v>株式会社スマイルクルー</v>
          </cell>
          <cell r="M1111">
            <v>45191</v>
          </cell>
          <cell r="P1111" t="str">
            <v>あり</v>
          </cell>
          <cell r="U1111" t="str">
            <v>令和４年</v>
          </cell>
        </row>
        <row r="1112">
          <cell r="A1112">
            <v>1410052005022</v>
          </cell>
          <cell r="B1112">
            <v>8</v>
          </cell>
          <cell r="C1112" t="str">
            <v>小規模保育事業（A型）</v>
          </cell>
          <cell r="D1112" t="str">
            <v>マームゆりかご　おおふな</v>
          </cell>
          <cell r="E1112">
            <v>89</v>
          </cell>
          <cell r="F1112" t="str">
            <v>栄区</v>
          </cell>
          <cell r="G1112" t="str">
            <v>該当</v>
          </cell>
          <cell r="H1112">
            <v>8</v>
          </cell>
          <cell r="I1112" t="str">
            <v>受ける</v>
          </cell>
          <cell r="J1112">
            <v>2510875</v>
          </cell>
          <cell r="K1112" t="str">
            <v>神奈川県藤沢市本藤沢７－７－１４～１</v>
          </cell>
          <cell r="L1112" t="str">
            <v>合同会社グローアップ</v>
          </cell>
          <cell r="M1112">
            <v>45191</v>
          </cell>
          <cell r="P1112" t="str">
            <v>あり</v>
          </cell>
          <cell r="U1112" t="str">
            <v>令和４年</v>
          </cell>
        </row>
        <row r="1113">
          <cell r="A1113">
            <v>1410052004462</v>
          </cell>
          <cell r="B1113">
            <v>8</v>
          </cell>
          <cell r="C1113" t="str">
            <v>小規模保育事業（A型）</v>
          </cell>
          <cell r="D1113" t="str">
            <v>ふれあいの家　にこにこ保育園</v>
          </cell>
          <cell r="E1113">
            <v>89</v>
          </cell>
          <cell r="F1113" t="str">
            <v>栄区</v>
          </cell>
          <cell r="G1113" t="str">
            <v>該当</v>
          </cell>
          <cell r="H1113">
            <v>10</v>
          </cell>
          <cell r="I1113" t="str">
            <v>受ける</v>
          </cell>
          <cell r="J1113">
            <v>2470013</v>
          </cell>
          <cell r="K1113" t="str">
            <v>横浜市栄区上郷町７０３‐１</v>
          </cell>
          <cell r="L1113" t="str">
            <v>ふれあいの家にこにこ保育園</v>
          </cell>
          <cell r="M1113">
            <v>45219</v>
          </cell>
          <cell r="P1113" t="str">
            <v>あり</v>
          </cell>
          <cell r="U1113" t="str">
            <v>令和４年</v>
          </cell>
        </row>
        <row r="1114">
          <cell r="A1114">
            <v>1410052004090</v>
          </cell>
          <cell r="B1114">
            <v>8</v>
          </cell>
          <cell r="C1114" t="str">
            <v>小規模保育事業（A型）</v>
          </cell>
          <cell r="D1114" t="str">
            <v>チューリップ保育室</v>
          </cell>
          <cell r="E1114">
            <v>89</v>
          </cell>
          <cell r="F1114" t="str">
            <v>栄区</v>
          </cell>
          <cell r="G1114" t="str">
            <v>該当</v>
          </cell>
          <cell r="H1114">
            <v>9</v>
          </cell>
          <cell r="I1114" t="str">
            <v>受ける</v>
          </cell>
          <cell r="J1114">
            <v>2470005</v>
          </cell>
          <cell r="K1114" t="str">
            <v>横浜市栄区桂町２７５－２１</v>
          </cell>
          <cell r="L1114" t="str">
            <v>チューリップ保育室</v>
          </cell>
          <cell r="M1114">
            <v>45191</v>
          </cell>
          <cell r="P1114" t="str">
            <v>あり</v>
          </cell>
          <cell r="U1114" t="str">
            <v>令和４年</v>
          </cell>
        </row>
        <row r="1115">
          <cell r="A1115">
            <v>1410052003191</v>
          </cell>
          <cell r="B1115">
            <v>8</v>
          </cell>
          <cell r="C1115" t="str">
            <v>小規模保育事業（A型）</v>
          </cell>
          <cell r="D1115" t="str">
            <v>芸術の森保育園</v>
          </cell>
          <cell r="E1115">
            <v>89</v>
          </cell>
          <cell r="F1115" t="str">
            <v>栄区</v>
          </cell>
          <cell r="G1115" t="str">
            <v>該当</v>
          </cell>
          <cell r="H1115">
            <v>11</v>
          </cell>
          <cell r="I1115" t="str">
            <v>受ける</v>
          </cell>
          <cell r="J1115">
            <v>2470006</v>
          </cell>
          <cell r="K1115" t="str">
            <v>横浜市栄区笠間３－４５　ガーデンアソシエ　Ｉ棟　芸術の森保育園</v>
          </cell>
          <cell r="L1115" t="str">
            <v>池水　大気</v>
          </cell>
          <cell r="M1115">
            <v>45191</v>
          </cell>
          <cell r="P1115" t="str">
            <v>あり</v>
          </cell>
          <cell r="U1115" t="str">
            <v>令和４年</v>
          </cell>
        </row>
        <row r="1116">
          <cell r="A1116">
            <v>1410052005915</v>
          </cell>
          <cell r="B1116">
            <v>11</v>
          </cell>
          <cell r="C1116" t="str">
            <v>小規模保育事業（B型）</v>
          </cell>
          <cell r="D1116" t="str">
            <v>アップルミントおおふな保育園</v>
          </cell>
          <cell r="E1116">
            <v>89</v>
          </cell>
          <cell r="F1116" t="str">
            <v>栄区</v>
          </cell>
          <cell r="G1116" t="str">
            <v>該当</v>
          </cell>
          <cell r="H1116">
            <v>8</v>
          </cell>
          <cell r="I1116" t="str">
            <v>受ける</v>
          </cell>
          <cell r="J1116">
            <v>2510875</v>
          </cell>
          <cell r="K1116" t="str">
            <v>神奈川県藤沢市本藤沢７－７－１４～１</v>
          </cell>
          <cell r="L1116" t="str">
            <v>合同会社グローアップ</v>
          </cell>
          <cell r="M1116">
            <v>45191</v>
          </cell>
          <cell r="P1116" t="str">
            <v>あり</v>
          </cell>
          <cell r="U1116" t="str">
            <v>令和４年</v>
          </cell>
        </row>
        <row r="1117">
          <cell r="A1117">
            <v>1410052005774</v>
          </cell>
          <cell r="B1117">
            <v>11</v>
          </cell>
          <cell r="C1117" t="str">
            <v>小規模保育事業（B型）</v>
          </cell>
          <cell r="D1117" t="str">
            <v>なないろ保育室　</v>
          </cell>
          <cell r="E1117">
            <v>89</v>
          </cell>
          <cell r="F1117" t="str">
            <v>栄区</v>
          </cell>
          <cell r="G1117" t="str">
            <v>該当</v>
          </cell>
          <cell r="H1117">
            <v>10</v>
          </cell>
          <cell r="I1117" t="str">
            <v>受ける</v>
          </cell>
          <cell r="J1117">
            <v>2470007</v>
          </cell>
          <cell r="K1117" t="str">
            <v>横浜市栄区小菅ケ谷一丁目２２－２　ブランズシティ本郷台リバーサイドテラス１階</v>
          </cell>
          <cell r="L1117" t="str">
            <v>なないろ保育室</v>
          </cell>
          <cell r="M1117">
            <v>45205</v>
          </cell>
          <cell r="P1117" t="str">
            <v>あり</v>
          </cell>
          <cell r="U1117" t="str">
            <v>令和４年</v>
          </cell>
        </row>
        <row r="1118">
          <cell r="A1118">
            <v>1410051027654</v>
          </cell>
          <cell r="B1118">
            <v>1</v>
          </cell>
          <cell r="C1118" t="str">
            <v>認定こども園（幼保連携型）</v>
          </cell>
          <cell r="D1118" t="str">
            <v>幼保連携型認定こども園　YMCA東とつか保育園</v>
          </cell>
          <cell r="E1118">
            <v>90</v>
          </cell>
          <cell r="F1118" t="str">
            <v>戸塚区</v>
          </cell>
          <cell r="G1118" t="str">
            <v>該当</v>
          </cell>
          <cell r="H1118">
            <v>34</v>
          </cell>
          <cell r="I1118" t="str">
            <v>受ける</v>
          </cell>
          <cell r="J1118">
            <v>2440806</v>
          </cell>
          <cell r="K1118" t="str">
            <v>横浜市戸塚区上品濃１－１５　幼保連携型認定こども園　ＹＭＣＡひがし戸塚保育園</v>
          </cell>
          <cell r="L1118" t="str">
            <v>前田　桂子</v>
          </cell>
          <cell r="M1118">
            <v>45212</v>
          </cell>
          <cell r="P1118" t="str">
            <v>あり</v>
          </cell>
          <cell r="U1118" t="str">
            <v>令和４年</v>
          </cell>
        </row>
        <row r="1119">
          <cell r="A1119">
            <v>1410051025757</v>
          </cell>
          <cell r="B1119">
            <v>1</v>
          </cell>
          <cell r="C1119" t="str">
            <v>認定こども園（幼保連携型）</v>
          </cell>
          <cell r="D1119" t="str">
            <v>幼保連携型認定こども園　ＹＭＣＡとつか保育園</v>
          </cell>
          <cell r="E1119">
            <v>90</v>
          </cell>
          <cell r="F1119" t="str">
            <v>戸塚区</v>
          </cell>
          <cell r="G1119" t="str">
            <v>該当</v>
          </cell>
          <cell r="H1119">
            <v>37</v>
          </cell>
          <cell r="I1119" t="str">
            <v>受ける</v>
          </cell>
          <cell r="J1119">
            <v>2440816</v>
          </cell>
          <cell r="K1119" t="str">
            <v>横浜市戸塚区上倉田町８６５－７１</v>
          </cell>
          <cell r="L1119" t="str">
            <v>ＹＭＣＡとつか保育園</v>
          </cell>
          <cell r="M1119">
            <v>45219</v>
          </cell>
          <cell r="P1119" t="str">
            <v>あり</v>
          </cell>
          <cell r="U1119" t="str">
            <v>令和４年</v>
          </cell>
        </row>
        <row r="1120">
          <cell r="A1120">
            <v>1410051025294</v>
          </cell>
          <cell r="B1120">
            <v>1</v>
          </cell>
          <cell r="C1120" t="str">
            <v>認定こども園（幼保連携型）</v>
          </cell>
          <cell r="D1120" t="str">
            <v>あきば幼保連携型認定こども園</v>
          </cell>
          <cell r="E1120">
            <v>90</v>
          </cell>
          <cell r="F1120" t="str">
            <v>戸塚区</v>
          </cell>
          <cell r="G1120" t="str">
            <v>該当</v>
          </cell>
          <cell r="H1120">
            <v>35</v>
          </cell>
          <cell r="I1120" t="str">
            <v>受ける</v>
          </cell>
          <cell r="J1120">
            <v>2450052</v>
          </cell>
          <cell r="K1120" t="str">
            <v>横浜市戸塚区秋葉町５２０－８８</v>
          </cell>
          <cell r="L1120" t="str">
            <v>あきば幼保連携型認定こども園</v>
          </cell>
          <cell r="M1120">
            <v>45205</v>
          </cell>
          <cell r="P1120" t="str">
            <v>あり</v>
          </cell>
          <cell r="U1120" t="str">
            <v>令和４年</v>
          </cell>
        </row>
        <row r="1121">
          <cell r="A1121">
            <v>1410051025112</v>
          </cell>
          <cell r="B1121">
            <v>1</v>
          </cell>
          <cell r="C1121" t="str">
            <v>認定こども園（幼保連携型）</v>
          </cell>
          <cell r="D1121" t="str">
            <v>幼保連携型認定こども園　ひまわり幼稚園</v>
          </cell>
          <cell r="E1121">
            <v>90</v>
          </cell>
          <cell r="F1121" t="str">
            <v>戸塚区</v>
          </cell>
          <cell r="G1121" t="str">
            <v>該当</v>
          </cell>
          <cell r="H1121">
            <v>30</v>
          </cell>
          <cell r="I1121" t="str">
            <v>受ける</v>
          </cell>
          <cell r="J1121">
            <v>2440003</v>
          </cell>
          <cell r="K1121" t="str">
            <v>横浜市戸塚区戸塚町５１１８</v>
          </cell>
          <cell r="L1121" t="str">
            <v>幼保連携型認定こども園　ひまわり幼稚園</v>
          </cell>
          <cell r="M1121">
            <v>45205</v>
          </cell>
          <cell r="P1121" t="str">
            <v>あり</v>
          </cell>
          <cell r="U1121" t="str">
            <v>令和４年</v>
          </cell>
        </row>
        <row r="1122">
          <cell r="A1122">
            <v>1410051024115</v>
          </cell>
          <cell r="B1122">
            <v>1</v>
          </cell>
          <cell r="C1122" t="str">
            <v>認定こども園（幼保連携型）</v>
          </cell>
          <cell r="D1122" t="str">
            <v>幼保連携型認定こども園みどり幼稚園</v>
          </cell>
          <cell r="E1122">
            <v>90</v>
          </cell>
          <cell r="F1122" t="str">
            <v>戸塚区</v>
          </cell>
          <cell r="G1122" t="str">
            <v>該当</v>
          </cell>
          <cell r="H1122">
            <v>33</v>
          </cell>
          <cell r="I1122" t="str">
            <v>受ける</v>
          </cell>
          <cell r="J1122">
            <v>2450061</v>
          </cell>
          <cell r="K1122" t="str">
            <v>横浜市戸塚区汲沢２－２６－１４</v>
          </cell>
          <cell r="L1122" t="str">
            <v>みどり幼稚園</v>
          </cell>
          <cell r="M1122">
            <v>45219</v>
          </cell>
          <cell r="P1122" t="str">
            <v>あり</v>
          </cell>
          <cell r="U1122" t="str">
            <v>令和４年</v>
          </cell>
        </row>
        <row r="1123">
          <cell r="A1123">
            <v>1410051022101</v>
          </cell>
          <cell r="B1123">
            <v>1</v>
          </cell>
          <cell r="C1123" t="str">
            <v>認定こども園（幼保連携型）</v>
          </cell>
          <cell r="D1123" t="str">
            <v>幼保連携型認定こども園　南幼稚園</v>
          </cell>
          <cell r="E1123">
            <v>90</v>
          </cell>
          <cell r="F1123" t="str">
            <v>戸塚区</v>
          </cell>
          <cell r="G1123" t="str">
            <v>該当</v>
          </cell>
          <cell r="H1123">
            <v>27</v>
          </cell>
          <cell r="I1123" t="str">
            <v>受ける</v>
          </cell>
          <cell r="J1123">
            <v>2450067</v>
          </cell>
          <cell r="K1123" t="str">
            <v>横浜市戸塚区深谷町４５６－６</v>
          </cell>
          <cell r="L1123" t="str">
            <v>幼保連携型認定こども園　南幼稚園</v>
          </cell>
          <cell r="M1123">
            <v>45219</v>
          </cell>
          <cell r="P1123" t="str">
            <v>あり</v>
          </cell>
          <cell r="U1123" t="str">
            <v>令和４年</v>
          </cell>
        </row>
        <row r="1124">
          <cell r="A1124">
            <v>1410051021921</v>
          </cell>
          <cell r="B1124">
            <v>2</v>
          </cell>
          <cell r="C1124" t="str">
            <v>認定こども園（幼稚園型）</v>
          </cell>
          <cell r="D1124" t="str">
            <v>認定こども園　しらかば幼稚園</v>
          </cell>
          <cell r="E1124">
            <v>90</v>
          </cell>
          <cell r="F1124" t="str">
            <v>戸塚区</v>
          </cell>
          <cell r="G1124" t="str">
            <v>該当</v>
          </cell>
          <cell r="H1124">
            <v>24</v>
          </cell>
          <cell r="I1124" t="str">
            <v>受ける</v>
          </cell>
          <cell r="J1124">
            <v>2440002</v>
          </cell>
          <cell r="K1124" t="str">
            <v>横浜市戸塚区矢部町１１６９</v>
          </cell>
          <cell r="L1124" t="str">
            <v>認定こども園しらかば幼稚園</v>
          </cell>
          <cell r="M1124">
            <v>45237</v>
          </cell>
          <cell r="P1124" t="str">
            <v>あり</v>
          </cell>
          <cell r="U1124" t="str">
            <v>令和４年</v>
          </cell>
        </row>
        <row r="1125">
          <cell r="A1125">
            <v>1410051022077</v>
          </cell>
          <cell r="B1125">
            <v>5</v>
          </cell>
          <cell r="C1125" t="str">
            <v>幼稚園</v>
          </cell>
          <cell r="D1125" t="str">
            <v>舞岡幼稚園</v>
          </cell>
          <cell r="E1125">
            <v>90</v>
          </cell>
          <cell r="F1125" t="str">
            <v>戸塚区</v>
          </cell>
          <cell r="G1125" t="str">
            <v>該当</v>
          </cell>
          <cell r="H1125">
            <v>18</v>
          </cell>
          <cell r="I1125" t="str">
            <v>-</v>
          </cell>
          <cell r="J1125">
            <v>2440813</v>
          </cell>
          <cell r="K1125" t="str">
            <v>横浜市戸塚区舞岡町３５５７‐４</v>
          </cell>
          <cell r="L1125" t="str">
            <v>舞岡幼稚園</v>
          </cell>
          <cell r="M1125">
            <v>45226</v>
          </cell>
          <cell r="P1125" t="str">
            <v>あり</v>
          </cell>
          <cell r="U1125" t="str">
            <v>令和４年</v>
          </cell>
        </row>
        <row r="1126">
          <cell r="A1126">
            <v>1410051022010</v>
          </cell>
          <cell r="B1126">
            <v>5</v>
          </cell>
          <cell r="C1126" t="str">
            <v>幼稚園</v>
          </cell>
          <cell r="D1126" t="str">
            <v>戸塚ルーテル教会附属幼稚園</v>
          </cell>
          <cell r="E1126">
            <v>90</v>
          </cell>
          <cell r="F1126" t="str">
            <v>戸塚区</v>
          </cell>
          <cell r="G1126" t="str">
            <v>該当</v>
          </cell>
          <cell r="H1126">
            <v>11</v>
          </cell>
          <cell r="I1126" t="str">
            <v>-</v>
          </cell>
          <cell r="J1126">
            <v>2440003</v>
          </cell>
          <cell r="K1126" t="str">
            <v>横浜市戸塚区戸塚町１５７</v>
          </cell>
          <cell r="L1126" t="str">
            <v>清水　臣</v>
          </cell>
          <cell r="M1126">
            <v>45191</v>
          </cell>
          <cell r="P1126" t="str">
            <v>あり</v>
          </cell>
          <cell r="U1126" t="str">
            <v>令和４年</v>
          </cell>
        </row>
        <row r="1127">
          <cell r="A1127">
            <v>1410051021996</v>
          </cell>
          <cell r="B1127">
            <v>5</v>
          </cell>
          <cell r="C1127" t="str">
            <v>幼稚園</v>
          </cell>
          <cell r="D1127" t="str">
            <v>戸塚第二幼稚園</v>
          </cell>
          <cell r="E1127">
            <v>90</v>
          </cell>
          <cell r="F1127" t="str">
            <v>戸塚区</v>
          </cell>
          <cell r="G1127" t="str">
            <v>該当</v>
          </cell>
          <cell r="H1127">
            <v>9</v>
          </cell>
          <cell r="I1127" t="str">
            <v>-</v>
          </cell>
          <cell r="J1127">
            <v>2440003</v>
          </cell>
          <cell r="K1127" t="str">
            <v>横浜市戸塚区戸塚町３９６７</v>
          </cell>
          <cell r="L1127" t="str">
            <v>戸塚第二幼稚園</v>
          </cell>
          <cell r="M1127">
            <v>45219</v>
          </cell>
          <cell r="P1127" t="str">
            <v>あり</v>
          </cell>
          <cell r="U1127" t="str">
            <v>令和４年</v>
          </cell>
        </row>
        <row r="1128">
          <cell r="A1128">
            <v>1410051021962</v>
          </cell>
          <cell r="B1128">
            <v>5</v>
          </cell>
          <cell r="C1128" t="str">
            <v>幼稚園</v>
          </cell>
          <cell r="D1128" t="str">
            <v>戸塚幼稚園</v>
          </cell>
          <cell r="E1128">
            <v>90</v>
          </cell>
          <cell r="F1128" t="str">
            <v>戸塚区</v>
          </cell>
          <cell r="G1128" t="str">
            <v>該当</v>
          </cell>
          <cell r="H1128">
            <v>11</v>
          </cell>
          <cell r="I1128" t="str">
            <v>-</v>
          </cell>
          <cell r="J1128">
            <v>2440003</v>
          </cell>
          <cell r="K1128" t="str">
            <v>横浜市戸塚区戸塚町３９６７</v>
          </cell>
          <cell r="L1128" t="str">
            <v>戸塚幼稚園</v>
          </cell>
          <cell r="M1128">
            <v>45219</v>
          </cell>
          <cell r="P1128" t="str">
            <v>あり</v>
          </cell>
          <cell r="U1128" t="str">
            <v>令和４年</v>
          </cell>
        </row>
        <row r="1129">
          <cell r="A1129">
            <v>1410051027779</v>
          </cell>
          <cell r="B1129">
            <v>6</v>
          </cell>
          <cell r="C1129" t="str">
            <v>保育所</v>
          </cell>
          <cell r="D1129" t="str">
            <v>舞岡保育園</v>
          </cell>
          <cell r="E1129">
            <v>90</v>
          </cell>
          <cell r="F1129" t="str">
            <v>戸塚区</v>
          </cell>
          <cell r="G1129" t="str">
            <v>該当</v>
          </cell>
          <cell r="H1129">
            <v>15</v>
          </cell>
          <cell r="I1129" t="str">
            <v>受ける</v>
          </cell>
          <cell r="J1129">
            <v>2320007</v>
          </cell>
          <cell r="K1129" t="str">
            <v>横浜市南区清水ケ丘１５　フラット港２０２号室</v>
          </cell>
          <cell r="L1129" t="str">
            <v>社会福祉法人　石狩友愛福祉会</v>
          </cell>
          <cell r="M1129">
            <v>45205</v>
          </cell>
          <cell r="P1129" t="str">
            <v>あり</v>
          </cell>
          <cell r="U1129" t="str">
            <v>令和４年</v>
          </cell>
        </row>
        <row r="1130">
          <cell r="A1130">
            <v>1410051027522</v>
          </cell>
          <cell r="B1130">
            <v>6</v>
          </cell>
          <cell r="C1130" t="str">
            <v>保育所</v>
          </cell>
          <cell r="D1130" t="str">
            <v>あーす保育園　横濱戸塚</v>
          </cell>
          <cell r="E1130">
            <v>90</v>
          </cell>
          <cell r="F1130" t="str">
            <v>戸塚区</v>
          </cell>
          <cell r="G1130" t="str">
            <v>該当</v>
          </cell>
          <cell r="H1130">
            <v>13</v>
          </cell>
          <cell r="I1130" t="str">
            <v>受ける</v>
          </cell>
          <cell r="J1130">
            <v>2440002</v>
          </cell>
          <cell r="K1130" t="str">
            <v>横浜市戸塚区矢部町１４－５</v>
          </cell>
          <cell r="L1130" t="str">
            <v>あーす保育園横濱戸塚</v>
          </cell>
          <cell r="M1130">
            <v>45198</v>
          </cell>
          <cell r="P1130" t="str">
            <v>あり</v>
          </cell>
          <cell r="U1130" t="str">
            <v>令和４年</v>
          </cell>
        </row>
        <row r="1131">
          <cell r="A1131">
            <v>1410051027191</v>
          </cell>
          <cell r="B1131">
            <v>6</v>
          </cell>
          <cell r="C1131" t="str">
            <v>保育所</v>
          </cell>
          <cell r="D1131" t="str">
            <v>横浜東戸塚雲母保育園</v>
          </cell>
          <cell r="E1131">
            <v>90</v>
          </cell>
          <cell r="F1131" t="str">
            <v>戸塚区</v>
          </cell>
          <cell r="G1131" t="str">
            <v>該当</v>
          </cell>
          <cell r="H1131">
            <v>16</v>
          </cell>
          <cell r="I1131" t="str">
            <v>受ける</v>
          </cell>
          <cell r="J1131">
            <v>1040061</v>
          </cell>
          <cell r="K1131" t="str">
            <v>東京都中央区銀座７丁目１６番１２号　Ｇ－７ビルディング６階</v>
          </cell>
          <cell r="L1131" t="str">
            <v>株式会社モード・プランニング・ジャパン</v>
          </cell>
          <cell r="M1131">
            <v>45226</v>
          </cell>
          <cell r="P1131" t="str">
            <v>あり</v>
          </cell>
          <cell r="U1131" t="str">
            <v>令和４年</v>
          </cell>
        </row>
        <row r="1132">
          <cell r="A1132">
            <v>1410051027183</v>
          </cell>
          <cell r="B1132">
            <v>6</v>
          </cell>
          <cell r="C1132" t="str">
            <v>保育所</v>
          </cell>
          <cell r="D1132" t="str">
            <v>スターチャイルド≪戸塚ナーサリー≫</v>
          </cell>
          <cell r="E1132">
            <v>90</v>
          </cell>
          <cell r="F1132" t="str">
            <v>戸塚区</v>
          </cell>
          <cell r="G1132" t="str">
            <v>該当</v>
          </cell>
          <cell r="H1132">
            <v>16</v>
          </cell>
          <cell r="I1132" t="str">
            <v>受ける</v>
          </cell>
          <cell r="J1132">
            <v>2210835</v>
          </cell>
          <cell r="K1132" t="str">
            <v>横浜市神奈川区鶴屋町３丁目２９－１　第６安田ビル５階</v>
          </cell>
          <cell r="L1132" t="str">
            <v>ヒューマンスターチャイルド株式会社</v>
          </cell>
          <cell r="M1132">
            <v>45212</v>
          </cell>
          <cell r="P1132" t="str">
            <v>あり</v>
          </cell>
          <cell r="U1132" t="str">
            <v>令和４年</v>
          </cell>
        </row>
        <row r="1133">
          <cell r="A1133">
            <v>1410051027175</v>
          </cell>
          <cell r="B1133">
            <v>6</v>
          </cell>
          <cell r="C1133" t="str">
            <v>保育所</v>
          </cell>
          <cell r="D1133" t="str">
            <v>明日葉保育園戸塚西口園</v>
          </cell>
          <cell r="E1133">
            <v>90</v>
          </cell>
          <cell r="F1133" t="str">
            <v>戸塚区</v>
          </cell>
          <cell r="G1133" t="str">
            <v>該当</v>
          </cell>
          <cell r="H1133">
            <v>15</v>
          </cell>
          <cell r="I1133" t="str">
            <v>受ける</v>
          </cell>
          <cell r="J1133">
            <v>1080014</v>
          </cell>
          <cell r="K1133" t="str">
            <v>東京都港区芝４－１３－３　ＰＭＯ　田町東　１０Ｆ</v>
          </cell>
          <cell r="L1133" t="str">
            <v>株式会社あしたばマインド</v>
          </cell>
          <cell r="M1133">
            <v>45212</v>
          </cell>
          <cell r="P1133" t="str">
            <v>あり</v>
          </cell>
          <cell r="U1133" t="str">
            <v>令和４年</v>
          </cell>
        </row>
        <row r="1134">
          <cell r="A1134">
            <v>1410051027167</v>
          </cell>
          <cell r="B1134">
            <v>6</v>
          </cell>
          <cell r="C1134" t="str">
            <v>保育所</v>
          </cell>
          <cell r="D1134" t="str">
            <v>ララランド戸塚第３</v>
          </cell>
          <cell r="E1134">
            <v>90</v>
          </cell>
          <cell r="F1134" t="str">
            <v>戸塚区</v>
          </cell>
          <cell r="G1134" t="str">
            <v>該当</v>
          </cell>
          <cell r="H1134">
            <v>16</v>
          </cell>
          <cell r="I1134" t="str">
            <v>受ける</v>
          </cell>
          <cell r="J1134">
            <v>2200004</v>
          </cell>
          <cell r="K1134" t="str">
            <v>横浜市西区北幸二丁目１２－２６　フェリーチェ横浜９階Ｒ００９</v>
          </cell>
          <cell r="L1134" t="str">
            <v>株式会社ＬａＬａＬａｎｄ</v>
          </cell>
          <cell r="M1134">
            <v>45219</v>
          </cell>
          <cell r="P1134" t="str">
            <v>あり</v>
          </cell>
          <cell r="U1134" t="str">
            <v>令和４年</v>
          </cell>
        </row>
        <row r="1135">
          <cell r="A1135">
            <v>1410051027019</v>
          </cell>
          <cell r="B1135">
            <v>6</v>
          </cell>
          <cell r="C1135" t="str">
            <v>保育所</v>
          </cell>
          <cell r="D1135" t="str">
            <v>俣野保育園</v>
          </cell>
          <cell r="E1135">
            <v>90</v>
          </cell>
          <cell r="F1135" t="str">
            <v>戸塚区</v>
          </cell>
          <cell r="G1135" t="str">
            <v>該当</v>
          </cell>
          <cell r="H1135">
            <v>20</v>
          </cell>
          <cell r="I1135" t="str">
            <v>受ける</v>
          </cell>
          <cell r="J1135">
            <v>2450066</v>
          </cell>
          <cell r="K1135" t="str">
            <v>横浜市戸塚区俣野町１４０３－１９</v>
          </cell>
          <cell r="L1135" t="str">
            <v>福）いずみ苗場の会　俣野保育園</v>
          </cell>
          <cell r="M1135">
            <v>45237</v>
          </cell>
          <cell r="P1135" t="str">
            <v>あり</v>
          </cell>
          <cell r="U1135" t="str">
            <v>令和４年</v>
          </cell>
        </row>
        <row r="1136">
          <cell r="A1136">
            <v>1410051026748</v>
          </cell>
          <cell r="B1136">
            <v>6</v>
          </cell>
          <cell r="C1136" t="str">
            <v>保育所</v>
          </cell>
          <cell r="D1136" t="str">
            <v>キッズパートナー東戸塚第２</v>
          </cell>
          <cell r="E1136">
            <v>90</v>
          </cell>
          <cell r="F1136" t="str">
            <v>戸塚区</v>
          </cell>
          <cell r="G1136" t="str">
            <v>該当</v>
          </cell>
          <cell r="H1136">
            <v>16</v>
          </cell>
          <cell r="I1136" t="str">
            <v>受ける</v>
          </cell>
          <cell r="J1136">
            <v>1400013</v>
          </cell>
          <cell r="K1136" t="str">
            <v>東京都品川区南大井６丁目２０－１４</v>
          </cell>
          <cell r="L1136" t="str">
            <v>ケアパートナー株式会社</v>
          </cell>
          <cell r="M1136">
            <v>45212</v>
          </cell>
          <cell r="P1136" t="str">
            <v>あり</v>
          </cell>
          <cell r="U1136" t="str">
            <v>令和４年</v>
          </cell>
        </row>
        <row r="1137">
          <cell r="A1137">
            <v>1410051026540</v>
          </cell>
          <cell r="B1137">
            <v>6</v>
          </cell>
          <cell r="C1137" t="str">
            <v>保育所</v>
          </cell>
          <cell r="D1137" t="str">
            <v>明日葉保育園東戸塚園</v>
          </cell>
          <cell r="E1137">
            <v>90</v>
          </cell>
          <cell r="F1137" t="str">
            <v>戸塚区</v>
          </cell>
          <cell r="G1137" t="str">
            <v>該当</v>
          </cell>
          <cell r="H1137">
            <v>21</v>
          </cell>
          <cell r="I1137" t="str">
            <v>受ける</v>
          </cell>
          <cell r="J1137">
            <v>1080014</v>
          </cell>
          <cell r="K1137" t="str">
            <v>東京都港区芝４－１３－３　ＰＭＯ田町東１０Ｆ</v>
          </cell>
          <cell r="L1137" t="str">
            <v>株式会社あしたばマインド</v>
          </cell>
          <cell r="M1137">
            <v>45212</v>
          </cell>
          <cell r="P1137" t="str">
            <v>あり</v>
          </cell>
          <cell r="U1137" t="str">
            <v>令和４年</v>
          </cell>
        </row>
        <row r="1138">
          <cell r="A1138">
            <v>1410051026508</v>
          </cell>
          <cell r="B1138">
            <v>6</v>
          </cell>
          <cell r="C1138" t="str">
            <v>保育所</v>
          </cell>
          <cell r="D1138" t="str">
            <v>明日葉保育園第二戸塚園</v>
          </cell>
          <cell r="E1138">
            <v>90</v>
          </cell>
          <cell r="F1138" t="str">
            <v>戸塚区</v>
          </cell>
          <cell r="G1138" t="str">
            <v>該当</v>
          </cell>
          <cell r="H1138">
            <v>20</v>
          </cell>
          <cell r="I1138" t="str">
            <v>受ける</v>
          </cell>
          <cell r="J1138">
            <v>1080014</v>
          </cell>
          <cell r="K1138" t="str">
            <v>東京都港区芝４－１３－３　ＰＭＯ田町東１０Ｆ</v>
          </cell>
          <cell r="L1138" t="str">
            <v>株式会社あしたばマインド</v>
          </cell>
          <cell r="M1138">
            <v>45212</v>
          </cell>
          <cell r="P1138" t="str">
            <v>あり</v>
          </cell>
          <cell r="U1138" t="str">
            <v>令和４年</v>
          </cell>
        </row>
        <row r="1139">
          <cell r="A1139">
            <v>1410051026490</v>
          </cell>
          <cell r="B1139">
            <v>6</v>
          </cell>
          <cell r="C1139" t="str">
            <v>保育所</v>
          </cell>
          <cell r="D1139" t="str">
            <v>明日葉保育園第三戸塚園</v>
          </cell>
          <cell r="E1139">
            <v>90</v>
          </cell>
          <cell r="F1139" t="str">
            <v>戸塚区</v>
          </cell>
          <cell r="G1139" t="str">
            <v>該当</v>
          </cell>
          <cell r="H1139">
            <v>18</v>
          </cell>
          <cell r="I1139" t="str">
            <v>受ける</v>
          </cell>
          <cell r="J1139">
            <v>1080014</v>
          </cell>
          <cell r="K1139" t="str">
            <v>東京都港区芝４－１３－３　ＰＭＯ田町東１０Ｆ</v>
          </cell>
          <cell r="L1139" t="str">
            <v>株式会社あしたばマインド</v>
          </cell>
          <cell r="M1139">
            <v>45212</v>
          </cell>
          <cell r="P1139" t="str">
            <v>あり</v>
          </cell>
          <cell r="U1139" t="str">
            <v>令和４年</v>
          </cell>
        </row>
        <row r="1140">
          <cell r="A1140">
            <v>1410051026144</v>
          </cell>
          <cell r="B1140">
            <v>6</v>
          </cell>
          <cell r="C1140" t="str">
            <v>保育所</v>
          </cell>
          <cell r="D1140" t="str">
            <v>ヴィラ東戸塚こども園</v>
          </cell>
          <cell r="E1140">
            <v>90</v>
          </cell>
          <cell r="F1140" t="str">
            <v>戸塚区</v>
          </cell>
          <cell r="G1140" t="str">
            <v>該当</v>
          </cell>
          <cell r="H1140">
            <v>19</v>
          </cell>
          <cell r="I1140" t="str">
            <v>受けない</v>
          </cell>
          <cell r="J1140">
            <v>1850034</v>
          </cell>
          <cell r="K1140" t="str">
            <v>東京都国分寺市光町２丁目５－１</v>
          </cell>
          <cell r="L1140" t="str">
            <v>株式会社こどもの森</v>
          </cell>
          <cell r="M1140">
            <v>45205</v>
          </cell>
          <cell r="P1140" t="str">
            <v>あり</v>
          </cell>
          <cell r="U1140" t="str">
            <v>令和４年</v>
          </cell>
        </row>
        <row r="1141">
          <cell r="A1141">
            <v>1410051026060</v>
          </cell>
          <cell r="B1141">
            <v>6</v>
          </cell>
          <cell r="C1141" t="str">
            <v>保育所</v>
          </cell>
          <cell r="D1141" t="str">
            <v>ちゃいれっく戸塚保育園</v>
          </cell>
          <cell r="E1141">
            <v>90</v>
          </cell>
          <cell r="F1141" t="str">
            <v>戸塚区</v>
          </cell>
          <cell r="G1141" t="str">
            <v>該当</v>
          </cell>
          <cell r="H1141">
            <v>21</v>
          </cell>
          <cell r="I1141" t="str">
            <v>受ける</v>
          </cell>
          <cell r="J1141">
            <v>1690075</v>
          </cell>
          <cell r="K1141" t="str">
            <v>東京都新宿区高田馬場１丁目３０－４　３０山京ビル３階</v>
          </cell>
          <cell r="L1141" t="str">
            <v>株式会社プロケア</v>
          </cell>
          <cell r="M1141">
            <v>45212</v>
          </cell>
          <cell r="P1141" t="str">
            <v>あり</v>
          </cell>
          <cell r="U1141" t="str">
            <v>令和４年</v>
          </cell>
        </row>
        <row r="1142">
          <cell r="A1142">
            <v>1410051025674</v>
          </cell>
          <cell r="B1142">
            <v>6</v>
          </cell>
          <cell r="C1142" t="str">
            <v>保育所</v>
          </cell>
          <cell r="D1142" t="str">
            <v>戸塚ほしの木保育園</v>
          </cell>
          <cell r="E1142">
            <v>90</v>
          </cell>
          <cell r="F1142" t="str">
            <v>戸塚区</v>
          </cell>
          <cell r="G1142" t="str">
            <v>該当</v>
          </cell>
          <cell r="H1142">
            <v>17</v>
          </cell>
          <cell r="I1142" t="str">
            <v>受ける</v>
          </cell>
          <cell r="J1142">
            <v>2440003</v>
          </cell>
          <cell r="K1142" t="str">
            <v>横浜市戸塚区戸塚町４７９０－６</v>
          </cell>
          <cell r="L1142" t="str">
            <v>戸塚ほしの木保育園</v>
          </cell>
          <cell r="M1142">
            <v>45212</v>
          </cell>
          <cell r="P1142" t="str">
            <v>あり</v>
          </cell>
          <cell r="U1142" t="str">
            <v>令和４年</v>
          </cell>
        </row>
        <row r="1143">
          <cell r="A1143">
            <v>1410051025666</v>
          </cell>
          <cell r="B1143">
            <v>6</v>
          </cell>
          <cell r="C1143" t="str">
            <v>保育所</v>
          </cell>
          <cell r="D1143" t="str">
            <v>ベネッセ東戸塚保育園</v>
          </cell>
          <cell r="E1143">
            <v>90</v>
          </cell>
          <cell r="F1143" t="str">
            <v>戸塚区</v>
          </cell>
          <cell r="G1143" t="str">
            <v>該当</v>
          </cell>
          <cell r="H1143">
            <v>19</v>
          </cell>
          <cell r="I1143" t="str">
            <v>受ける</v>
          </cell>
          <cell r="J1143">
            <v>1630905</v>
          </cell>
          <cell r="K1143" t="str">
            <v>東京都新宿区西新宿２－３－１新宿モノリスビル５階</v>
          </cell>
          <cell r="L1143" t="str">
            <v>株式会社ベネッセスタイルケア</v>
          </cell>
          <cell r="M1143">
            <v>45226</v>
          </cell>
          <cell r="P1143" t="str">
            <v>あり</v>
          </cell>
          <cell r="U1143" t="str">
            <v>令和４年</v>
          </cell>
        </row>
        <row r="1144">
          <cell r="A1144">
            <v>1410051025344</v>
          </cell>
          <cell r="B1144">
            <v>6</v>
          </cell>
          <cell r="C1144" t="str">
            <v>保育所</v>
          </cell>
          <cell r="D1144" t="str">
            <v>ララランド戸塚第２</v>
          </cell>
          <cell r="E1144">
            <v>90</v>
          </cell>
          <cell r="F1144" t="str">
            <v>戸塚区</v>
          </cell>
          <cell r="G1144" t="str">
            <v>該当</v>
          </cell>
          <cell r="H1144">
            <v>20</v>
          </cell>
          <cell r="I1144" t="str">
            <v>受ける</v>
          </cell>
          <cell r="J1144">
            <v>2200004</v>
          </cell>
          <cell r="K1144" t="str">
            <v>横浜市西区北幸二丁目１２－２６　フェリーチェ横浜９階　Ｒ００９</v>
          </cell>
          <cell r="L1144" t="str">
            <v>株式会社ＬａＬａＬａｎｄ</v>
          </cell>
          <cell r="M1144">
            <v>45226</v>
          </cell>
          <cell r="P1144" t="str">
            <v>あり</v>
          </cell>
          <cell r="U1144" t="str">
            <v>令和４年</v>
          </cell>
        </row>
        <row r="1145">
          <cell r="A1145">
            <v>1410051025161</v>
          </cell>
          <cell r="B1145">
            <v>6</v>
          </cell>
          <cell r="C1145" t="str">
            <v>保育所</v>
          </cell>
          <cell r="D1145" t="str">
            <v>ララランド戸塚</v>
          </cell>
          <cell r="E1145">
            <v>90</v>
          </cell>
          <cell r="F1145" t="str">
            <v>戸塚区</v>
          </cell>
          <cell r="G1145" t="str">
            <v>該当</v>
          </cell>
          <cell r="H1145">
            <v>16</v>
          </cell>
          <cell r="I1145" t="str">
            <v>受ける</v>
          </cell>
          <cell r="J1145">
            <v>2200004</v>
          </cell>
          <cell r="K1145" t="str">
            <v>横浜市西区北幸二丁目１２－２６　フェリーチェ横浜９階　Ｒ００９</v>
          </cell>
          <cell r="L1145" t="str">
            <v>株式会社ＬａＬａＬａｎｄ</v>
          </cell>
          <cell r="M1145">
            <v>45219</v>
          </cell>
          <cell r="P1145" t="str">
            <v>あり</v>
          </cell>
          <cell r="U1145" t="str">
            <v>令和４年</v>
          </cell>
        </row>
        <row r="1146">
          <cell r="A1146">
            <v>1410051024784</v>
          </cell>
          <cell r="B1146">
            <v>6</v>
          </cell>
          <cell r="C1146" t="str">
            <v>保育所</v>
          </cell>
          <cell r="D1146" t="str">
            <v>キッズパートナー東戸塚</v>
          </cell>
          <cell r="E1146">
            <v>90</v>
          </cell>
          <cell r="F1146" t="str">
            <v>戸塚区</v>
          </cell>
          <cell r="G1146" t="str">
            <v>該当</v>
          </cell>
          <cell r="H1146">
            <v>17</v>
          </cell>
          <cell r="I1146" t="str">
            <v>受ける</v>
          </cell>
          <cell r="J1146">
            <v>1400013</v>
          </cell>
          <cell r="K1146" t="str">
            <v>東京都品川区南大井６丁目２０－１４</v>
          </cell>
          <cell r="L1146" t="str">
            <v>ケアパートナー株式会社</v>
          </cell>
          <cell r="M1146">
            <v>45237</v>
          </cell>
          <cell r="P1146" t="str">
            <v>あり</v>
          </cell>
          <cell r="U1146" t="str">
            <v>令和４年</v>
          </cell>
        </row>
        <row r="1147">
          <cell r="A1147">
            <v>1410051024651</v>
          </cell>
          <cell r="B1147">
            <v>6</v>
          </cell>
          <cell r="C1147" t="str">
            <v>保育所</v>
          </cell>
          <cell r="D1147" t="str">
            <v>あけぼの保育園</v>
          </cell>
          <cell r="E1147">
            <v>90</v>
          </cell>
          <cell r="F1147" t="str">
            <v>戸塚区</v>
          </cell>
          <cell r="G1147" t="str">
            <v>該当</v>
          </cell>
          <cell r="H1147">
            <v>19</v>
          </cell>
          <cell r="I1147" t="str">
            <v>受ける</v>
          </cell>
          <cell r="J1147">
            <v>2440815</v>
          </cell>
          <cell r="K1147" t="str">
            <v>横浜市戸塚区下倉田町５９６</v>
          </cell>
          <cell r="L1147" t="str">
            <v>あけぼの保育園</v>
          </cell>
          <cell r="M1147">
            <v>45219</v>
          </cell>
          <cell r="P1147" t="str">
            <v>あり</v>
          </cell>
          <cell r="U1147" t="str">
            <v>令和４年</v>
          </cell>
        </row>
        <row r="1148">
          <cell r="A1148">
            <v>1410051024271</v>
          </cell>
          <cell r="B1148">
            <v>6</v>
          </cell>
          <cell r="C1148" t="str">
            <v>保育所</v>
          </cell>
          <cell r="D1148" t="str">
            <v>つくし保育園　戸塚</v>
          </cell>
          <cell r="E1148">
            <v>90</v>
          </cell>
          <cell r="F1148" t="str">
            <v>戸塚区</v>
          </cell>
          <cell r="G1148" t="str">
            <v>該当</v>
          </cell>
          <cell r="H1148">
            <v>23</v>
          </cell>
          <cell r="I1148" t="str">
            <v>受ける</v>
          </cell>
          <cell r="J1148">
            <v>2440003</v>
          </cell>
          <cell r="K1148" t="str">
            <v>戸塚区戸塚町４０１４―１マリナビル３Ｆ</v>
          </cell>
          <cell r="L1148" t="str">
            <v>つくし保育園　戸塚</v>
          </cell>
          <cell r="M1148">
            <v>45212</v>
          </cell>
          <cell r="P1148" t="str">
            <v>あり</v>
          </cell>
          <cell r="U1148" t="str">
            <v>令和４年</v>
          </cell>
        </row>
        <row r="1149">
          <cell r="A1149">
            <v>1410051024040</v>
          </cell>
          <cell r="B1149">
            <v>6</v>
          </cell>
          <cell r="C1149" t="str">
            <v>保育所</v>
          </cell>
          <cell r="D1149" t="str">
            <v>ニチイキッズ東戸塚園</v>
          </cell>
          <cell r="E1149">
            <v>90</v>
          </cell>
          <cell r="F1149" t="str">
            <v>戸塚区</v>
          </cell>
          <cell r="G1149" t="str">
            <v>該当</v>
          </cell>
          <cell r="H1149">
            <v>17</v>
          </cell>
          <cell r="I1149" t="str">
            <v>受ける</v>
          </cell>
          <cell r="J1149">
            <v>2440801</v>
          </cell>
          <cell r="K1149" t="str">
            <v>横浜市戸塚区品濃町５２７－１</v>
          </cell>
          <cell r="L1149" t="str">
            <v>ニチイキッズ東戸塚保育園</v>
          </cell>
          <cell r="M1149">
            <v>45237</v>
          </cell>
          <cell r="P1149" t="str">
            <v>あり</v>
          </cell>
          <cell r="U1149" t="str">
            <v>令和４年</v>
          </cell>
        </row>
        <row r="1150">
          <cell r="A1150">
            <v>1410051023778</v>
          </cell>
          <cell r="B1150">
            <v>6</v>
          </cell>
          <cell r="C1150" t="str">
            <v>保育所</v>
          </cell>
          <cell r="D1150" t="str">
            <v>丘の上保育園</v>
          </cell>
          <cell r="E1150">
            <v>90</v>
          </cell>
          <cell r="F1150" t="str">
            <v>戸塚区</v>
          </cell>
          <cell r="G1150" t="str">
            <v>該当</v>
          </cell>
          <cell r="H1150">
            <v>16</v>
          </cell>
          <cell r="I1150" t="str">
            <v>受ける</v>
          </cell>
          <cell r="J1150">
            <v>2440003</v>
          </cell>
          <cell r="K1150" t="str">
            <v>横浜市戸塚区戸塚町２８１０－１２</v>
          </cell>
          <cell r="L1150" t="str">
            <v>社会福祉法人　ももの会</v>
          </cell>
          <cell r="M1150">
            <v>45191</v>
          </cell>
          <cell r="P1150" t="str">
            <v>あり</v>
          </cell>
          <cell r="U1150" t="str">
            <v>令和４年</v>
          </cell>
        </row>
        <row r="1151">
          <cell r="A1151">
            <v>1410051023687</v>
          </cell>
          <cell r="B1151">
            <v>6</v>
          </cell>
          <cell r="C1151" t="str">
            <v>保育所</v>
          </cell>
          <cell r="D1151" t="str">
            <v>メモリー保育園</v>
          </cell>
          <cell r="E1151">
            <v>90</v>
          </cell>
          <cell r="F1151" t="str">
            <v>戸塚区</v>
          </cell>
          <cell r="G1151" t="str">
            <v>該当</v>
          </cell>
          <cell r="H1151">
            <v>21</v>
          </cell>
          <cell r="I1151" t="str">
            <v>受ける</v>
          </cell>
          <cell r="J1151">
            <v>2440813</v>
          </cell>
          <cell r="K1151" t="str">
            <v>横浜市戸塚区舞岡町６４７－４</v>
          </cell>
          <cell r="L1151" t="str">
            <v>メモリー保育園</v>
          </cell>
          <cell r="M1151">
            <v>45212</v>
          </cell>
          <cell r="P1151" t="str">
            <v>あり</v>
          </cell>
          <cell r="U1151" t="str">
            <v>令和４年</v>
          </cell>
        </row>
        <row r="1152">
          <cell r="A1152">
            <v>1410051023679</v>
          </cell>
          <cell r="B1152">
            <v>6</v>
          </cell>
          <cell r="C1152" t="str">
            <v>保育所</v>
          </cell>
          <cell r="D1152" t="str">
            <v>戸塚せせらぎ保育園</v>
          </cell>
          <cell r="E1152">
            <v>90</v>
          </cell>
          <cell r="F1152" t="str">
            <v>戸塚区</v>
          </cell>
          <cell r="G1152" t="str">
            <v>該当</v>
          </cell>
          <cell r="H1152">
            <v>19</v>
          </cell>
          <cell r="I1152" t="str">
            <v>受ける</v>
          </cell>
          <cell r="J1152">
            <v>2440002</v>
          </cell>
          <cell r="K1152" t="str">
            <v>横浜市戸塚区矢部町３００１－２　第７山洋ビル１階</v>
          </cell>
          <cell r="L1152" t="str">
            <v>戸塚せせらぎ保育園</v>
          </cell>
          <cell r="M1152">
            <v>45226</v>
          </cell>
          <cell r="P1152" t="str">
            <v>あり</v>
          </cell>
          <cell r="U1152" t="str">
            <v>令和４年</v>
          </cell>
        </row>
        <row r="1153">
          <cell r="A1153">
            <v>1410051023570</v>
          </cell>
          <cell r="B1153">
            <v>6</v>
          </cell>
          <cell r="C1153" t="str">
            <v>保育所</v>
          </cell>
          <cell r="D1153" t="str">
            <v>にじいろ保育園戸塚駅前</v>
          </cell>
          <cell r="E1153">
            <v>90</v>
          </cell>
          <cell r="F1153" t="str">
            <v>戸塚区</v>
          </cell>
          <cell r="G1153" t="str">
            <v>該当</v>
          </cell>
          <cell r="H1153">
            <v>17</v>
          </cell>
          <cell r="I1153" t="str">
            <v>受ける</v>
          </cell>
          <cell r="J1153">
            <v>1500043</v>
          </cell>
          <cell r="K1153" t="str">
            <v>東京都渋谷区道玄坂１丁目１２－１　渋谷マークシティ　ウェスト１７階</v>
          </cell>
          <cell r="L1153" t="str">
            <v>ライクキッズ株式会社</v>
          </cell>
          <cell r="M1153">
            <v>45212</v>
          </cell>
          <cell r="P1153" t="str">
            <v>あり</v>
          </cell>
          <cell r="U1153" t="str">
            <v>令和４年</v>
          </cell>
        </row>
        <row r="1154">
          <cell r="A1154">
            <v>1410051019859</v>
          </cell>
          <cell r="B1154">
            <v>6</v>
          </cell>
          <cell r="C1154" t="str">
            <v>保育所</v>
          </cell>
          <cell r="D1154" t="str">
            <v>とつかルーテル保育園</v>
          </cell>
          <cell r="E1154">
            <v>90</v>
          </cell>
          <cell r="F1154" t="str">
            <v>戸塚区</v>
          </cell>
          <cell r="G1154" t="str">
            <v>該当</v>
          </cell>
          <cell r="H1154">
            <v>44</v>
          </cell>
          <cell r="I1154" t="str">
            <v>受ける</v>
          </cell>
          <cell r="J1154">
            <v>2440817</v>
          </cell>
          <cell r="K1154" t="str">
            <v>横浜市戸塚区吉田町１００－４</v>
          </cell>
          <cell r="L1154" t="str">
            <v>とつかルーテル保育園</v>
          </cell>
          <cell r="M1154">
            <v>45212</v>
          </cell>
          <cell r="P1154" t="str">
            <v>あり</v>
          </cell>
          <cell r="U1154" t="str">
            <v>令和４年</v>
          </cell>
        </row>
        <row r="1155">
          <cell r="A1155">
            <v>1410051019396</v>
          </cell>
          <cell r="B1155">
            <v>6</v>
          </cell>
          <cell r="C1155" t="str">
            <v>保育所</v>
          </cell>
          <cell r="D1155" t="str">
            <v>くすのき第二保育園</v>
          </cell>
          <cell r="E1155">
            <v>90</v>
          </cell>
          <cell r="F1155" t="str">
            <v>戸塚区</v>
          </cell>
          <cell r="G1155" t="str">
            <v>該当</v>
          </cell>
          <cell r="H1155">
            <v>27</v>
          </cell>
          <cell r="I1155" t="str">
            <v>受ける</v>
          </cell>
          <cell r="J1155">
            <v>2450053</v>
          </cell>
          <cell r="K1155" t="str">
            <v>横浜市戸塚区上矢部町１６９０－１</v>
          </cell>
          <cell r="L1155" t="str">
            <v>横浜道友会　くすのき第二保育園</v>
          </cell>
          <cell r="M1155">
            <v>45212</v>
          </cell>
          <cell r="P1155" t="str">
            <v>あり</v>
          </cell>
          <cell r="U1155" t="str">
            <v>令和４年</v>
          </cell>
        </row>
        <row r="1156">
          <cell r="A1156">
            <v>1410051018752</v>
          </cell>
          <cell r="B1156">
            <v>6</v>
          </cell>
          <cell r="C1156" t="str">
            <v>保育所</v>
          </cell>
          <cell r="D1156" t="str">
            <v>東戸塚こども園</v>
          </cell>
          <cell r="E1156">
            <v>90</v>
          </cell>
          <cell r="F1156" t="str">
            <v>戸塚区</v>
          </cell>
          <cell r="G1156" t="str">
            <v>該当</v>
          </cell>
          <cell r="H1156">
            <v>17</v>
          </cell>
          <cell r="I1156" t="str">
            <v>受けない</v>
          </cell>
          <cell r="J1156">
            <v>1850034</v>
          </cell>
          <cell r="K1156" t="str">
            <v>東京都国分寺市光町２丁目５－１</v>
          </cell>
          <cell r="L1156" t="str">
            <v>株式会社　こどもの森</v>
          </cell>
          <cell r="M1156">
            <v>45219</v>
          </cell>
          <cell r="P1156" t="str">
            <v>あり</v>
          </cell>
          <cell r="U1156" t="str">
            <v>令和４年</v>
          </cell>
        </row>
        <row r="1157">
          <cell r="A1157">
            <v>1410051018745</v>
          </cell>
          <cell r="B1157">
            <v>6</v>
          </cell>
          <cell r="C1157" t="str">
            <v>保育所</v>
          </cell>
          <cell r="D1157" t="str">
            <v>ちゃいれっく前田町保育園</v>
          </cell>
          <cell r="E1157">
            <v>90</v>
          </cell>
          <cell r="F1157" t="str">
            <v>戸塚区</v>
          </cell>
          <cell r="G1157" t="str">
            <v>該当</v>
          </cell>
          <cell r="H1157">
            <v>13</v>
          </cell>
          <cell r="I1157" t="str">
            <v>受ける</v>
          </cell>
          <cell r="J1157">
            <v>1690075</v>
          </cell>
          <cell r="K1157" t="str">
            <v>東京都新宿区高田馬場１丁目３０－４　３０山京ビル３階</v>
          </cell>
          <cell r="L1157" t="str">
            <v>株式会社　プロケア</v>
          </cell>
          <cell r="M1157">
            <v>45198</v>
          </cell>
          <cell r="P1157" t="str">
            <v>あり</v>
          </cell>
          <cell r="U1157" t="str">
            <v>令和４年</v>
          </cell>
        </row>
        <row r="1158">
          <cell r="A1158">
            <v>1410051018737</v>
          </cell>
          <cell r="B1158">
            <v>6</v>
          </cell>
          <cell r="C1158" t="str">
            <v>保育所</v>
          </cell>
          <cell r="D1158" t="str">
            <v>ちゃいれっく東戸塚駅前保育園</v>
          </cell>
          <cell r="E1158">
            <v>90</v>
          </cell>
          <cell r="F1158" t="str">
            <v>戸塚区</v>
          </cell>
          <cell r="G1158" t="str">
            <v>該当</v>
          </cell>
          <cell r="H1158">
            <v>19</v>
          </cell>
          <cell r="I1158" t="str">
            <v>受ける</v>
          </cell>
          <cell r="J1158">
            <v>1690075</v>
          </cell>
          <cell r="K1158" t="str">
            <v>東京都新宿区高田馬場１丁目３０－４　３０山京ビル３階</v>
          </cell>
          <cell r="L1158" t="str">
            <v>株式会社　プロケア</v>
          </cell>
          <cell r="M1158">
            <v>45198</v>
          </cell>
          <cell r="P1158" t="str">
            <v>あり</v>
          </cell>
          <cell r="U1158" t="str">
            <v>令和４年</v>
          </cell>
        </row>
        <row r="1159">
          <cell r="A1159">
            <v>1410051018463</v>
          </cell>
          <cell r="B1159">
            <v>6</v>
          </cell>
          <cell r="C1159" t="str">
            <v>保育所</v>
          </cell>
          <cell r="D1159" t="str">
            <v>うみのくに保育園とつか</v>
          </cell>
          <cell r="E1159">
            <v>90</v>
          </cell>
          <cell r="F1159" t="str">
            <v>戸塚区</v>
          </cell>
          <cell r="G1159" t="str">
            <v>該当</v>
          </cell>
          <cell r="H1159">
            <v>17</v>
          </cell>
          <cell r="I1159" t="str">
            <v>受ける</v>
          </cell>
          <cell r="J1159">
            <v>1010054</v>
          </cell>
          <cell r="K1159" t="str">
            <v>東京都千代田区神田錦町２丁目５－１６　名古路ビル新館８階</v>
          </cell>
          <cell r="L1159" t="str">
            <v>株式会社空のはね</v>
          </cell>
          <cell r="M1159">
            <v>45226</v>
          </cell>
          <cell r="P1159" t="str">
            <v>あり</v>
          </cell>
          <cell r="U1159" t="str">
            <v>令和４年</v>
          </cell>
        </row>
        <row r="1160">
          <cell r="A1160">
            <v>1410051018448</v>
          </cell>
          <cell r="B1160">
            <v>6</v>
          </cell>
          <cell r="C1160" t="str">
            <v>保育所</v>
          </cell>
          <cell r="D1160" t="str">
            <v>戸塚みどり保育園</v>
          </cell>
          <cell r="E1160">
            <v>90</v>
          </cell>
          <cell r="F1160" t="str">
            <v>戸塚区</v>
          </cell>
          <cell r="G1160" t="str">
            <v>該当</v>
          </cell>
          <cell r="H1160">
            <v>18</v>
          </cell>
          <cell r="I1160" t="str">
            <v>受ける</v>
          </cell>
          <cell r="J1160">
            <v>2440003</v>
          </cell>
          <cell r="K1160" t="str">
            <v>横浜市戸塚区戸塚町３９２３－３</v>
          </cell>
          <cell r="L1160" t="str">
            <v>戸塚みどり保育園</v>
          </cell>
          <cell r="M1160">
            <v>45212</v>
          </cell>
          <cell r="P1160" t="str">
            <v>あり</v>
          </cell>
          <cell r="U1160" t="str">
            <v>令和４年</v>
          </cell>
        </row>
        <row r="1161">
          <cell r="A1161">
            <v>1410051018430</v>
          </cell>
          <cell r="B1161">
            <v>6</v>
          </cell>
          <cell r="C1161" t="str">
            <v>保育所</v>
          </cell>
          <cell r="D1161" t="str">
            <v>銀杏保育園</v>
          </cell>
          <cell r="E1161">
            <v>90</v>
          </cell>
          <cell r="F1161" t="str">
            <v>戸塚区</v>
          </cell>
          <cell r="G1161" t="str">
            <v>該当</v>
          </cell>
          <cell r="H1161">
            <v>28</v>
          </cell>
          <cell r="I1161" t="str">
            <v>受ける</v>
          </cell>
          <cell r="J1161">
            <v>2450052</v>
          </cell>
          <cell r="K1161" t="str">
            <v>横浜市戸塚区秋葉町１４７番地１</v>
          </cell>
          <cell r="L1161" t="str">
            <v>社会福祉法人　くすの樹会　銀杏保育園</v>
          </cell>
          <cell r="M1161">
            <v>45226</v>
          </cell>
          <cell r="P1161" t="str">
            <v>あり</v>
          </cell>
          <cell r="U1161" t="str">
            <v>令和４年</v>
          </cell>
        </row>
        <row r="1162">
          <cell r="A1162">
            <v>1410051018414</v>
          </cell>
          <cell r="B1162">
            <v>6</v>
          </cell>
          <cell r="C1162" t="str">
            <v>保育所</v>
          </cell>
          <cell r="D1162" t="str">
            <v>ＹＭＣＡとつか乳児保育園</v>
          </cell>
          <cell r="E1162">
            <v>90</v>
          </cell>
          <cell r="F1162" t="str">
            <v>戸塚区</v>
          </cell>
          <cell r="G1162" t="str">
            <v>該当</v>
          </cell>
          <cell r="H1162">
            <v>19</v>
          </cell>
          <cell r="I1162" t="str">
            <v>受ける</v>
          </cell>
          <cell r="J1162">
            <v>2440816</v>
          </cell>
          <cell r="K1162" t="str">
            <v>横浜市戸塚区上倉田町７６９－２４</v>
          </cell>
          <cell r="L1162" t="str">
            <v>ＹＭＣＡとつか乳児保育園</v>
          </cell>
          <cell r="M1162">
            <v>45212</v>
          </cell>
          <cell r="P1162" t="str">
            <v>あり</v>
          </cell>
          <cell r="U1162" t="str">
            <v>令和４年</v>
          </cell>
        </row>
        <row r="1163">
          <cell r="A1163">
            <v>1410051017713</v>
          </cell>
          <cell r="B1163">
            <v>6</v>
          </cell>
          <cell r="C1163" t="str">
            <v>保育所</v>
          </cell>
          <cell r="D1163" t="str">
            <v>わかば保育園</v>
          </cell>
          <cell r="E1163">
            <v>90</v>
          </cell>
          <cell r="F1163" t="str">
            <v>戸塚区</v>
          </cell>
          <cell r="G1163" t="str">
            <v>該当</v>
          </cell>
          <cell r="H1163">
            <v>29</v>
          </cell>
          <cell r="I1163" t="str">
            <v>受ける</v>
          </cell>
          <cell r="J1163">
            <v>2440813</v>
          </cell>
          <cell r="K1163" t="str">
            <v>横浜市戸塚区舞岡町９９２</v>
          </cell>
          <cell r="L1163" t="str">
            <v>社会福祉法人あらぐさ会わかば保育園</v>
          </cell>
          <cell r="M1163">
            <v>45212</v>
          </cell>
          <cell r="P1163" t="str">
            <v>あり</v>
          </cell>
          <cell r="U1163" t="str">
            <v>令和４年</v>
          </cell>
        </row>
        <row r="1164">
          <cell r="A1164">
            <v>1410051017705</v>
          </cell>
          <cell r="B1164">
            <v>6</v>
          </cell>
          <cell r="C1164" t="str">
            <v>保育所</v>
          </cell>
          <cell r="D1164" t="str">
            <v>レインボー保育園</v>
          </cell>
          <cell r="E1164">
            <v>90</v>
          </cell>
          <cell r="F1164" t="str">
            <v>戸塚区</v>
          </cell>
          <cell r="G1164" t="str">
            <v>該当</v>
          </cell>
          <cell r="H1164">
            <v>20</v>
          </cell>
          <cell r="I1164" t="str">
            <v>受ける</v>
          </cell>
          <cell r="J1164">
            <v>2450053</v>
          </cell>
          <cell r="K1164" t="str">
            <v>横浜市戸塚区上矢部町２０３０－４</v>
          </cell>
          <cell r="L1164" t="str">
            <v>社会福祉法人　レインボー保育園</v>
          </cell>
          <cell r="M1164">
            <v>45212</v>
          </cell>
          <cell r="P1164" t="str">
            <v>あり</v>
          </cell>
          <cell r="U1164" t="str">
            <v>令和４年</v>
          </cell>
        </row>
        <row r="1165">
          <cell r="A1165">
            <v>1410051017697</v>
          </cell>
          <cell r="B1165">
            <v>6</v>
          </cell>
          <cell r="C1165" t="str">
            <v>保育所</v>
          </cell>
          <cell r="D1165" t="str">
            <v>松みどり保育所</v>
          </cell>
          <cell r="E1165">
            <v>90</v>
          </cell>
          <cell r="F1165" t="str">
            <v>戸塚区</v>
          </cell>
          <cell r="G1165" t="str">
            <v>該当</v>
          </cell>
          <cell r="H1165">
            <v>26</v>
          </cell>
          <cell r="I1165" t="str">
            <v>受ける</v>
          </cell>
          <cell r="J1165">
            <v>2450063</v>
          </cell>
          <cell r="K1165" t="str">
            <v>横浜市戸塚区原宿二丁目５６－３</v>
          </cell>
          <cell r="L1165" t="str">
            <v>社会福祉法人松緑会　松みどりホーム</v>
          </cell>
          <cell r="M1165">
            <v>45212</v>
          </cell>
          <cell r="P1165" t="str">
            <v>あり</v>
          </cell>
          <cell r="U1165" t="str">
            <v>令和４年</v>
          </cell>
        </row>
        <row r="1166">
          <cell r="A1166">
            <v>1410051017689</v>
          </cell>
          <cell r="B1166">
            <v>6</v>
          </cell>
          <cell r="C1166" t="str">
            <v>保育所</v>
          </cell>
          <cell r="D1166" t="str">
            <v>名瀬いちい保育園</v>
          </cell>
          <cell r="E1166">
            <v>90</v>
          </cell>
          <cell r="F1166" t="str">
            <v>戸塚区</v>
          </cell>
          <cell r="G1166" t="str">
            <v>該当</v>
          </cell>
          <cell r="H1166">
            <v>24</v>
          </cell>
          <cell r="I1166" t="str">
            <v>受ける</v>
          </cell>
          <cell r="J1166">
            <v>600063</v>
          </cell>
          <cell r="K1166" t="str">
            <v>北海道札幌市中央区南３条西１丁目１－１　南３西１ビル５階</v>
          </cell>
          <cell r="L1166" t="str">
            <v>社会福祉法人水の会</v>
          </cell>
          <cell r="M1166">
            <v>45212</v>
          </cell>
          <cell r="P1166" t="str">
            <v>あり</v>
          </cell>
          <cell r="U1166" t="str">
            <v>令和４年</v>
          </cell>
        </row>
        <row r="1167">
          <cell r="A1167">
            <v>1410051017671</v>
          </cell>
          <cell r="B1167">
            <v>6</v>
          </cell>
          <cell r="C1167" t="str">
            <v>保育所</v>
          </cell>
          <cell r="D1167" t="str">
            <v>戸塚愛児園</v>
          </cell>
          <cell r="E1167">
            <v>90</v>
          </cell>
          <cell r="F1167" t="str">
            <v>戸塚区</v>
          </cell>
          <cell r="G1167" t="str">
            <v>該当</v>
          </cell>
          <cell r="H1167">
            <v>40</v>
          </cell>
          <cell r="I1167" t="str">
            <v>受ける</v>
          </cell>
          <cell r="J1167">
            <v>2440003</v>
          </cell>
          <cell r="K1167" t="str">
            <v>横浜市戸塚区戸塚町１６７</v>
          </cell>
          <cell r="L1167" t="str">
            <v>戸塚愛児園</v>
          </cell>
          <cell r="M1167">
            <v>45212</v>
          </cell>
          <cell r="P1167" t="str">
            <v>あり</v>
          </cell>
          <cell r="U1167" t="str">
            <v>令和４年</v>
          </cell>
        </row>
        <row r="1168">
          <cell r="A1168">
            <v>1410051017663</v>
          </cell>
          <cell r="B1168">
            <v>6</v>
          </cell>
          <cell r="C1168" t="str">
            <v>保育所</v>
          </cell>
          <cell r="D1168" t="str">
            <v>ことは保育園</v>
          </cell>
          <cell r="E1168">
            <v>90</v>
          </cell>
          <cell r="F1168" t="str">
            <v>戸塚区</v>
          </cell>
          <cell r="G1168" t="str">
            <v>該当</v>
          </cell>
          <cell r="H1168">
            <v>25</v>
          </cell>
          <cell r="I1168" t="str">
            <v>受ける</v>
          </cell>
          <cell r="J1168">
            <v>2440812</v>
          </cell>
          <cell r="K1168" t="str">
            <v>横浜市戸塚区柏尾町７４２</v>
          </cell>
          <cell r="L1168" t="str">
            <v>社会福祉法人七葉会　ことは保育園</v>
          </cell>
          <cell r="M1168">
            <v>45212</v>
          </cell>
          <cell r="P1168" t="str">
            <v>あり</v>
          </cell>
          <cell r="U1168" t="str">
            <v>令和４年</v>
          </cell>
        </row>
        <row r="1169">
          <cell r="A1169">
            <v>1410051017655</v>
          </cell>
          <cell r="B1169">
            <v>6</v>
          </cell>
          <cell r="C1169" t="str">
            <v>保育所</v>
          </cell>
          <cell r="D1169" t="str">
            <v>小雀みどり保育園</v>
          </cell>
          <cell r="E1169">
            <v>90</v>
          </cell>
          <cell r="F1169" t="str">
            <v>戸塚区</v>
          </cell>
          <cell r="G1169" t="str">
            <v>該当</v>
          </cell>
          <cell r="H1169">
            <v>18</v>
          </cell>
          <cell r="I1169" t="str">
            <v>受ける</v>
          </cell>
          <cell r="J1169">
            <v>2440004</v>
          </cell>
          <cell r="K1169" t="str">
            <v>横浜市戸塚区小雀町８７６－４</v>
          </cell>
          <cell r="L1169" t="str">
            <v>小雀みどり保育園　</v>
          </cell>
          <cell r="M1169">
            <v>45212</v>
          </cell>
          <cell r="P1169" t="str">
            <v>あり</v>
          </cell>
          <cell r="U1169" t="str">
            <v>令和４年</v>
          </cell>
        </row>
        <row r="1170">
          <cell r="A1170">
            <v>1410051017648</v>
          </cell>
          <cell r="B1170">
            <v>6</v>
          </cell>
          <cell r="C1170" t="str">
            <v>保育所</v>
          </cell>
          <cell r="D1170" t="str">
            <v>くすのき保育園</v>
          </cell>
          <cell r="E1170">
            <v>90</v>
          </cell>
          <cell r="F1170" t="str">
            <v>戸塚区</v>
          </cell>
          <cell r="G1170" t="str">
            <v>該当</v>
          </cell>
          <cell r="H1170">
            <v>25</v>
          </cell>
          <cell r="I1170" t="str">
            <v>受ける</v>
          </cell>
          <cell r="J1170">
            <v>2450053</v>
          </cell>
          <cell r="K1170" t="str">
            <v>横浜市戸塚区上矢部町６１９－１０</v>
          </cell>
          <cell r="L1170" t="str">
            <v>社会福祉法人　横浜道友会　くすのき保育園</v>
          </cell>
          <cell r="M1170">
            <v>45191</v>
          </cell>
          <cell r="P1170" t="str">
            <v>あり</v>
          </cell>
          <cell r="U1170" t="str">
            <v>令和４年</v>
          </cell>
        </row>
        <row r="1171">
          <cell r="A1171">
            <v>1410051017630</v>
          </cell>
          <cell r="B1171">
            <v>6</v>
          </cell>
          <cell r="C1171" t="str">
            <v>保育所</v>
          </cell>
          <cell r="D1171" t="str">
            <v>エミールの森ひばり保育園</v>
          </cell>
          <cell r="E1171">
            <v>90</v>
          </cell>
          <cell r="F1171" t="str">
            <v>戸塚区</v>
          </cell>
          <cell r="G1171" t="str">
            <v>該当</v>
          </cell>
          <cell r="H1171">
            <v>9</v>
          </cell>
          <cell r="I1171" t="str">
            <v>受ける</v>
          </cell>
          <cell r="J1171">
            <v>2470002</v>
          </cell>
          <cell r="K1171" t="str">
            <v>横浜市栄区小山台一丁目３３－１０</v>
          </cell>
          <cell r="L1171" t="str">
            <v>社会福祉法人ひよこの会</v>
          </cell>
          <cell r="M1171">
            <v>45267</v>
          </cell>
          <cell r="P1171" t="str">
            <v>あり</v>
          </cell>
          <cell r="U1171" t="str">
            <v>令和４年</v>
          </cell>
        </row>
        <row r="1172">
          <cell r="A1172">
            <v>1410051017622</v>
          </cell>
          <cell r="B1172">
            <v>6</v>
          </cell>
          <cell r="C1172" t="str">
            <v>保育所</v>
          </cell>
          <cell r="D1172" t="str">
            <v>岩崎学園東戸塚保育園</v>
          </cell>
          <cell r="E1172">
            <v>90</v>
          </cell>
          <cell r="F1172" t="str">
            <v>戸塚区</v>
          </cell>
          <cell r="G1172" t="str">
            <v>該当</v>
          </cell>
          <cell r="H1172">
            <v>36</v>
          </cell>
          <cell r="I1172" t="str">
            <v>受ける</v>
          </cell>
          <cell r="J1172">
            <v>2440801</v>
          </cell>
          <cell r="K1172" t="str">
            <v>横浜市戸塚区品濃町５５０－９</v>
          </cell>
          <cell r="L1172" t="str">
            <v>学校法人　岩崎学園　東戸塚保育園</v>
          </cell>
          <cell r="M1172">
            <v>45205</v>
          </cell>
          <cell r="P1172" t="str">
            <v>あり</v>
          </cell>
          <cell r="U1172" t="str">
            <v>令和４年</v>
          </cell>
        </row>
        <row r="1173">
          <cell r="A1173">
            <v>1410051017614</v>
          </cell>
          <cell r="B1173">
            <v>6</v>
          </cell>
          <cell r="C1173" t="str">
            <v>保育所</v>
          </cell>
          <cell r="D1173" t="str">
            <v>アスク戸塚保育園</v>
          </cell>
          <cell r="E1173">
            <v>90</v>
          </cell>
          <cell r="F1173" t="str">
            <v>戸塚区</v>
          </cell>
          <cell r="G1173" t="str">
            <v>該当</v>
          </cell>
          <cell r="H1173">
            <v>20</v>
          </cell>
          <cell r="I1173" t="str">
            <v>受ける</v>
          </cell>
          <cell r="J1173">
            <v>1080075</v>
          </cell>
          <cell r="K1173" t="str">
            <v>東京都港区港南１－２－７０　品川シーズンテラス５Ｆ</v>
          </cell>
          <cell r="L1173" t="str">
            <v>株式会社　日本保育総合研究所</v>
          </cell>
          <cell r="M1173">
            <v>45205</v>
          </cell>
          <cell r="P1173" t="str">
            <v>あり</v>
          </cell>
          <cell r="U1173" t="str">
            <v>令和４年</v>
          </cell>
        </row>
        <row r="1174">
          <cell r="A1174">
            <v>1410051016053</v>
          </cell>
          <cell r="B1174">
            <v>6</v>
          </cell>
          <cell r="C1174" t="str">
            <v>保育所</v>
          </cell>
          <cell r="D1174" t="str">
            <v>グローバルキッズ戸塚吉田町保育園</v>
          </cell>
          <cell r="E1174">
            <v>90</v>
          </cell>
          <cell r="F1174" t="str">
            <v>戸塚区</v>
          </cell>
          <cell r="G1174" t="str">
            <v>該当</v>
          </cell>
          <cell r="H1174">
            <v>26</v>
          </cell>
          <cell r="I1174" t="str">
            <v>受ける</v>
          </cell>
          <cell r="J1174">
            <v>1020071</v>
          </cell>
          <cell r="K1174" t="str">
            <v>東京都千代田区富士見二丁目１４番地３６号</v>
          </cell>
          <cell r="L1174" t="str">
            <v>株式会社グローバルキッズ</v>
          </cell>
          <cell r="M1174">
            <v>45198</v>
          </cell>
          <cell r="P1174" t="str">
            <v>あり</v>
          </cell>
          <cell r="U1174" t="str">
            <v>令和４年</v>
          </cell>
        </row>
        <row r="1175">
          <cell r="A1175">
            <v>1410051016046</v>
          </cell>
          <cell r="B1175">
            <v>6</v>
          </cell>
          <cell r="C1175" t="str">
            <v>保育所</v>
          </cell>
          <cell r="D1175" t="str">
            <v>南戸塚保育園</v>
          </cell>
          <cell r="E1175">
            <v>90</v>
          </cell>
          <cell r="F1175" t="str">
            <v>戸塚区</v>
          </cell>
          <cell r="G1175" t="str">
            <v>該当</v>
          </cell>
          <cell r="H1175">
            <v>23</v>
          </cell>
          <cell r="I1175" t="str">
            <v>受ける</v>
          </cell>
          <cell r="J1175">
            <v>2440003</v>
          </cell>
          <cell r="K1175" t="str">
            <v>横浜市戸塚区戸塚町２８１０－１２</v>
          </cell>
          <cell r="L1175" t="str">
            <v>社会福祉法人ももの会　</v>
          </cell>
          <cell r="M1175">
            <v>45191</v>
          </cell>
          <cell r="P1175" t="str">
            <v>あり</v>
          </cell>
          <cell r="U1175" t="str">
            <v>令和４年</v>
          </cell>
        </row>
        <row r="1176">
          <cell r="A1176">
            <v>1410051016038</v>
          </cell>
          <cell r="B1176">
            <v>6</v>
          </cell>
          <cell r="C1176" t="str">
            <v>保育所</v>
          </cell>
          <cell r="D1176" t="str">
            <v>芙蓉保育園</v>
          </cell>
          <cell r="E1176">
            <v>90</v>
          </cell>
          <cell r="F1176" t="str">
            <v>戸塚区</v>
          </cell>
          <cell r="G1176" t="str">
            <v>該当</v>
          </cell>
          <cell r="H1176">
            <v>22</v>
          </cell>
          <cell r="I1176" t="str">
            <v>受ける</v>
          </cell>
          <cell r="J1176">
            <v>2440003</v>
          </cell>
          <cell r="K1176" t="str">
            <v>横浜市戸塚区戸塚町２８１０－１２</v>
          </cell>
          <cell r="L1176" t="str">
            <v>社会福祉法人ももの会</v>
          </cell>
          <cell r="M1176">
            <v>45191</v>
          </cell>
          <cell r="P1176" t="str">
            <v>あり</v>
          </cell>
          <cell r="U1176" t="str">
            <v>令和４年</v>
          </cell>
        </row>
        <row r="1177">
          <cell r="A1177">
            <v>1410051016012</v>
          </cell>
          <cell r="B1177">
            <v>6</v>
          </cell>
          <cell r="C1177" t="str">
            <v>保育所</v>
          </cell>
          <cell r="D1177" t="str">
            <v>にじいろ保育園戸塚</v>
          </cell>
          <cell r="E1177">
            <v>90</v>
          </cell>
          <cell r="F1177" t="str">
            <v>戸塚区</v>
          </cell>
          <cell r="G1177" t="str">
            <v>該当</v>
          </cell>
          <cell r="H1177">
            <v>29</v>
          </cell>
          <cell r="I1177" t="str">
            <v>受ける</v>
          </cell>
          <cell r="J1177">
            <v>1500043</v>
          </cell>
          <cell r="K1177" t="str">
            <v>東京都渋谷区道玄坂１丁目１２－１　渋谷マークシティ　ウェスト１７階</v>
          </cell>
          <cell r="L1177" t="str">
            <v>ライクキッズ株式会社</v>
          </cell>
          <cell r="M1177">
            <v>45191</v>
          </cell>
          <cell r="P1177" t="str">
            <v>あり</v>
          </cell>
          <cell r="U1177" t="str">
            <v>令和４年</v>
          </cell>
        </row>
        <row r="1178">
          <cell r="A1178">
            <v>1410051016004</v>
          </cell>
          <cell r="B1178">
            <v>6</v>
          </cell>
          <cell r="C1178" t="str">
            <v>保育所</v>
          </cell>
          <cell r="D1178" t="str">
            <v>にじいろ保育園品濃町</v>
          </cell>
          <cell r="E1178">
            <v>90</v>
          </cell>
          <cell r="F1178" t="str">
            <v>戸塚区</v>
          </cell>
          <cell r="G1178" t="str">
            <v>該当</v>
          </cell>
          <cell r="H1178">
            <v>20</v>
          </cell>
          <cell r="I1178" t="str">
            <v>受ける</v>
          </cell>
          <cell r="J1178">
            <v>1500043</v>
          </cell>
          <cell r="K1178" t="str">
            <v>東京都渋谷区道玄坂１丁目１２－１　渋谷マークシティ　ウェスト１７階</v>
          </cell>
          <cell r="L1178" t="str">
            <v>ライクキッズ株式会社</v>
          </cell>
          <cell r="M1178">
            <v>45191</v>
          </cell>
          <cell r="P1178" t="str">
            <v>あり</v>
          </cell>
          <cell r="U1178" t="str">
            <v>令和４年</v>
          </cell>
        </row>
        <row r="1179">
          <cell r="A1179">
            <v>1410051015998</v>
          </cell>
          <cell r="B1179">
            <v>6</v>
          </cell>
          <cell r="C1179" t="str">
            <v>保育所</v>
          </cell>
          <cell r="D1179" t="str">
            <v>にじいろ保育園東戸塚</v>
          </cell>
          <cell r="E1179">
            <v>90</v>
          </cell>
          <cell r="F1179" t="str">
            <v>戸塚区</v>
          </cell>
          <cell r="G1179" t="str">
            <v>該当</v>
          </cell>
          <cell r="H1179">
            <v>18</v>
          </cell>
          <cell r="I1179" t="str">
            <v>受ける</v>
          </cell>
          <cell r="J1179">
            <v>1500043</v>
          </cell>
          <cell r="K1179" t="str">
            <v>東京都渋谷区道玄坂１丁目１２－１　渋谷マークシティ　ウェスト１７階</v>
          </cell>
          <cell r="L1179" t="str">
            <v>ライクキッズ株式会社</v>
          </cell>
          <cell r="M1179">
            <v>45191</v>
          </cell>
          <cell r="P1179" t="str">
            <v>あり</v>
          </cell>
          <cell r="U1179" t="str">
            <v>令和４年</v>
          </cell>
        </row>
        <row r="1180">
          <cell r="A1180">
            <v>1410051015980</v>
          </cell>
          <cell r="B1180">
            <v>6</v>
          </cell>
          <cell r="C1180" t="str">
            <v>保育所</v>
          </cell>
          <cell r="D1180" t="str">
            <v>にじいろ保育園川上町</v>
          </cell>
          <cell r="E1180">
            <v>90</v>
          </cell>
          <cell r="F1180" t="str">
            <v>戸塚区</v>
          </cell>
          <cell r="G1180" t="str">
            <v>該当</v>
          </cell>
          <cell r="H1180">
            <v>20</v>
          </cell>
          <cell r="I1180" t="str">
            <v>受ける</v>
          </cell>
          <cell r="J1180">
            <v>1500043</v>
          </cell>
          <cell r="K1180" t="str">
            <v>東京都渋谷区道玄坂１丁目１２－１　渋谷マークシティ　ウェスト１７階</v>
          </cell>
          <cell r="L1180" t="str">
            <v>ライクキッズ株式会社</v>
          </cell>
          <cell r="M1180">
            <v>45212</v>
          </cell>
          <cell r="P1180" t="str">
            <v>あり</v>
          </cell>
          <cell r="U1180" t="str">
            <v>令和４年</v>
          </cell>
        </row>
        <row r="1181">
          <cell r="A1181">
            <v>1410051015972</v>
          </cell>
          <cell r="B1181">
            <v>6</v>
          </cell>
          <cell r="C1181" t="str">
            <v>保育所</v>
          </cell>
          <cell r="D1181" t="str">
            <v>ののはな保育園</v>
          </cell>
          <cell r="E1181">
            <v>90</v>
          </cell>
          <cell r="F1181" t="str">
            <v>戸塚区</v>
          </cell>
          <cell r="G1181" t="str">
            <v>該当</v>
          </cell>
          <cell r="H1181">
            <v>20</v>
          </cell>
          <cell r="I1181" t="str">
            <v>受ける</v>
          </cell>
          <cell r="J1181">
            <v>2440003</v>
          </cell>
          <cell r="K1181" t="str">
            <v>横浜市戸塚区戸塚町２８１０－１２</v>
          </cell>
          <cell r="L1181" t="str">
            <v>社会福祉法人　ももの会</v>
          </cell>
          <cell r="M1181">
            <v>45212</v>
          </cell>
          <cell r="P1181" t="str">
            <v>あり</v>
          </cell>
          <cell r="U1181" t="str">
            <v>令和４年</v>
          </cell>
        </row>
        <row r="1182">
          <cell r="A1182">
            <v>1410051015964</v>
          </cell>
          <cell r="B1182">
            <v>6</v>
          </cell>
          <cell r="C1182" t="str">
            <v>保育所</v>
          </cell>
          <cell r="D1182" t="str">
            <v>聖母の園保育園</v>
          </cell>
          <cell r="E1182">
            <v>90</v>
          </cell>
          <cell r="F1182" t="str">
            <v>戸塚区</v>
          </cell>
          <cell r="G1182" t="str">
            <v>該当</v>
          </cell>
          <cell r="H1182">
            <v>22</v>
          </cell>
          <cell r="I1182" t="str">
            <v>受ける</v>
          </cell>
          <cell r="J1182">
            <v>2450063</v>
          </cell>
          <cell r="K1182" t="str">
            <v>横浜市戸塚区原宿４－３５－４</v>
          </cell>
          <cell r="L1182" t="str">
            <v>社会福祉法人　聖母会　聖母の園保育園</v>
          </cell>
          <cell r="M1182">
            <v>45212</v>
          </cell>
          <cell r="P1182" t="str">
            <v>あり</v>
          </cell>
          <cell r="U1182" t="str">
            <v>令和４年</v>
          </cell>
        </row>
        <row r="1183">
          <cell r="A1183">
            <v>1410051015956</v>
          </cell>
          <cell r="B1183">
            <v>6</v>
          </cell>
          <cell r="C1183" t="str">
            <v>保育所</v>
          </cell>
          <cell r="D1183" t="str">
            <v>グローバルキッズ戸塚第二保育園</v>
          </cell>
          <cell r="E1183">
            <v>90</v>
          </cell>
          <cell r="F1183" t="str">
            <v>戸塚区</v>
          </cell>
          <cell r="G1183" t="str">
            <v>該当</v>
          </cell>
          <cell r="H1183">
            <v>24</v>
          </cell>
          <cell r="I1183" t="str">
            <v>受ける</v>
          </cell>
          <cell r="J1183">
            <v>1020071</v>
          </cell>
          <cell r="K1183" t="str">
            <v>東京都千代田区富士見二丁目１４番地３６号</v>
          </cell>
          <cell r="L1183" t="str">
            <v>株式会社グローバルキッズ</v>
          </cell>
          <cell r="M1183">
            <v>45198</v>
          </cell>
          <cell r="P1183" t="str">
            <v>あり</v>
          </cell>
          <cell r="U1183" t="str">
            <v>令和４年</v>
          </cell>
        </row>
        <row r="1184">
          <cell r="A1184">
            <v>1410051015949</v>
          </cell>
          <cell r="B1184">
            <v>6</v>
          </cell>
          <cell r="C1184" t="str">
            <v>保育所</v>
          </cell>
          <cell r="D1184" t="str">
            <v>グローバルキッズ戸塚園</v>
          </cell>
          <cell r="E1184">
            <v>90</v>
          </cell>
          <cell r="F1184" t="str">
            <v>戸塚区</v>
          </cell>
          <cell r="G1184" t="str">
            <v>該当</v>
          </cell>
          <cell r="H1184">
            <v>18</v>
          </cell>
          <cell r="I1184" t="str">
            <v>受ける</v>
          </cell>
          <cell r="J1184">
            <v>1020071</v>
          </cell>
          <cell r="K1184" t="str">
            <v>東京都千代田区富士見二丁目１４番地３６号</v>
          </cell>
          <cell r="L1184" t="str">
            <v>株式会社　グローバルキッズ</v>
          </cell>
          <cell r="M1184">
            <v>45198</v>
          </cell>
          <cell r="P1184" t="str">
            <v>あり</v>
          </cell>
          <cell r="U1184" t="str">
            <v>令和４年</v>
          </cell>
        </row>
        <row r="1185">
          <cell r="A1185">
            <v>1410051015931</v>
          </cell>
          <cell r="B1185">
            <v>6</v>
          </cell>
          <cell r="C1185" t="str">
            <v>保育所</v>
          </cell>
          <cell r="D1185" t="str">
            <v>アートチャイルドケア東戸塚</v>
          </cell>
          <cell r="E1185">
            <v>90</v>
          </cell>
          <cell r="F1185" t="str">
            <v>戸塚区</v>
          </cell>
          <cell r="G1185" t="str">
            <v>該当</v>
          </cell>
          <cell r="H1185">
            <v>19</v>
          </cell>
          <cell r="I1185" t="str">
            <v>受ける</v>
          </cell>
          <cell r="J1185">
            <v>1400002</v>
          </cell>
          <cell r="K1185" t="str">
            <v>東京都品川区東品川１－３－１０アートコーポレーション東京オフィス３Ｆ</v>
          </cell>
          <cell r="L1185" t="str">
            <v>アートチャイルドケア株式会社</v>
          </cell>
          <cell r="M1185">
            <v>45198</v>
          </cell>
          <cell r="P1185" t="str">
            <v>あり</v>
          </cell>
          <cell r="U1185" t="str">
            <v>令和４年</v>
          </cell>
        </row>
        <row r="1186">
          <cell r="A1186">
            <v>1410051015287</v>
          </cell>
          <cell r="B1186">
            <v>6</v>
          </cell>
          <cell r="C1186" t="str">
            <v>保育所</v>
          </cell>
          <cell r="D1186" t="str">
            <v>おおぞらひまわり保育園</v>
          </cell>
          <cell r="E1186">
            <v>90</v>
          </cell>
          <cell r="F1186" t="str">
            <v>戸塚区</v>
          </cell>
          <cell r="G1186" t="str">
            <v>該当</v>
          </cell>
          <cell r="H1186">
            <v>20</v>
          </cell>
          <cell r="I1186" t="str">
            <v>受ける</v>
          </cell>
          <cell r="J1186">
            <v>2450062</v>
          </cell>
          <cell r="K1186" t="str">
            <v>横浜市戸塚区汲沢町１１８</v>
          </cell>
          <cell r="L1186" t="str">
            <v>おおぞらひまわり保育園</v>
          </cell>
          <cell r="M1186">
            <v>45205</v>
          </cell>
          <cell r="P1186" t="str">
            <v>あり</v>
          </cell>
          <cell r="U1186" t="str">
            <v>令和４年</v>
          </cell>
        </row>
        <row r="1187">
          <cell r="A1187">
            <v>1410051014546</v>
          </cell>
          <cell r="B1187">
            <v>6</v>
          </cell>
          <cell r="C1187" t="str">
            <v>保育所</v>
          </cell>
          <cell r="D1187" t="str">
            <v>ハートの森保育園</v>
          </cell>
          <cell r="E1187">
            <v>90</v>
          </cell>
          <cell r="F1187" t="str">
            <v>戸塚区</v>
          </cell>
          <cell r="G1187" t="str">
            <v>該当</v>
          </cell>
          <cell r="H1187">
            <v>23</v>
          </cell>
          <cell r="I1187" t="str">
            <v>受ける</v>
          </cell>
          <cell r="J1187">
            <v>2440801</v>
          </cell>
          <cell r="K1187" t="str">
            <v>横浜市戸塚区品濃町１０２４</v>
          </cell>
          <cell r="L1187" t="str">
            <v>社会福祉法人龍美　ハートの森保育園</v>
          </cell>
          <cell r="M1187">
            <v>45205</v>
          </cell>
          <cell r="P1187" t="str">
            <v>あり</v>
          </cell>
          <cell r="U1187" t="str">
            <v>令和４年</v>
          </cell>
        </row>
        <row r="1188">
          <cell r="A1188">
            <v>1410051014538</v>
          </cell>
          <cell r="B1188">
            <v>6</v>
          </cell>
          <cell r="C1188" t="str">
            <v>保育所</v>
          </cell>
          <cell r="D1188" t="str">
            <v>つくし保育園　東戸塚</v>
          </cell>
          <cell r="E1188">
            <v>90</v>
          </cell>
          <cell r="F1188" t="str">
            <v>戸塚区</v>
          </cell>
          <cell r="G1188" t="str">
            <v>該当</v>
          </cell>
          <cell r="H1188">
            <v>17</v>
          </cell>
          <cell r="I1188" t="str">
            <v>受ける</v>
          </cell>
          <cell r="J1188">
            <v>2440801</v>
          </cell>
          <cell r="K1188" t="str">
            <v>横浜市戸塚区品濃町５４５－３０　クライテリア東戸塚１階</v>
          </cell>
          <cell r="L1188" t="str">
            <v>社会福祉法人　秀峰会　つくし保育園東戸塚</v>
          </cell>
          <cell r="M1188">
            <v>45191</v>
          </cell>
          <cell r="P1188" t="str">
            <v>あり</v>
          </cell>
          <cell r="U1188" t="str">
            <v>令和４年</v>
          </cell>
        </row>
        <row r="1189">
          <cell r="A1189">
            <v>1410051014520</v>
          </cell>
          <cell r="B1189">
            <v>6</v>
          </cell>
          <cell r="C1189" t="str">
            <v>保育所</v>
          </cell>
          <cell r="D1189" t="str">
            <v>こんにちは・ありがとうえん</v>
          </cell>
          <cell r="E1189">
            <v>90</v>
          </cell>
          <cell r="F1189" t="str">
            <v>戸塚区</v>
          </cell>
          <cell r="G1189" t="str">
            <v>該当</v>
          </cell>
          <cell r="H1189">
            <v>18</v>
          </cell>
          <cell r="I1189" t="str">
            <v>受ける</v>
          </cell>
          <cell r="J1189">
            <v>2440801</v>
          </cell>
          <cell r="K1189" t="str">
            <v>横浜市戸塚区品濃町１４５０</v>
          </cell>
          <cell r="L1189" t="str">
            <v>株式会社アイ・ハート福祉サービス</v>
          </cell>
          <cell r="M1189">
            <v>45191</v>
          </cell>
          <cell r="P1189" t="str">
            <v>あり</v>
          </cell>
          <cell r="U1189" t="str">
            <v>令和４年</v>
          </cell>
        </row>
        <row r="1190">
          <cell r="A1190">
            <v>1410051014512</v>
          </cell>
          <cell r="B1190">
            <v>6</v>
          </cell>
          <cell r="C1190" t="str">
            <v>保育所</v>
          </cell>
          <cell r="D1190" t="str">
            <v>柏尾スマイル保育園</v>
          </cell>
          <cell r="E1190">
            <v>90</v>
          </cell>
          <cell r="F1190" t="str">
            <v>戸塚区</v>
          </cell>
          <cell r="G1190" t="str">
            <v>該当</v>
          </cell>
          <cell r="H1190">
            <v>21</v>
          </cell>
          <cell r="I1190" t="str">
            <v>受ける</v>
          </cell>
          <cell r="J1190">
            <v>2440812</v>
          </cell>
          <cell r="K1190" t="str">
            <v>横浜市戸塚区柏尾町９０９－１</v>
          </cell>
          <cell r="L1190" t="str">
            <v>柏尾スマイル保育園</v>
          </cell>
          <cell r="M1190">
            <v>45226</v>
          </cell>
          <cell r="P1190" t="str">
            <v>あり</v>
          </cell>
          <cell r="U1190" t="str">
            <v>令和４年</v>
          </cell>
        </row>
        <row r="1191">
          <cell r="A1191">
            <v>1410052005667</v>
          </cell>
          <cell r="B1191">
            <v>7</v>
          </cell>
          <cell r="C1191" t="str">
            <v>家庭的保育事業</v>
          </cell>
          <cell r="D1191" t="str">
            <v>風の子保育室</v>
          </cell>
          <cell r="E1191">
            <v>90</v>
          </cell>
          <cell r="F1191" t="str">
            <v>戸塚区</v>
          </cell>
          <cell r="G1191" t="str">
            <v>該当</v>
          </cell>
          <cell r="H1191">
            <v>4</v>
          </cell>
          <cell r="I1191" t="str">
            <v>-</v>
          </cell>
          <cell r="J1191">
            <v>2450053</v>
          </cell>
          <cell r="K1191" t="str">
            <v>横浜市戸塚区上矢部町１５２２－３</v>
          </cell>
          <cell r="L1191" t="str">
            <v>風の子保育室</v>
          </cell>
          <cell r="M1191">
            <v>45198</v>
          </cell>
          <cell r="P1191" t="str">
            <v>あり</v>
          </cell>
          <cell r="U1191" t="str">
            <v>令和４年</v>
          </cell>
        </row>
        <row r="1192">
          <cell r="A1192">
            <v>1410052005956</v>
          </cell>
          <cell r="B1192">
            <v>8</v>
          </cell>
          <cell r="C1192" t="str">
            <v>小規模保育事業（A型）</v>
          </cell>
          <cell r="D1192" t="str">
            <v>しんざわあゆみ保育室</v>
          </cell>
          <cell r="E1192">
            <v>90</v>
          </cell>
          <cell r="F1192" t="str">
            <v>戸塚区</v>
          </cell>
          <cell r="G1192" t="str">
            <v>該当</v>
          </cell>
          <cell r="H1192">
            <v>9</v>
          </cell>
          <cell r="I1192" t="str">
            <v>受ける</v>
          </cell>
          <cell r="J1192">
            <v>2440003</v>
          </cell>
          <cell r="K1192" t="str">
            <v>横浜市戸塚区戸塚町３６８０－２　ライオンズマンション戸塚第６－１０８</v>
          </cell>
          <cell r="L1192" t="str">
            <v>しんざわあゆみ保育室</v>
          </cell>
          <cell r="M1192">
            <v>45191</v>
          </cell>
          <cell r="P1192" t="str">
            <v>あり</v>
          </cell>
          <cell r="U1192" t="str">
            <v>令和４年</v>
          </cell>
        </row>
        <row r="1193">
          <cell r="A1193">
            <v>1410052005766</v>
          </cell>
          <cell r="B1193">
            <v>8</v>
          </cell>
          <cell r="C1193" t="str">
            <v>小規模保育事業（A型）</v>
          </cell>
          <cell r="D1193" t="str">
            <v>コアの木保育園</v>
          </cell>
          <cell r="E1193">
            <v>90</v>
          </cell>
          <cell r="F1193" t="str">
            <v>戸塚区</v>
          </cell>
          <cell r="G1193" t="str">
            <v>該当</v>
          </cell>
          <cell r="H1193">
            <v>9</v>
          </cell>
          <cell r="I1193" t="str">
            <v>受ける</v>
          </cell>
          <cell r="J1193">
            <v>2440003</v>
          </cell>
          <cell r="K1193" t="str">
            <v>横浜市戸塚区戸塚町１０番地ラピス１　２Ｆ</v>
          </cell>
          <cell r="L1193" t="str">
            <v>コアの木保育園</v>
          </cell>
          <cell r="M1193">
            <v>45191</v>
          </cell>
          <cell r="P1193" t="str">
            <v>あり</v>
          </cell>
          <cell r="U1193" t="str">
            <v>令和４年</v>
          </cell>
        </row>
        <row r="1194">
          <cell r="A1194">
            <v>1410052005758</v>
          </cell>
          <cell r="B1194">
            <v>8</v>
          </cell>
          <cell r="C1194" t="str">
            <v>小規模保育事業（A型）</v>
          </cell>
          <cell r="D1194" t="str">
            <v>みんなのほいくえんatとつか</v>
          </cell>
          <cell r="E1194">
            <v>90</v>
          </cell>
          <cell r="F1194" t="str">
            <v>戸塚区</v>
          </cell>
          <cell r="G1194" t="str">
            <v>該当</v>
          </cell>
          <cell r="H1194">
            <v>7</v>
          </cell>
          <cell r="I1194" t="str">
            <v>受ける</v>
          </cell>
          <cell r="J1194">
            <v>2440003</v>
          </cell>
          <cell r="K1194" t="str">
            <v>横浜市戸塚区戸塚町４２４７－２１</v>
          </cell>
          <cell r="L1194" t="str">
            <v>みんなのほいくえんａｔとつか</v>
          </cell>
          <cell r="M1194">
            <v>45226</v>
          </cell>
          <cell r="P1194" t="str">
            <v>あり</v>
          </cell>
          <cell r="U1194" t="str">
            <v>令和４年</v>
          </cell>
        </row>
        <row r="1195">
          <cell r="A1195">
            <v>1410052005600</v>
          </cell>
          <cell r="B1195">
            <v>8</v>
          </cell>
          <cell r="C1195" t="str">
            <v>小規模保育事業（A型）</v>
          </cell>
          <cell r="D1195" t="str">
            <v>東戸塚わかば保育園</v>
          </cell>
          <cell r="E1195">
            <v>90</v>
          </cell>
          <cell r="F1195" t="str">
            <v>戸塚区</v>
          </cell>
          <cell r="G1195" t="str">
            <v>該当</v>
          </cell>
          <cell r="H1195">
            <v>9</v>
          </cell>
          <cell r="I1195" t="str">
            <v>受ける</v>
          </cell>
          <cell r="J1195">
            <v>2470012</v>
          </cell>
          <cell r="K1195" t="str">
            <v>横浜市栄区若竹町５－１４</v>
          </cell>
          <cell r="L1195" t="str">
            <v>一般社団法人　Ｈ＆Ｐ</v>
          </cell>
          <cell r="M1195">
            <v>45226</v>
          </cell>
          <cell r="P1195" t="str">
            <v>あり</v>
          </cell>
          <cell r="U1195" t="str">
            <v>令和４年</v>
          </cell>
        </row>
        <row r="1196">
          <cell r="A1196">
            <v>1410052005592</v>
          </cell>
          <cell r="B1196">
            <v>8</v>
          </cell>
          <cell r="C1196" t="str">
            <v>小規模保育事業（A型）</v>
          </cell>
          <cell r="D1196" t="str">
            <v>東戸塚みもざ保育園</v>
          </cell>
          <cell r="E1196">
            <v>90</v>
          </cell>
          <cell r="F1196" t="str">
            <v>戸塚区</v>
          </cell>
          <cell r="G1196" t="str">
            <v>該当</v>
          </cell>
          <cell r="H1196">
            <v>10</v>
          </cell>
          <cell r="I1196" t="str">
            <v>受ける</v>
          </cell>
          <cell r="J1196">
            <v>2440801</v>
          </cell>
          <cell r="K1196" t="str">
            <v>横浜市戸塚区品濃町５５０－３　木村ビル２階</v>
          </cell>
          <cell r="L1196" t="str">
            <v>東戸塚みもざ保育園</v>
          </cell>
          <cell r="M1196">
            <v>45191</v>
          </cell>
          <cell r="P1196" t="str">
            <v>あり</v>
          </cell>
          <cell r="U1196" t="str">
            <v>令和４年</v>
          </cell>
        </row>
        <row r="1197">
          <cell r="A1197">
            <v>1410052005584</v>
          </cell>
          <cell r="B1197">
            <v>8</v>
          </cell>
          <cell r="C1197" t="str">
            <v>小規模保育事業（A型）</v>
          </cell>
          <cell r="D1197" t="str">
            <v>ぱぷりか保育園　戸塚</v>
          </cell>
          <cell r="E1197">
            <v>90</v>
          </cell>
          <cell r="F1197" t="str">
            <v>戸塚区</v>
          </cell>
          <cell r="G1197" t="str">
            <v>該当</v>
          </cell>
          <cell r="H1197">
            <v>11</v>
          </cell>
          <cell r="I1197" t="str">
            <v>受ける</v>
          </cell>
          <cell r="J1197">
            <v>2220033</v>
          </cell>
          <cell r="K1197" t="str">
            <v>横浜市港北区新横浜二丁目６－１３　新横浜ステーションビル７階</v>
          </cell>
          <cell r="L1197" t="str">
            <v>アンダンテ株式会社</v>
          </cell>
          <cell r="M1197">
            <v>45212</v>
          </cell>
          <cell r="P1197" t="str">
            <v>あり</v>
          </cell>
          <cell r="U1197" t="str">
            <v>令和４年</v>
          </cell>
        </row>
        <row r="1198">
          <cell r="A1198">
            <v>1410052005550</v>
          </cell>
          <cell r="B1198">
            <v>8</v>
          </cell>
          <cell r="C1198" t="str">
            <v>小規模保育事業（A型）</v>
          </cell>
          <cell r="D1198" t="str">
            <v>東戸塚かもめ第４保育園</v>
          </cell>
          <cell r="E1198">
            <v>90</v>
          </cell>
          <cell r="F1198" t="str">
            <v>戸塚区</v>
          </cell>
          <cell r="G1198" t="str">
            <v>該当</v>
          </cell>
          <cell r="H1198">
            <v>9</v>
          </cell>
          <cell r="I1198" t="str">
            <v>受ける</v>
          </cell>
          <cell r="J1198">
            <v>2440801</v>
          </cell>
          <cell r="K1198" t="str">
            <v>横浜市戸塚区品濃町５１５－１　ニューシティ東戸塚　南の街２－１０４</v>
          </cell>
          <cell r="L1198" t="str">
            <v>特定非営利活動法人かもめ</v>
          </cell>
          <cell r="M1198">
            <v>45205</v>
          </cell>
          <cell r="P1198" t="str">
            <v>あり</v>
          </cell>
          <cell r="U1198" t="str">
            <v>令和４年</v>
          </cell>
        </row>
        <row r="1199">
          <cell r="A1199">
            <v>1410052005444</v>
          </cell>
          <cell r="B1199">
            <v>8</v>
          </cell>
          <cell r="C1199" t="str">
            <v>小規模保育事業（A型）</v>
          </cell>
          <cell r="D1199" t="str">
            <v>東戸塚かもめ第３保育園</v>
          </cell>
          <cell r="E1199">
            <v>90</v>
          </cell>
          <cell r="F1199" t="str">
            <v>戸塚区</v>
          </cell>
          <cell r="G1199" t="str">
            <v>該当</v>
          </cell>
          <cell r="H1199">
            <v>9</v>
          </cell>
          <cell r="I1199" t="str">
            <v>受ける</v>
          </cell>
          <cell r="J1199">
            <v>2440801</v>
          </cell>
          <cell r="K1199" t="str">
            <v>横浜市戸塚区品濃町５１５－１　２－１０４</v>
          </cell>
          <cell r="L1199" t="str">
            <v>特定非営利活動法人　かもめ　東戸塚かもめ</v>
          </cell>
          <cell r="M1199">
            <v>45205</v>
          </cell>
          <cell r="P1199" t="str">
            <v>あり</v>
          </cell>
          <cell r="U1199" t="str">
            <v>令和４年</v>
          </cell>
        </row>
        <row r="1200">
          <cell r="A1200">
            <v>1410052005329</v>
          </cell>
          <cell r="B1200">
            <v>8</v>
          </cell>
          <cell r="C1200" t="str">
            <v>小規模保育事業（A型）</v>
          </cell>
          <cell r="D1200" t="str">
            <v>東戸塚らびっと保育園</v>
          </cell>
          <cell r="E1200">
            <v>90</v>
          </cell>
          <cell r="F1200" t="str">
            <v>戸塚区</v>
          </cell>
          <cell r="G1200" t="str">
            <v>該当</v>
          </cell>
          <cell r="H1200">
            <v>11</v>
          </cell>
          <cell r="I1200" t="str">
            <v>受ける</v>
          </cell>
          <cell r="J1200">
            <v>2440801</v>
          </cell>
          <cell r="K1200" t="str">
            <v>横浜市戸塚区品濃町５２１番地２ルミエール１階</v>
          </cell>
          <cell r="L1200" t="str">
            <v>東戸塚らびっと保育園</v>
          </cell>
          <cell r="M1200">
            <v>45205</v>
          </cell>
          <cell r="P1200" t="str">
            <v>あり</v>
          </cell>
          <cell r="U1200" t="str">
            <v>令和４年</v>
          </cell>
        </row>
        <row r="1201">
          <cell r="A1201">
            <v>1410052005311</v>
          </cell>
          <cell r="B1201">
            <v>8</v>
          </cell>
          <cell r="C1201" t="str">
            <v>小規模保育事業（A型）</v>
          </cell>
          <cell r="D1201" t="str">
            <v>おんぷ保育園</v>
          </cell>
          <cell r="E1201">
            <v>90</v>
          </cell>
          <cell r="F1201" t="str">
            <v>戸塚区</v>
          </cell>
          <cell r="G1201" t="str">
            <v>該当</v>
          </cell>
          <cell r="H1201">
            <v>9</v>
          </cell>
          <cell r="I1201" t="str">
            <v>受ける</v>
          </cell>
          <cell r="J1201">
            <v>2230062</v>
          </cell>
          <cell r="K1201" t="str">
            <v>横浜市港北区日吉本町三丁目３３－１６－１０１</v>
          </cell>
          <cell r="L1201" t="str">
            <v>株式会社ＳｍｉｌｅＷｅａｔｈｅｒ</v>
          </cell>
          <cell r="M1201">
            <v>45205</v>
          </cell>
          <cell r="P1201" t="str">
            <v>あり</v>
          </cell>
          <cell r="U1201" t="str">
            <v>令和４年</v>
          </cell>
        </row>
        <row r="1202">
          <cell r="A1202">
            <v>1410052005303</v>
          </cell>
          <cell r="B1202">
            <v>8</v>
          </cell>
          <cell r="C1202" t="str">
            <v>小規模保育事業（A型）</v>
          </cell>
          <cell r="D1202" t="str">
            <v>東戸塚かもめ第２保育園</v>
          </cell>
          <cell r="E1202">
            <v>90</v>
          </cell>
          <cell r="F1202" t="str">
            <v>戸塚区</v>
          </cell>
          <cell r="G1202" t="str">
            <v>該当</v>
          </cell>
          <cell r="H1202">
            <v>8</v>
          </cell>
          <cell r="I1202" t="str">
            <v>受ける</v>
          </cell>
          <cell r="J1202">
            <v>2440801</v>
          </cell>
          <cell r="K1202" t="str">
            <v>横浜市戸塚区品濃町５１５－１　２－１０４</v>
          </cell>
          <cell r="L1202" t="str">
            <v>特定非営利活動法人　かもめ　東戸塚かもめ</v>
          </cell>
          <cell r="M1202">
            <v>45212</v>
          </cell>
          <cell r="P1202" t="str">
            <v>あり</v>
          </cell>
          <cell r="U1202" t="str">
            <v>令和４年</v>
          </cell>
        </row>
        <row r="1203">
          <cell r="A1203">
            <v>1410052005295</v>
          </cell>
          <cell r="B1203">
            <v>8</v>
          </cell>
          <cell r="C1203" t="str">
            <v>小規模保育事業（A型）</v>
          </cell>
          <cell r="D1203" t="str">
            <v>あーす保育園戸塚Annex</v>
          </cell>
          <cell r="E1203">
            <v>90</v>
          </cell>
          <cell r="F1203" t="str">
            <v>戸塚区</v>
          </cell>
          <cell r="G1203" t="str">
            <v>該当</v>
          </cell>
          <cell r="H1203">
            <v>11</v>
          </cell>
          <cell r="I1203" t="str">
            <v>受ける</v>
          </cell>
          <cell r="J1203">
            <v>2440002</v>
          </cell>
          <cell r="K1203" t="str">
            <v>横浜市戸塚区矢部町１４－２</v>
          </cell>
          <cell r="L1203" t="str">
            <v>あーす保育園戸塚Ａｎｎｅｘ</v>
          </cell>
          <cell r="M1203">
            <v>45198</v>
          </cell>
          <cell r="P1203" t="str">
            <v>あり</v>
          </cell>
          <cell r="U1203" t="str">
            <v>令和４年</v>
          </cell>
        </row>
        <row r="1204">
          <cell r="A1204">
            <v>1410052004934</v>
          </cell>
          <cell r="B1204">
            <v>8</v>
          </cell>
          <cell r="C1204" t="str">
            <v>小規模保育事業（A型）</v>
          </cell>
          <cell r="D1204" t="str">
            <v>正光寺保育園吉田町園</v>
          </cell>
          <cell r="E1204">
            <v>90</v>
          </cell>
          <cell r="F1204" t="str">
            <v>戸塚区</v>
          </cell>
          <cell r="G1204" t="str">
            <v>該当</v>
          </cell>
          <cell r="H1204">
            <v>9</v>
          </cell>
          <cell r="I1204" t="str">
            <v>受ける</v>
          </cell>
          <cell r="J1204">
            <v>1150041</v>
          </cell>
          <cell r="K1204" t="str">
            <v>東京都北区岩淵町３２－１１</v>
          </cell>
          <cell r="L1204" t="str">
            <v>宗教法人正光寺</v>
          </cell>
          <cell r="M1204">
            <v>45198</v>
          </cell>
          <cell r="P1204" t="str">
            <v>あり</v>
          </cell>
          <cell r="U1204" t="str">
            <v>令和４年</v>
          </cell>
        </row>
        <row r="1205">
          <cell r="A1205">
            <v>1410052004835</v>
          </cell>
          <cell r="B1205">
            <v>8</v>
          </cell>
          <cell r="C1205" t="str">
            <v>小規模保育事業（A型）</v>
          </cell>
          <cell r="D1205" t="str">
            <v>シェ・ママン保育室</v>
          </cell>
          <cell r="E1205">
            <v>90</v>
          </cell>
          <cell r="F1205" t="str">
            <v>戸塚区</v>
          </cell>
          <cell r="G1205" t="str">
            <v>該当</v>
          </cell>
          <cell r="H1205">
            <v>8</v>
          </cell>
          <cell r="I1205" t="str">
            <v>受ける</v>
          </cell>
          <cell r="J1205">
            <v>2440801</v>
          </cell>
          <cell r="K1205" t="str">
            <v>横浜市戸塚区品濃町５４８－１２東戸塚ＮＳビル・２</v>
          </cell>
          <cell r="L1205" t="str">
            <v>シェ・ママン保育室</v>
          </cell>
          <cell r="M1205">
            <v>45212</v>
          </cell>
          <cell r="P1205" t="str">
            <v>あり</v>
          </cell>
          <cell r="U1205" t="str">
            <v>令和４年</v>
          </cell>
        </row>
        <row r="1206">
          <cell r="A1206">
            <v>1410052004694</v>
          </cell>
          <cell r="B1206">
            <v>8</v>
          </cell>
          <cell r="C1206" t="str">
            <v>小規模保育事業（A型）</v>
          </cell>
          <cell r="D1206" t="str">
            <v>あきば第２保育園</v>
          </cell>
          <cell r="E1206">
            <v>90</v>
          </cell>
          <cell r="F1206" t="str">
            <v>戸塚区</v>
          </cell>
          <cell r="G1206" t="str">
            <v>該当</v>
          </cell>
          <cell r="H1206">
            <v>9</v>
          </cell>
          <cell r="I1206" t="str">
            <v>受ける</v>
          </cell>
          <cell r="J1206">
            <v>2450052</v>
          </cell>
          <cell r="K1206" t="str">
            <v>横浜市戸塚区秋葉町４８７－２９</v>
          </cell>
          <cell r="L1206" t="str">
            <v>社会福祉法人　守破離　あきば第２保育園</v>
          </cell>
          <cell r="M1206">
            <v>45212</v>
          </cell>
          <cell r="P1206" t="str">
            <v>あり</v>
          </cell>
          <cell r="U1206" t="str">
            <v>令和４年</v>
          </cell>
        </row>
        <row r="1207">
          <cell r="A1207">
            <v>1410052004603</v>
          </cell>
          <cell r="B1207">
            <v>8</v>
          </cell>
          <cell r="C1207" t="str">
            <v>小規模保育事業（A型）</v>
          </cell>
          <cell r="D1207" t="str">
            <v>戸塚チューリップ保育園</v>
          </cell>
          <cell r="E1207">
            <v>90</v>
          </cell>
          <cell r="F1207" t="str">
            <v>戸塚区</v>
          </cell>
          <cell r="G1207" t="str">
            <v>該当</v>
          </cell>
          <cell r="H1207">
            <v>9</v>
          </cell>
          <cell r="I1207" t="str">
            <v>受ける</v>
          </cell>
          <cell r="J1207">
            <v>2160006</v>
          </cell>
          <cell r="K1207" t="str">
            <v>神奈川県川崎市宮前区宮前平２丁目９－２３　ヒカリコーポＡＢ</v>
          </cell>
          <cell r="L1207" t="str">
            <v>ＧＦＢ合同会社</v>
          </cell>
          <cell r="M1207">
            <v>45198</v>
          </cell>
          <cell r="P1207" t="str">
            <v>あり</v>
          </cell>
          <cell r="U1207" t="str">
            <v>令和４年</v>
          </cell>
        </row>
        <row r="1208">
          <cell r="A1208">
            <v>1410052004454</v>
          </cell>
          <cell r="B1208">
            <v>8</v>
          </cell>
          <cell r="C1208" t="str">
            <v>小規模保育事業（A型）</v>
          </cell>
          <cell r="D1208" t="str">
            <v>東戸塚かもめ保育園</v>
          </cell>
          <cell r="E1208">
            <v>90</v>
          </cell>
          <cell r="F1208" t="str">
            <v>戸塚区</v>
          </cell>
          <cell r="G1208" t="str">
            <v>該当</v>
          </cell>
          <cell r="H1208">
            <v>9</v>
          </cell>
          <cell r="I1208" t="str">
            <v>受ける</v>
          </cell>
          <cell r="J1208">
            <v>2440801</v>
          </cell>
          <cell r="K1208" t="str">
            <v>横浜市戸塚区品濃町５１５－１　ニューシティ東戸塚南の街２－１０４</v>
          </cell>
          <cell r="L1208" t="str">
            <v>東戸塚かもめ保育園</v>
          </cell>
          <cell r="M1208">
            <v>45205</v>
          </cell>
          <cell r="P1208" t="str">
            <v>あり</v>
          </cell>
          <cell r="U1208" t="str">
            <v>令和４年</v>
          </cell>
        </row>
        <row r="1209">
          <cell r="A1209">
            <v>1410052004116</v>
          </cell>
          <cell r="B1209">
            <v>8</v>
          </cell>
          <cell r="C1209" t="str">
            <v>小規模保育事業（A型）</v>
          </cell>
          <cell r="D1209" t="str">
            <v>ベイキッズひまわり保育園</v>
          </cell>
          <cell r="E1209">
            <v>90</v>
          </cell>
          <cell r="F1209" t="str">
            <v>戸塚区</v>
          </cell>
          <cell r="G1209" t="str">
            <v>該当</v>
          </cell>
          <cell r="H1209">
            <v>9</v>
          </cell>
          <cell r="I1209" t="str">
            <v>受ける</v>
          </cell>
          <cell r="J1209">
            <v>2310012</v>
          </cell>
          <cell r="K1209" t="str">
            <v>横浜市中区相生町１－１７－１　パークビュー横浜８０１号</v>
          </cell>
          <cell r="L1209" t="str">
            <v>特定非営利活動法人　ベイキッズ</v>
          </cell>
          <cell r="M1209">
            <v>45198</v>
          </cell>
          <cell r="P1209" t="str">
            <v>あり</v>
          </cell>
          <cell r="U1209" t="str">
            <v>令和４年</v>
          </cell>
        </row>
        <row r="1210">
          <cell r="A1210">
            <v>1410052003217</v>
          </cell>
          <cell r="B1210">
            <v>8</v>
          </cell>
          <cell r="C1210" t="str">
            <v>小規模保育事業（A型）</v>
          </cell>
          <cell r="D1210" t="str">
            <v>ちゃいれっく平戸町保育室</v>
          </cell>
          <cell r="E1210">
            <v>90</v>
          </cell>
          <cell r="F1210" t="str">
            <v>戸塚区</v>
          </cell>
          <cell r="G1210" t="str">
            <v>該当</v>
          </cell>
          <cell r="H1210">
            <v>9</v>
          </cell>
          <cell r="I1210" t="str">
            <v>受ける</v>
          </cell>
          <cell r="J1210">
            <v>1690075</v>
          </cell>
          <cell r="K1210" t="str">
            <v>東京都新宿区高田馬場１丁目３０－４　３０山京ビル３階</v>
          </cell>
          <cell r="L1210" t="str">
            <v>株式会社　プロケア</v>
          </cell>
          <cell r="M1210">
            <v>45198</v>
          </cell>
          <cell r="P1210" t="str">
            <v>あり</v>
          </cell>
          <cell r="U1210" t="str">
            <v>令和４年</v>
          </cell>
        </row>
        <row r="1211">
          <cell r="A1211">
            <v>1410052003126</v>
          </cell>
          <cell r="B1211">
            <v>8</v>
          </cell>
          <cell r="C1211" t="str">
            <v>小規模保育事業（A型）</v>
          </cell>
          <cell r="D1211" t="str">
            <v>あーす保育園戸塚</v>
          </cell>
          <cell r="E1211">
            <v>90</v>
          </cell>
          <cell r="F1211" t="str">
            <v>戸塚区</v>
          </cell>
          <cell r="G1211" t="str">
            <v>該当</v>
          </cell>
          <cell r="H1211">
            <v>10</v>
          </cell>
          <cell r="I1211" t="str">
            <v>受ける</v>
          </cell>
          <cell r="J1211">
            <v>2440002</v>
          </cell>
          <cell r="K1211" t="str">
            <v>横浜市戸塚区矢部町３００７－４　アンベルジュ１Ｆ</v>
          </cell>
          <cell r="L1211" t="str">
            <v>あーす保育園戸塚</v>
          </cell>
          <cell r="M1211">
            <v>45198</v>
          </cell>
          <cell r="P1211" t="str">
            <v>あり</v>
          </cell>
          <cell r="U1211" t="str">
            <v>令和４年</v>
          </cell>
        </row>
        <row r="1212">
          <cell r="A1212">
            <v>1410052003100</v>
          </cell>
          <cell r="B1212">
            <v>8</v>
          </cell>
          <cell r="C1212" t="str">
            <v>小規模保育事業（A型）</v>
          </cell>
          <cell r="D1212" t="str">
            <v>あおぞらみらい保育園</v>
          </cell>
          <cell r="E1212">
            <v>90</v>
          </cell>
          <cell r="F1212" t="str">
            <v>戸塚区</v>
          </cell>
          <cell r="G1212" t="str">
            <v>該当</v>
          </cell>
          <cell r="H1212">
            <v>11</v>
          </cell>
          <cell r="I1212" t="str">
            <v>受ける</v>
          </cell>
          <cell r="J1212">
            <v>2360027</v>
          </cell>
          <cell r="K1212" t="str">
            <v>横浜市金沢区瀬戸１９番６号</v>
          </cell>
          <cell r="L1212" t="str">
            <v>株式会社あおぞら</v>
          </cell>
          <cell r="M1212">
            <v>45191</v>
          </cell>
          <cell r="P1212" t="str">
            <v>あり</v>
          </cell>
          <cell r="U1212" t="str">
            <v>令和４年</v>
          </cell>
        </row>
        <row r="1213">
          <cell r="A1213">
            <v>1410052003019</v>
          </cell>
          <cell r="B1213">
            <v>8</v>
          </cell>
          <cell r="C1213" t="str">
            <v>小規模保育事業（A型）</v>
          </cell>
          <cell r="D1213" t="str">
            <v>小規模保育施設はまっこ</v>
          </cell>
          <cell r="E1213">
            <v>90</v>
          </cell>
          <cell r="F1213" t="str">
            <v>戸塚区</v>
          </cell>
          <cell r="G1213" t="str">
            <v>該当</v>
          </cell>
          <cell r="H1213">
            <v>11</v>
          </cell>
          <cell r="I1213" t="str">
            <v>受ける</v>
          </cell>
          <cell r="J1213">
            <v>2440002</v>
          </cell>
          <cell r="K1213" t="str">
            <v>横浜市戸塚区矢部町２０７１</v>
          </cell>
          <cell r="L1213" t="str">
            <v>特定非営利活動法人　子育て支援はまっこ</v>
          </cell>
          <cell r="M1213">
            <v>45226</v>
          </cell>
          <cell r="P1213" t="str">
            <v>あり</v>
          </cell>
          <cell r="U1213" t="str">
            <v>令和４年</v>
          </cell>
        </row>
        <row r="1214">
          <cell r="A1214">
            <v>1410052002995</v>
          </cell>
          <cell r="B1214">
            <v>8</v>
          </cell>
          <cell r="C1214" t="str">
            <v>小規模保育事業（A型）</v>
          </cell>
          <cell r="D1214" t="str">
            <v>東戸塚赤ちゃん保育園</v>
          </cell>
          <cell r="E1214">
            <v>90</v>
          </cell>
          <cell r="F1214" t="str">
            <v>戸塚区</v>
          </cell>
          <cell r="G1214" t="str">
            <v>該当</v>
          </cell>
          <cell r="H1214">
            <v>9</v>
          </cell>
          <cell r="I1214" t="str">
            <v>受ける</v>
          </cell>
          <cell r="J1214">
            <v>2440003</v>
          </cell>
          <cell r="K1214" t="str">
            <v>横浜市戸塚区戸塚町２８１０－１２</v>
          </cell>
          <cell r="L1214" t="str">
            <v>社会福祉法人ももの会</v>
          </cell>
          <cell r="M1214">
            <v>45191</v>
          </cell>
          <cell r="P1214" t="str">
            <v>あり</v>
          </cell>
          <cell r="U1214" t="str">
            <v>令和４年</v>
          </cell>
        </row>
        <row r="1215">
          <cell r="A1215">
            <v>1410052002839</v>
          </cell>
          <cell r="B1215">
            <v>8</v>
          </cell>
          <cell r="C1215" t="str">
            <v>小規模保育事業（A型）</v>
          </cell>
          <cell r="D1215" t="str">
            <v>おおぞらどんぐり保育室</v>
          </cell>
          <cell r="E1215">
            <v>90</v>
          </cell>
          <cell r="F1215" t="str">
            <v>戸塚区</v>
          </cell>
          <cell r="G1215" t="str">
            <v>該当</v>
          </cell>
          <cell r="H1215">
            <v>7</v>
          </cell>
          <cell r="I1215" t="str">
            <v>受ける</v>
          </cell>
          <cell r="J1215">
            <v>2440003</v>
          </cell>
          <cell r="K1215" t="str">
            <v>横浜市戸塚区戸塚町２２３０－３ヒルズ南戸塚４号棟１０７号室</v>
          </cell>
          <cell r="L1215" t="str">
            <v>おおぞらどんぐり保育室</v>
          </cell>
          <cell r="M1215">
            <v>45198</v>
          </cell>
          <cell r="P1215" t="str">
            <v>あり</v>
          </cell>
          <cell r="U1215" t="str">
            <v>令和４年</v>
          </cell>
        </row>
        <row r="1216">
          <cell r="A1216">
            <v>1410052002730</v>
          </cell>
          <cell r="B1216">
            <v>8</v>
          </cell>
          <cell r="C1216" t="str">
            <v>小規模保育事業（A型）</v>
          </cell>
          <cell r="D1216" t="str">
            <v>はまっこ乳児ルーム</v>
          </cell>
          <cell r="E1216">
            <v>90</v>
          </cell>
          <cell r="F1216" t="str">
            <v>戸塚区</v>
          </cell>
          <cell r="G1216" t="str">
            <v>該当</v>
          </cell>
          <cell r="H1216">
            <v>8</v>
          </cell>
          <cell r="I1216" t="str">
            <v>受ける</v>
          </cell>
          <cell r="J1216">
            <v>2440002</v>
          </cell>
          <cell r="K1216" t="str">
            <v>横浜市戸塚区矢部町２０７１</v>
          </cell>
          <cell r="L1216" t="str">
            <v>特定非営利活動法人　子育て支援はまっこ</v>
          </cell>
          <cell r="M1216">
            <v>45191</v>
          </cell>
          <cell r="P1216" t="str">
            <v>あり</v>
          </cell>
          <cell r="U1216" t="str">
            <v>令和４年</v>
          </cell>
        </row>
        <row r="1217">
          <cell r="A1217">
            <v>1410052003498</v>
          </cell>
          <cell r="B1217">
            <v>12</v>
          </cell>
          <cell r="C1217" t="str">
            <v>小規模保育事業（C型）</v>
          </cell>
          <cell r="D1217" t="str">
            <v>アネラ保育室</v>
          </cell>
          <cell r="E1217">
            <v>90</v>
          </cell>
          <cell r="F1217" t="str">
            <v>戸塚区</v>
          </cell>
          <cell r="G1217" t="str">
            <v>該当</v>
          </cell>
          <cell r="H1217">
            <v>4</v>
          </cell>
          <cell r="I1217" t="str">
            <v>-</v>
          </cell>
          <cell r="J1217">
            <v>2450053</v>
          </cell>
          <cell r="K1217" t="str">
            <v>横浜市戸塚区上矢部町２８１－８</v>
          </cell>
          <cell r="L1217" t="str">
            <v>アネラ保育室</v>
          </cell>
          <cell r="M1217">
            <v>45198</v>
          </cell>
          <cell r="P1217" t="str">
            <v>あり</v>
          </cell>
          <cell r="U1217" t="str">
            <v>令和４年</v>
          </cell>
        </row>
        <row r="1218">
          <cell r="A1218">
            <v>1410051026250</v>
          </cell>
          <cell r="B1218">
            <v>1</v>
          </cell>
          <cell r="C1218" t="str">
            <v>認定こども園（幼保連携型）</v>
          </cell>
          <cell r="D1218" t="str">
            <v>幼保連携型認定こども園二ツ橋あいりん幼稚園</v>
          </cell>
          <cell r="E1218">
            <v>91</v>
          </cell>
          <cell r="F1218" t="str">
            <v>瀬谷区</v>
          </cell>
          <cell r="G1218" t="str">
            <v>該当</v>
          </cell>
          <cell r="H1218">
            <v>24</v>
          </cell>
          <cell r="I1218" t="str">
            <v>受ける</v>
          </cell>
          <cell r="J1218">
            <v>2460021</v>
          </cell>
          <cell r="K1218" t="str">
            <v>横浜市瀬谷区二ツ橋町１４４</v>
          </cell>
          <cell r="L1218" t="str">
            <v>認定こども園二ツ橋あいりん幼稚園</v>
          </cell>
          <cell r="M1218">
            <v>45219</v>
          </cell>
          <cell r="P1218" t="str">
            <v>あり</v>
          </cell>
          <cell r="U1218" t="str">
            <v>令和４年</v>
          </cell>
        </row>
        <row r="1219">
          <cell r="A1219">
            <v>1410051024123</v>
          </cell>
          <cell r="B1219">
            <v>1</v>
          </cell>
          <cell r="C1219" t="str">
            <v>認定こども園（幼保連携型）</v>
          </cell>
          <cell r="D1219" t="str">
            <v>幼保連携型認定こども園　みなみ幼稚園</v>
          </cell>
          <cell r="E1219">
            <v>91</v>
          </cell>
          <cell r="F1219" t="str">
            <v>瀬谷区</v>
          </cell>
          <cell r="G1219" t="str">
            <v>該当</v>
          </cell>
          <cell r="H1219">
            <v>48</v>
          </cell>
          <cell r="I1219" t="str">
            <v>受ける</v>
          </cell>
          <cell r="J1219">
            <v>2460026</v>
          </cell>
          <cell r="K1219" t="str">
            <v>横浜市瀬谷区阿久和南４－１６－１</v>
          </cell>
          <cell r="L1219" t="str">
            <v>幼保連携型認定こども園　みなみ幼稚園</v>
          </cell>
          <cell r="M1219">
            <v>45226</v>
          </cell>
          <cell r="P1219" t="str">
            <v>あり</v>
          </cell>
          <cell r="U1219" t="str">
            <v>令和４年</v>
          </cell>
        </row>
        <row r="1220">
          <cell r="A1220">
            <v>1410051020568</v>
          </cell>
          <cell r="B1220">
            <v>1</v>
          </cell>
          <cell r="C1220" t="str">
            <v>認定こども園（幼保連携型）</v>
          </cell>
          <cell r="D1220" t="str">
            <v>認定こども園はらのこ　原幼稚園</v>
          </cell>
          <cell r="E1220">
            <v>91</v>
          </cell>
          <cell r="F1220" t="str">
            <v>瀬谷区</v>
          </cell>
          <cell r="G1220" t="str">
            <v>該当</v>
          </cell>
          <cell r="H1220">
            <v>46</v>
          </cell>
          <cell r="I1220" t="str">
            <v>受ける</v>
          </cell>
          <cell r="J1220">
            <v>2460025</v>
          </cell>
          <cell r="K1220" t="str">
            <v>横浜市瀬谷区阿久和西三丁目３６－６</v>
          </cell>
          <cell r="L1220" t="str">
            <v>認定こども園はらのこ原幼稚園</v>
          </cell>
          <cell r="M1220">
            <v>45226</v>
          </cell>
          <cell r="P1220" t="str">
            <v>あり</v>
          </cell>
          <cell r="U1220" t="str">
            <v>令和４年</v>
          </cell>
        </row>
        <row r="1221">
          <cell r="A1221">
            <v>1410051020550</v>
          </cell>
          <cell r="B1221">
            <v>1</v>
          </cell>
          <cell r="C1221" t="str">
            <v>認定こども園（幼保連携型）</v>
          </cell>
          <cell r="D1221" t="str">
            <v>認定こども園　あづまの幼稚園・あづま（略</v>
          </cell>
          <cell r="E1221">
            <v>91</v>
          </cell>
          <cell r="F1221" t="str">
            <v>瀬谷区</v>
          </cell>
          <cell r="G1221" t="str">
            <v>該当</v>
          </cell>
          <cell r="H1221">
            <v>31</v>
          </cell>
          <cell r="I1221" t="str">
            <v>受ける</v>
          </cell>
          <cell r="J1221">
            <v>2460011</v>
          </cell>
          <cell r="K1221" t="str">
            <v>横浜市瀬谷区東野台３８</v>
          </cell>
          <cell r="L1221" t="str">
            <v>あづまの幼稚園・あづまのナーサリー</v>
          </cell>
          <cell r="M1221">
            <v>45212</v>
          </cell>
          <cell r="P1221" t="str">
            <v>あり</v>
          </cell>
          <cell r="U1221" t="str">
            <v>令和４年</v>
          </cell>
        </row>
        <row r="1222">
          <cell r="A1222">
            <v>1410051027746</v>
          </cell>
          <cell r="B1222">
            <v>5</v>
          </cell>
          <cell r="C1222" t="str">
            <v>幼稚園</v>
          </cell>
          <cell r="D1222" t="str">
            <v>横浜隼人幼稚園</v>
          </cell>
          <cell r="E1222">
            <v>91</v>
          </cell>
          <cell r="F1222" t="str">
            <v>瀬谷区</v>
          </cell>
          <cell r="G1222" t="str">
            <v>非該当</v>
          </cell>
          <cell r="I1222" t="str">
            <v>-</v>
          </cell>
          <cell r="J1222">
            <v>2460026</v>
          </cell>
          <cell r="K1222" t="str">
            <v>横浜市瀬谷区阿久和南一丁目３－２</v>
          </cell>
          <cell r="L1222" t="str">
            <v>横浜隼人幼稚園</v>
          </cell>
          <cell r="M1222">
            <v>45219</v>
          </cell>
          <cell r="P1222" t="str">
            <v/>
          </cell>
          <cell r="U1222" t="str">
            <v/>
          </cell>
        </row>
        <row r="1223">
          <cell r="A1223">
            <v>1410051026979</v>
          </cell>
          <cell r="B1223">
            <v>5</v>
          </cell>
          <cell r="C1223" t="str">
            <v>幼稚園</v>
          </cell>
          <cell r="D1223" t="str">
            <v>関東幼稚園</v>
          </cell>
          <cell r="E1223">
            <v>91</v>
          </cell>
          <cell r="F1223" t="str">
            <v>瀬谷区</v>
          </cell>
          <cell r="G1223" t="str">
            <v>該当</v>
          </cell>
          <cell r="H1223">
            <v>14</v>
          </cell>
          <cell r="I1223" t="str">
            <v>-</v>
          </cell>
          <cell r="J1223">
            <v>2460035</v>
          </cell>
          <cell r="K1223" t="str">
            <v>横浜市瀬谷区下瀬谷二丁目２３－３４</v>
          </cell>
          <cell r="L1223" t="str">
            <v>関東幼稚園</v>
          </cell>
          <cell r="M1223">
            <v>45205</v>
          </cell>
          <cell r="P1223" t="str">
            <v>あり</v>
          </cell>
          <cell r="U1223" t="str">
            <v>令和４年</v>
          </cell>
        </row>
        <row r="1224">
          <cell r="A1224">
            <v>1410051022846</v>
          </cell>
          <cell r="B1224">
            <v>5</v>
          </cell>
          <cell r="C1224" t="str">
            <v>幼稚園</v>
          </cell>
          <cell r="D1224" t="str">
            <v>横浜さがみ幼稚園</v>
          </cell>
          <cell r="E1224">
            <v>91</v>
          </cell>
          <cell r="F1224" t="str">
            <v>瀬谷区</v>
          </cell>
          <cell r="G1224" t="str">
            <v>該当</v>
          </cell>
          <cell r="H1224">
            <v>19</v>
          </cell>
          <cell r="I1224" t="str">
            <v>-</v>
          </cell>
          <cell r="J1224">
            <v>2460031</v>
          </cell>
          <cell r="K1224" t="str">
            <v>横浜市瀬谷区瀬谷４－２６－３</v>
          </cell>
          <cell r="L1224" t="str">
            <v>学校法人　大空学園　横浜さがみ幼稚園　</v>
          </cell>
          <cell r="M1224">
            <v>45198</v>
          </cell>
          <cell r="P1224" t="str">
            <v>あり</v>
          </cell>
          <cell r="U1224" t="str">
            <v>令和４年</v>
          </cell>
        </row>
        <row r="1225">
          <cell r="A1225">
            <v>1410051022812</v>
          </cell>
          <cell r="B1225">
            <v>5</v>
          </cell>
          <cell r="C1225" t="str">
            <v>幼稚園</v>
          </cell>
          <cell r="D1225" t="str">
            <v>三ツ境幼稚園</v>
          </cell>
          <cell r="E1225">
            <v>91</v>
          </cell>
          <cell r="F1225" t="str">
            <v>瀬谷区</v>
          </cell>
          <cell r="G1225" t="str">
            <v>該当</v>
          </cell>
          <cell r="H1225">
            <v>11</v>
          </cell>
          <cell r="I1225" t="str">
            <v>-</v>
          </cell>
          <cell r="J1225">
            <v>2460022</v>
          </cell>
          <cell r="K1225" t="str">
            <v>横浜市瀬谷区三ツ境１０４番地３</v>
          </cell>
          <cell r="L1225" t="str">
            <v>三ツ境幼稚園</v>
          </cell>
          <cell r="M1225">
            <v>45219</v>
          </cell>
          <cell r="P1225" t="str">
            <v>あり</v>
          </cell>
          <cell r="U1225" t="str">
            <v>令和４年</v>
          </cell>
        </row>
        <row r="1226">
          <cell r="A1226">
            <v>1410051022762</v>
          </cell>
          <cell r="B1226">
            <v>5</v>
          </cell>
          <cell r="C1226" t="str">
            <v>幼稚園</v>
          </cell>
          <cell r="D1226" t="str">
            <v>瀬谷幼稚園</v>
          </cell>
          <cell r="E1226">
            <v>91</v>
          </cell>
          <cell r="F1226" t="str">
            <v>瀬谷区</v>
          </cell>
          <cell r="G1226" t="str">
            <v>該当</v>
          </cell>
          <cell r="H1226">
            <v>11</v>
          </cell>
          <cell r="I1226" t="str">
            <v>-</v>
          </cell>
          <cell r="J1226">
            <v>2460032</v>
          </cell>
          <cell r="K1226" t="str">
            <v>横浜市瀬谷区南台１－３０－６</v>
          </cell>
          <cell r="L1226" t="str">
            <v>瀬谷幼稚園</v>
          </cell>
          <cell r="M1226">
            <v>45191</v>
          </cell>
          <cell r="P1226" t="str">
            <v>あり</v>
          </cell>
          <cell r="U1226" t="str">
            <v>令和４年</v>
          </cell>
        </row>
        <row r="1227">
          <cell r="A1227">
            <v>1410051022713</v>
          </cell>
          <cell r="B1227">
            <v>5</v>
          </cell>
          <cell r="C1227" t="str">
            <v>幼稚園</v>
          </cell>
          <cell r="D1227" t="str">
            <v>相沢幼稚園</v>
          </cell>
          <cell r="E1227">
            <v>91</v>
          </cell>
          <cell r="F1227" t="str">
            <v>瀬谷区</v>
          </cell>
          <cell r="G1227" t="str">
            <v>該当</v>
          </cell>
          <cell r="H1227">
            <v>10</v>
          </cell>
          <cell r="I1227" t="str">
            <v>-</v>
          </cell>
          <cell r="J1227">
            <v>2460013</v>
          </cell>
          <cell r="K1227" t="str">
            <v>横浜市瀬谷区相沢２－４２－２</v>
          </cell>
          <cell r="L1227" t="str">
            <v>相沢幼稚園</v>
          </cell>
          <cell r="M1227">
            <v>45198</v>
          </cell>
          <cell r="P1227" t="str">
            <v>あり</v>
          </cell>
          <cell r="U1227" t="str">
            <v>令和４年</v>
          </cell>
        </row>
        <row r="1228">
          <cell r="A1228">
            <v>1410051027456</v>
          </cell>
          <cell r="B1228">
            <v>6</v>
          </cell>
          <cell r="C1228" t="str">
            <v>保育所</v>
          </cell>
          <cell r="D1228" t="str">
            <v>GENKIDS瀬谷保育園</v>
          </cell>
          <cell r="E1228">
            <v>91</v>
          </cell>
          <cell r="F1228" t="str">
            <v>瀬谷区</v>
          </cell>
          <cell r="G1228" t="str">
            <v>該当</v>
          </cell>
          <cell r="H1228">
            <v>19</v>
          </cell>
          <cell r="I1228" t="str">
            <v>受ける</v>
          </cell>
          <cell r="J1228">
            <v>1080075</v>
          </cell>
          <cell r="K1228" t="str">
            <v>東京都港区港南１丁目２番７０号　品川シーズンテラス５Ｆ</v>
          </cell>
          <cell r="L1228" t="str">
            <v>ＧＥＮＫＩＤＳ瀬谷保育園</v>
          </cell>
          <cell r="M1228">
            <v>45205</v>
          </cell>
          <cell r="P1228" t="str">
            <v>あり</v>
          </cell>
          <cell r="U1228" t="str">
            <v>令和４年</v>
          </cell>
        </row>
        <row r="1229">
          <cell r="A1229">
            <v>1410051027050</v>
          </cell>
          <cell r="B1229">
            <v>6</v>
          </cell>
          <cell r="C1229" t="str">
            <v>保育所</v>
          </cell>
          <cell r="D1229" t="str">
            <v>グローバルキッズ三ツ境園</v>
          </cell>
          <cell r="E1229">
            <v>91</v>
          </cell>
          <cell r="F1229" t="str">
            <v>瀬谷区</v>
          </cell>
          <cell r="G1229" t="str">
            <v>該当</v>
          </cell>
          <cell r="H1229">
            <v>16</v>
          </cell>
          <cell r="I1229" t="str">
            <v>受ける</v>
          </cell>
          <cell r="J1229">
            <v>1020071</v>
          </cell>
          <cell r="K1229" t="str">
            <v>東京都千代田区富士見２丁目１４－３６</v>
          </cell>
          <cell r="L1229" t="str">
            <v>株式会社グローバルキッズ</v>
          </cell>
          <cell r="M1229">
            <v>45198</v>
          </cell>
          <cell r="P1229" t="str">
            <v>あり</v>
          </cell>
          <cell r="U1229" t="str">
            <v>令和４年</v>
          </cell>
        </row>
        <row r="1230">
          <cell r="A1230">
            <v>1410051026797</v>
          </cell>
          <cell r="B1230">
            <v>6</v>
          </cell>
          <cell r="C1230" t="str">
            <v>保育所</v>
          </cell>
          <cell r="D1230" t="str">
            <v>保育室「ネスト」</v>
          </cell>
          <cell r="E1230">
            <v>91</v>
          </cell>
          <cell r="F1230" t="str">
            <v>瀬谷区</v>
          </cell>
          <cell r="G1230" t="str">
            <v>該当</v>
          </cell>
          <cell r="H1230">
            <v>18</v>
          </cell>
          <cell r="I1230" t="str">
            <v>受ける</v>
          </cell>
          <cell r="J1230">
            <v>2460022</v>
          </cell>
          <cell r="K1230" t="str">
            <v>横浜市瀬谷区三ツ境１７－１</v>
          </cell>
          <cell r="L1230" t="str">
            <v>保育室「ネスト」</v>
          </cell>
          <cell r="M1230">
            <v>45212</v>
          </cell>
          <cell r="P1230" t="str">
            <v>あり</v>
          </cell>
          <cell r="U1230" t="str">
            <v>令和４年</v>
          </cell>
        </row>
        <row r="1231">
          <cell r="A1231">
            <v>1410051026185</v>
          </cell>
          <cell r="B1231">
            <v>6</v>
          </cell>
          <cell r="C1231" t="str">
            <v>保育所</v>
          </cell>
          <cell r="D1231" t="str">
            <v>わらべ細谷戸保育園</v>
          </cell>
          <cell r="E1231">
            <v>91</v>
          </cell>
          <cell r="F1231" t="str">
            <v>瀬谷区</v>
          </cell>
          <cell r="G1231" t="str">
            <v>該当</v>
          </cell>
          <cell r="H1231">
            <v>19</v>
          </cell>
          <cell r="I1231" t="str">
            <v>受ける</v>
          </cell>
          <cell r="J1231">
            <v>2460003</v>
          </cell>
          <cell r="K1231" t="str">
            <v>横浜市瀬谷区瀬谷町５９４５－２</v>
          </cell>
          <cell r="L1231" t="str">
            <v>社会福祉法人　清心福祉会　わらべ細谷戸保</v>
          </cell>
          <cell r="M1231">
            <v>45205</v>
          </cell>
          <cell r="P1231" t="str">
            <v>あり</v>
          </cell>
          <cell r="U1231" t="str">
            <v>令和４年</v>
          </cell>
        </row>
        <row r="1232">
          <cell r="A1232">
            <v>1410051025278</v>
          </cell>
          <cell r="B1232">
            <v>6</v>
          </cell>
          <cell r="C1232" t="str">
            <v>保育所</v>
          </cell>
          <cell r="D1232" t="str">
            <v>下瀬谷保育園</v>
          </cell>
          <cell r="E1232">
            <v>91</v>
          </cell>
          <cell r="F1232" t="str">
            <v>瀬谷区</v>
          </cell>
          <cell r="G1232" t="str">
            <v>該当</v>
          </cell>
          <cell r="H1232">
            <v>18</v>
          </cell>
          <cell r="I1232" t="str">
            <v>受ける</v>
          </cell>
          <cell r="J1232">
            <v>2460036</v>
          </cell>
          <cell r="K1232" t="str">
            <v>横浜市瀬谷区北新１５番地の４</v>
          </cell>
          <cell r="L1232" t="str">
            <v>社会福祉法人不易創造館　下瀬谷保育園</v>
          </cell>
          <cell r="M1232">
            <v>45205</v>
          </cell>
          <cell r="P1232" t="str">
            <v>あり</v>
          </cell>
          <cell r="U1232" t="str">
            <v>令和４年</v>
          </cell>
        </row>
        <row r="1233">
          <cell r="A1233">
            <v>1410051024644</v>
          </cell>
          <cell r="B1233">
            <v>6</v>
          </cell>
          <cell r="C1233" t="str">
            <v>保育所</v>
          </cell>
          <cell r="D1233" t="str">
            <v>ネスト瀬谷</v>
          </cell>
          <cell r="E1233">
            <v>91</v>
          </cell>
          <cell r="F1233" t="str">
            <v>瀬谷区</v>
          </cell>
          <cell r="G1233" t="str">
            <v>該当</v>
          </cell>
          <cell r="H1233">
            <v>19</v>
          </cell>
          <cell r="I1233" t="str">
            <v>受ける</v>
          </cell>
          <cell r="J1233">
            <v>2460014</v>
          </cell>
          <cell r="K1233" t="str">
            <v>横浜市瀬谷区中央６－１５</v>
          </cell>
          <cell r="L1233" t="str">
            <v>ネスト瀬谷</v>
          </cell>
          <cell r="M1233">
            <v>45212</v>
          </cell>
          <cell r="P1233" t="str">
            <v>あり</v>
          </cell>
          <cell r="U1233" t="str">
            <v>令和４年</v>
          </cell>
        </row>
        <row r="1234">
          <cell r="A1234">
            <v>1410051019404</v>
          </cell>
          <cell r="B1234">
            <v>6</v>
          </cell>
          <cell r="C1234" t="str">
            <v>保育所</v>
          </cell>
          <cell r="D1234" t="str">
            <v>瀬谷愛児園</v>
          </cell>
          <cell r="E1234">
            <v>91</v>
          </cell>
          <cell r="F1234" t="str">
            <v>瀬谷区</v>
          </cell>
          <cell r="G1234" t="str">
            <v>該当</v>
          </cell>
          <cell r="H1234">
            <v>17</v>
          </cell>
          <cell r="I1234" t="str">
            <v>受ける</v>
          </cell>
          <cell r="J1234">
            <v>2460013</v>
          </cell>
          <cell r="K1234" t="str">
            <v>横浜市瀬谷区相沢七丁目２３－１</v>
          </cell>
          <cell r="L1234" t="str">
            <v>社会福祉法人　若竹会</v>
          </cell>
          <cell r="M1234">
            <v>45191</v>
          </cell>
          <cell r="P1234" t="str">
            <v>あり</v>
          </cell>
          <cell r="U1234" t="str">
            <v>令和４年</v>
          </cell>
        </row>
        <row r="1235">
          <cell r="A1235">
            <v>1410051018505</v>
          </cell>
          <cell r="B1235">
            <v>6</v>
          </cell>
          <cell r="C1235" t="str">
            <v>保育所</v>
          </cell>
          <cell r="D1235" t="str">
            <v>Gakkenほいくえん二ツ橋</v>
          </cell>
          <cell r="E1235">
            <v>91</v>
          </cell>
          <cell r="F1235" t="str">
            <v>瀬谷区</v>
          </cell>
          <cell r="G1235" t="str">
            <v>該当</v>
          </cell>
          <cell r="H1235">
            <v>17</v>
          </cell>
          <cell r="I1235" t="str">
            <v>受ける</v>
          </cell>
          <cell r="J1235">
            <v>1418420</v>
          </cell>
          <cell r="K1235" t="str">
            <v>東京都品川区西五反田２丁目１１－８</v>
          </cell>
          <cell r="L1235" t="str">
            <v>株式会社　学研ココファン・ナーサリー</v>
          </cell>
          <cell r="M1235">
            <v>45205</v>
          </cell>
          <cell r="P1235" t="str">
            <v>あり</v>
          </cell>
          <cell r="U1235" t="str">
            <v>令和４年</v>
          </cell>
        </row>
        <row r="1236">
          <cell r="A1236">
            <v>1410051017846</v>
          </cell>
          <cell r="B1236">
            <v>6</v>
          </cell>
          <cell r="C1236" t="str">
            <v>保育所</v>
          </cell>
          <cell r="D1236" t="str">
            <v>ほうゆう保育園</v>
          </cell>
          <cell r="E1236">
            <v>91</v>
          </cell>
          <cell r="F1236" t="str">
            <v>瀬谷区</v>
          </cell>
          <cell r="G1236" t="str">
            <v>該当</v>
          </cell>
          <cell r="H1236">
            <v>17</v>
          </cell>
          <cell r="I1236" t="str">
            <v>受ける</v>
          </cell>
          <cell r="J1236">
            <v>2450009</v>
          </cell>
          <cell r="K1236" t="str">
            <v>横浜市泉区新橋町１７８３番地</v>
          </cell>
          <cell r="L1236" t="str">
            <v>医療法人社団鵬友会</v>
          </cell>
          <cell r="M1236">
            <v>45191</v>
          </cell>
          <cell r="P1236" t="str">
            <v>あり</v>
          </cell>
          <cell r="U1236" t="str">
            <v>令和４年</v>
          </cell>
        </row>
        <row r="1237">
          <cell r="A1237">
            <v>1410051016145</v>
          </cell>
          <cell r="B1237">
            <v>6</v>
          </cell>
          <cell r="C1237" t="str">
            <v>保育所</v>
          </cell>
          <cell r="D1237" t="str">
            <v>鳩の森愛の詩瀬谷保育園</v>
          </cell>
          <cell r="E1237">
            <v>91</v>
          </cell>
          <cell r="F1237" t="str">
            <v>瀬谷区</v>
          </cell>
          <cell r="G1237" t="str">
            <v>該当</v>
          </cell>
          <cell r="H1237">
            <v>24</v>
          </cell>
          <cell r="I1237" t="str">
            <v>受ける</v>
          </cell>
          <cell r="J1237">
            <v>2450009</v>
          </cell>
          <cell r="K1237" t="str">
            <v>横浜市泉区新橋町８１２－２</v>
          </cell>
          <cell r="L1237" t="str">
            <v>社会福祉法人　はとの会</v>
          </cell>
          <cell r="M1237">
            <v>45198</v>
          </cell>
          <cell r="P1237" t="str">
            <v>あり</v>
          </cell>
          <cell r="U1237" t="str">
            <v>令和４年</v>
          </cell>
        </row>
        <row r="1238">
          <cell r="A1238">
            <v>1410051015329</v>
          </cell>
          <cell r="B1238">
            <v>6</v>
          </cell>
          <cell r="C1238" t="str">
            <v>保育所</v>
          </cell>
          <cell r="D1238" t="str">
            <v>鳩の森愛の詩　宮沢保育園</v>
          </cell>
          <cell r="E1238">
            <v>91</v>
          </cell>
          <cell r="F1238" t="str">
            <v>瀬谷区</v>
          </cell>
          <cell r="G1238" t="str">
            <v>該当</v>
          </cell>
          <cell r="H1238">
            <v>16</v>
          </cell>
          <cell r="I1238" t="str">
            <v>受ける</v>
          </cell>
          <cell r="J1238">
            <v>2450009</v>
          </cell>
          <cell r="K1238" t="str">
            <v>横浜市泉区新橋町８１２－２</v>
          </cell>
          <cell r="L1238" t="str">
            <v>社会福祉法人　はとの会</v>
          </cell>
          <cell r="M1238">
            <v>45198</v>
          </cell>
          <cell r="P1238" t="str">
            <v>あり</v>
          </cell>
          <cell r="U1238" t="str">
            <v>令和４年</v>
          </cell>
        </row>
        <row r="1239">
          <cell r="A1239">
            <v>1410051014637</v>
          </cell>
          <cell r="B1239">
            <v>6</v>
          </cell>
          <cell r="C1239" t="str">
            <v>保育所</v>
          </cell>
          <cell r="D1239" t="str">
            <v>ゆたか保育園</v>
          </cell>
          <cell r="E1239">
            <v>91</v>
          </cell>
          <cell r="F1239" t="str">
            <v>瀬谷区</v>
          </cell>
          <cell r="G1239" t="str">
            <v>該当</v>
          </cell>
          <cell r="H1239">
            <v>20</v>
          </cell>
          <cell r="I1239" t="str">
            <v>受ける</v>
          </cell>
          <cell r="J1239">
            <v>2460031</v>
          </cell>
          <cell r="K1239" t="str">
            <v>横浜市瀬谷区瀬谷一丁目１番地の３</v>
          </cell>
          <cell r="L1239" t="str">
            <v>社会福祉法人　恵友福祉会</v>
          </cell>
          <cell r="M1239">
            <v>45219</v>
          </cell>
          <cell r="P1239" t="str">
            <v>あり</v>
          </cell>
          <cell r="U1239" t="str">
            <v>令和４年</v>
          </cell>
        </row>
        <row r="1240">
          <cell r="A1240">
            <v>1410051014629</v>
          </cell>
          <cell r="B1240">
            <v>6</v>
          </cell>
          <cell r="C1240" t="str">
            <v>保育所</v>
          </cell>
          <cell r="D1240" t="str">
            <v>ティンクル瀬谷保育園</v>
          </cell>
          <cell r="E1240">
            <v>91</v>
          </cell>
          <cell r="F1240" t="str">
            <v>瀬谷区</v>
          </cell>
          <cell r="G1240" t="str">
            <v>該当</v>
          </cell>
          <cell r="H1240">
            <v>27</v>
          </cell>
          <cell r="I1240" t="str">
            <v>受ける</v>
          </cell>
          <cell r="J1240">
            <v>2460031</v>
          </cell>
          <cell r="K1240" t="str">
            <v>横浜市瀬谷区瀬谷四丁目２５－２</v>
          </cell>
          <cell r="L1240" t="str">
            <v>社会福祉法人　星槎</v>
          </cell>
          <cell r="M1240">
            <v>45219</v>
          </cell>
          <cell r="P1240" t="str">
            <v>あり</v>
          </cell>
          <cell r="U1240" t="str">
            <v>令和４年</v>
          </cell>
        </row>
        <row r="1241">
          <cell r="A1241">
            <v>1410051014611</v>
          </cell>
          <cell r="B1241">
            <v>6</v>
          </cell>
          <cell r="C1241" t="str">
            <v>保育所</v>
          </cell>
          <cell r="D1241" t="str">
            <v>瀬谷中央保育園</v>
          </cell>
          <cell r="E1241">
            <v>91</v>
          </cell>
          <cell r="F1241" t="str">
            <v>瀬谷区</v>
          </cell>
          <cell r="G1241" t="str">
            <v>該当</v>
          </cell>
          <cell r="H1241">
            <v>26</v>
          </cell>
          <cell r="I1241" t="str">
            <v>受ける</v>
          </cell>
          <cell r="J1241">
            <v>2460037</v>
          </cell>
          <cell r="K1241" t="str">
            <v>横浜市瀬谷区橋戸一丁目３５－２８</v>
          </cell>
          <cell r="L1241" t="str">
            <v>瀬谷中央保育園</v>
          </cell>
          <cell r="M1241">
            <v>45226</v>
          </cell>
          <cell r="P1241" t="str">
            <v>あり</v>
          </cell>
          <cell r="U1241" t="str">
            <v>令和４年</v>
          </cell>
        </row>
        <row r="1242">
          <cell r="A1242">
            <v>1410051014603</v>
          </cell>
          <cell r="B1242">
            <v>6</v>
          </cell>
          <cell r="C1242" t="str">
            <v>保育所</v>
          </cell>
          <cell r="D1242" t="str">
            <v>シャローム三育保育園</v>
          </cell>
          <cell r="E1242">
            <v>91</v>
          </cell>
          <cell r="F1242" t="str">
            <v>瀬谷区</v>
          </cell>
          <cell r="G1242" t="str">
            <v>該当</v>
          </cell>
          <cell r="H1242">
            <v>21</v>
          </cell>
          <cell r="I1242" t="str">
            <v>受ける</v>
          </cell>
          <cell r="J1242">
            <v>2460021</v>
          </cell>
          <cell r="K1242" t="str">
            <v>横浜市瀬谷区二ツ橋町４６９番地</v>
          </cell>
          <cell r="L1242" t="str">
            <v>社会福祉法人　アドベンチスト福祉会　</v>
          </cell>
          <cell r="M1242">
            <v>45212</v>
          </cell>
          <cell r="P1242" t="str">
            <v>あり</v>
          </cell>
          <cell r="U1242" t="str">
            <v>令和４年</v>
          </cell>
        </row>
        <row r="1243">
          <cell r="A1243">
            <v>1410051014595</v>
          </cell>
          <cell r="B1243">
            <v>6</v>
          </cell>
          <cell r="C1243" t="str">
            <v>保育所</v>
          </cell>
          <cell r="D1243" t="str">
            <v>阿久和保育園</v>
          </cell>
          <cell r="E1243">
            <v>91</v>
          </cell>
          <cell r="F1243" t="str">
            <v>瀬谷区</v>
          </cell>
          <cell r="G1243" t="str">
            <v>該当</v>
          </cell>
          <cell r="H1243">
            <v>21</v>
          </cell>
          <cell r="I1243" t="str">
            <v>受ける</v>
          </cell>
          <cell r="J1243">
            <v>2460025</v>
          </cell>
          <cell r="K1243" t="str">
            <v>横浜市瀬谷区阿久和西二丁目２８番地１３</v>
          </cell>
          <cell r="L1243" t="str">
            <v>社会福祉法人　山王平成会</v>
          </cell>
          <cell r="M1243">
            <v>45205</v>
          </cell>
          <cell r="P1243" t="str">
            <v>あり</v>
          </cell>
          <cell r="U1243" t="str">
            <v>令和４年</v>
          </cell>
        </row>
        <row r="1244">
          <cell r="A1244">
            <v>1410052004009</v>
          </cell>
          <cell r="B1244">
            <v>7</v>
          </cell>
          <cell r="C1244" t="str">
            <v>家庭的保育事業</v>
          </cell>
          <cell r="D1244" t="str">
            <v>新美保育室（にいみ＊るーむ）</v>
          </cell>
          <cell r="E1244">
            <v>91</v>
          </cell>
          <cell r="F1244" t="str">
            <v>瀬谷区</v>
          </cell>
          <cell r="G1244" t="str">
            <v>該当</v>
          </cell>
          <cell r="H1244">
            <v>2</v>
          </cell>
          <cell r="I1244" t="str">
            <v>-</v>
          </cell>
          <cell r="J1244">
            <v>2460036</v>
          </cell>
          <cell r="K1244" t="str">
            <v>横浜市瀬谷区北新１７－７</v>
          </cell>
          <cell r="L1244" t="str">
            <v>新美　泉</v>
          </cell>
          <cell r="M1244">
            <v>45226</v>
          </cell>
          <cell r="P1244" t="str">
            <v>あり</v>
          </cell>
          <cell r="U1244" t="str">
            <v>令和４年</v>
          </cell>
        </row>
        <row r="1245">
          <cell r="A1245">
            <v>1410052005949</v>
          </cell>
          <cell r="B1245">
            <v>8</v>
          </cell>
          <cell r="C1245" t="str">
            <v>小規模保育事業（A型）</v>
          </cell>
          <cell r="D1245" t="str">
            <v>NPO法人ちびっこハウス</v>
          </cell>
          <cell r="E1245">
            <v>91</v>
          </cell>
          <cell r="F1245" t="str">
            <v>瀬谷区</v>
          </cell>
          <cell r="G1245" t="str">
            <v>該当</v>
          </cell>
          <cell r="H1245">
            <v>9</v>
          </cell>
          <cell r="I1245" t="str">
            <v>受ける</v>
          </cell>
          <cell r="J1245">
            <v>2460022</v>
          </cell>
          <cell r="K1245" t="str">
            <v>横浜市瀬谷区三ツ境２４－８</v>
          </cell>
          <cell r="L1245" t="str">
            <v>ＮＰＯ法人ちびっこハウス</v>
          </cell>
          <cell r="M1245">
            <v>45191</v>
          </cell>
          <cell r="P1245" t="str">
            <v>あり</v>
          </cell>
          <cell r="U1245" t="str">
            <v>令和４年</v>
          </cell>
        </row>
        <row r="1246">
          <cell r="A1246">
            <v>1410052005899</v>
          </cell>
          <cell r="B1246">
            <v>8</v>
          </cell>
          <cell r="C1246" t="str">
            <v>小規模保育事業（A型）</v>
          </cell>
          <cell r="D1246" t="str">
            <v>瀬谷みらい保育園</v>
          </cell>
          <cell r="E1246">
            <v>91</v>
          </cell>
          <cell r="F1246" t="str">
            <v>瀬谷区</v>
          </cell>
          <cell r="G1246" t="str">
            <v>該当</v>
          </cell>
          <cell r="H1246">
            <v>8</v>
          </cell>
          <cell r="I1246" t="str">
            <v>受ける</v>
          </cell>
          <cell r="J1246">
            <v>2460037</v>
          </cell>
          <cell r="K1246" t="str">
            <v>横浜市瀬谷区橋戸二丁目４－７　ヴェルブィル興英１階</v>
          </cell>
          <cell r="L1246" t="str">
            <v>瀬谷みらい保育園</v>
          </cell>
          <cell r="M1246">
            <v>45191</v>
          </cell>
          <cell r="P1246" t="str">
            <v>あり</v>
          </cell>
          <cell r="U1246" t="str">
            <v>令和４年</v>
          </cell>
        </row>
        <row r="1247">
          <cell r="A1247">
            <v>1410052005782</v>
          </cell>
          <cell r="B1247">
            <v>8</v>
          </cell>
          <cell r="C1247" t="str">
            <v>小規模保育事業（A型）</v>
          </cell>
          <cell r="D1247" t="str">
            <v>瀬谷そらいろ保育園</v>
          </cell>
          <cell r="E1247">
            <v>91</v>
          </cell>
          <cell r="F1247" t="str">
            <v>瀬谷区</v>
          </cell>
          <cell r="G1247" t="str">
            <v>該当</v>
          </cell>
          <cell r="H1247">
            <v>10</v>
          </cell>
          <cell r="I1247" t="str">
            <v>受ける</v>
          </cell>
          <cell r="J1247">
            <v>2460031</v>
          </cell>
          <cell r="K1247" t="str">
            <v>横浜市瀬谷区瀬谷四丁目５－１２　サンライフ平本１階</v>
          </cell>
          <cell r="L1247" t="str">
            <v>瀬谷そらいろ保育園</v>
          </cell>
          <cell r="M1247">
            <v>45226</v>
          </cell>
          <cell r="P1247" t="str">
            <v>あり</v>
          </cell>
          <cell r="U1247" t="str">
            <v>令和４年</v>
          </cell>
        </row>
        <row r="1248">
          <cell r="A1248">
            <v>1410052005485</v>
          </cell>
          <cell r="B1248">
            <v>8</v>
          </cell>
          <cell r="C1248" t="str">
            <v>小規模保育事業（A型）</v>
          </cell>
          <cell r="D1248" t="str">
            <v>stellar education garden阿久和小規模保育園</v>
          </cell>
          <cell r="E1248">
            <v>91</v>
          </cell>
          <cell r="F1248" t="str">
            <v>瀬谷区</v>
          </cell>
          <cell r="G1248" t="str">
            <v>該当</v>
          </cell>
          <cell r="H1248">
            <v>7</v>
          </cell>
          <cell r="I1248" t="str">
            <v>受ける</v>
          </cell>
          <cell r="J1248">
            <v>1340084</v>
          </cell>
          <cell r="K1248" t="str">
            <v>東京都江戸川区東葛西５丁目３７－１６</v>
          </cell>
          <cell r="L1248" t="str">
            <v>株式会社Ｓｔｅｌｌａｒｅｄｕｃａｔｉｏｎ</v>
          </cell>
          <cell r="M1248">
            <v>45237</v>
          </cell>
          <cell r="P1248" t="str">
            <v>あり</v>
          </cell>
          <cell r="U1248" t="str">
            <v>令和４年</v>
          </cell>
        </row>
        <row r="1249">
          <cell r="A1249">
            <v>1410052004702</v>
          </cell>
          <cell r="B1249">
            <v>8</v>
          </cell>
          <cell r="C1249" t="str">
            <v>小規模保育事業（A型）</v>
          </cell>
          <cell r="D1249" t="str">
            <v>ネストうーたん</v>
          </cell>
          <cell r="E1249">
            <v>91</v>
          </cell>
          <cell r="F1249" t="str">
            <v>瀬谷区</v>
          </cell>
          <cell r="G1249" t="str">
            <v>該当</v>
          </cell>
          <cell r="H1249">
            <v>11</v>
          </cell>
          <cell r="I1249" t="str">
            <v>受ける</v>
          </cell>
          <cell r="J1249">
            <v>2460031</v>
          </cell>
          <cell r="K1249" t="str">
            <v>横浜市瀬谷区瀬谷３－９－２０</v>
          </cell>
          <cell r="L1249" t="str">
            <v>ネストうーたん</v>
          </cell>
          <cell r="M1249">
            <v>45191</v>
          </cell>
          <cell r="P1249" t="str">
            <v>あり</v>
          </cell>
          <cell r="U1249" t="str">
            <v>令和４年</v>
          </cell>
        </row>
        <row r="1250">
          <cell r="A1250">
            <v>1410052002862</v>
          </cell>
          <cell r="B1250">
            <v>8</v>
          </cell>
          <cell r="C1250" t="str">
            <v>小規模保育事業（A型）</v>
          </cell>
          <cell r="D1250" t="str">
            <v>ネストぽぽ</v>
          </cell>
          <cell r="E1250">
            <v>91</v>
          </cell>
          <cell r="F1250" t="str">
            <v>瀬谷区</v>
          </cell>
          <cell r="G1250" t="str">
            <v>該当</v>
          </cell>
          <cell r="H1250">
            <v>9</v>
          </cell>
          <cell r="I1250" t="str">
            <v>受ける</v>
          </cell>
          <cell r="J1250">
            <v>2460031</v>
          </cell>
          <cell r="K1250" t="str">
            <v>横浜市瀬谷区瀬谷３－１０－５</v>
          </cell>
          <cell r="L1250" t="str">
            <v>ネストぽぽ</v>
          </cell>
          <cell r="M1250">
            <v>45191</v>
          </cell>
          <cell r="P1250" t="str">
            <v>あり</v>
          </cell>
          <cell r="U1250" t="str">
            <v>令和４年</v>
          </cell>
        </row>
        <row r="1251">
          <cell r="A1251">
            <v>1410052002789</v>
          </cell>
          <cell r="B1251">
            <v>8</v>
          </cell>
          <cell r="C1251" t="str">
            <v>小規模保育事業（A型）</v>
          </cell>
          <cell r="D1251" t="str">
            <v>阿久和キッズ</v>
          </cell>
          <cell r="E1251">
            <v>91</v>
          </cell>
          <cell r="F1251" t="str">
            <v>瀬谷区</v>
          </cell>
          <cell r="G1251" t="str">
            <v>該当</v>
          </cell>
          <cell r="H1251">
            <v>12</v>
          </cell>
          <cell r="I1251" t="str">
            <v>受ける</v>
          </cell>
          <cell r="J1251">
            <v>2460023</v>
          </cell>
          <cell r="K1251" t="str">
            <v>横浜市瀬谷区阿久和東二丁目７－１５</v>
          </cell>
          <cell r="L1251" t="str">
            <v>社会福祉法人　山王平成会</v>
          </cell>
          <cell r="M1251">
            <v>45205</v>
          </cell>
          <cell r="P1251" t="str">
            <v>あり</v>
          </cell>
          <cell r="U1251" t="str">
            <v>令和４年</v>
          </cell>
        </row>
        <row r="1252">
          <cell r="A1252">
            <v>1410052003332</v>
          </cell>
          <cell r="B1252">
            <v>11</v>
          </cell>
          <cell r="C1252" t="str">
            <v>小規模保育事業（B型）</v>
          </cell>
          <cell r="D1252" t="str">
            <v>てぃんく２＠ねすと</v>
          </cell>
          <cell r="E1252">
            <v>91</v>
          </cell>
          <cell r="F1252" t="str">
            <v>瀬谷区</v>
          </cell>
          <cell r="G1252" t="str">
            <v>該当</v>
          </cell>
          <cell r="H1252">
            <v>9</v>
          </cell>
          <cell r="I1252" t="str">
            <v>受ける</v>
          </cell>
          <cell r="J1252">
            <v>2460031</v>
          </cell>
          <cell r="K1252" t="str">
            <v>横浜市瀬谷区瀬谷４－５－３２</v>
          </cell>
          <cell r="L1252" t="str">
            <v>てぃんく２＠ねすと</v>
          </cell>
          <cell r="M1252">
            <v>45191</v>
          </cell>
          <cell r="P1252" t="str">
            <v>あり</v>
          </cell>
          <cell r="U1252" t="str">
            <v>令和４年</v>
          </cell>
        </row>
        <row r="1253">
          <cell r="A1253">
            <v>1410052003324</v>
          </cell>
          <cell r="B1253">
            <v>11</v>
          </cell>
          <cell r="C1253" t="str">
            <v>小規模保育事業（B型）</v>
          </cell>
          <cell r="D1253" t="str">
            <v>はぐ＠ねすと</v>
          </cell>
          <cell r="E1253">
            <v>91</v>
          </cell>
          <cell r="F1253" t="str">
            <v>瀬谷区</v>
          </cell>
          <cell r="G1253" t="str">
            <v>該当</v>
          </cell>
          <cell r="H1253">
            <v>8</v>
          </cell>
          <cell r="I1253" t="str">
            <v>受ける</v>
          </cell>
          <cell r="J1253">
            <v>2460022</v>
          </cell>
          <cell r="K1253" t="str">
            <v>横浜市瀬谷区三ツ境５－５　グレートヒル三ツ境　２Ｆ</v>
          </cell>
          <cell r="L1253" t="str">
            <v>はぐ＠ねすと</v>
          </cell>
          <cell r="M1253">
            <v>45226</v>
          </cell>
          <cell r="P1253" t="str">
            <v>あり</v>
          </cell>
          <cell r="U1253" t="str">
            <v>令和４年</v>
          </cell>
        </row>
      </sheetData>
      <sheetData sheetId="4">
        <row r="2">
          <cell r="C2" t="str">
            <v>A</v>
          </cell>
          <cell r="D2" t="str">
            <v>B</v>
          </cell>
          <cell r="E2" t="str">
            <v>C</v>
          </cell>
          <cell r="F2" t="str">
            <v>処遇3</v>
          </cell>
        </row>
        <row r="3">
          <cell r="B3" t="str">
            <v>幼稚園</v>
          </cell>
          <cell r="C3">
            <v>51380</v>
          </cell>
          <cell r="D3">
            <v>6420</v>
          </cell>
          <cell r="E3">
            <v>50000</v>
          </cell>
          <cell r="F3">
            <v>11560</v>
          </cell>
        </row>
        <row r="4">
          <cell r="B4" t="str">
            <v>保育所</v>
          </cell>
          <cell r="C4">
            <v>48900</v>
          </cell>
          <cell r="D4">
            <v>6110</v>
          </cell>
          <cell r="E4">
            <v>50000</v>
          </cell>
          <cell r="F4">
            <v>11000</v>
          </cell>
        </row>
        <row r="5">
          <cell r="B5" t="str">
            <v>認定こども園（幼保連携型）</v>
          </cell>
          <cell r="C5">
            <v>50140</v>
          </cell>
          <cell r="D5">
            <v>6270</v>
          </cell>
          <cell r="E5">
            <v>50000</v>
          </cell>
          <cell r="F5">
            <v>11280</v>
          </cell>
        </row>
        <row r="6">
          <cell r="B6" t="str">
            <v>認定こども園（幼稚園型）</v>
          </cell>
          <cell r="C6">
            <v>50140</v>
          </cell>
          <cell r="D6">
            <v>6270</v>
          </cell>
          <cell r="E6">
            <v>50000</v>
          </cell>
          <cell r="F6">
            <v>11280</v>
          </cell>
        </row>
        <row r="7">
          <cell r="B7" t="str">
            <v>小規模保育事業（A型）</v>
          </cell>
          <cell r="C7">
            <v>48900</v>
          </cell>
          <cell r="D7">
            <v>6110</v>
          </cell>
          <cell r="E7">
            <v>50000</v>
          </cell>
          <cell r="F7">
            <v>11000</v>
          </cell>
        </row>
        <row r="8">
          <cell r="B8" t="str">
            <v>事業所内保育事業－小規模Ａ型基準</v>
          </cell>
          <cell r="C8">
            <v>48900</v>
          </cell>
          <cell r="D8">
            <v>6110</v>
          </cell>
          <cell r="E8">
            <v>50000</v>
          </cell>
          <cell r="F8">
            <v>11000</v>
          </cell>
        </row>
        <row r="9">
          <cell r="B9" t="str">
            <v>小規模保育事業（B型）</v>
          </cell>
          <cell r="C9">
            <v>48900</v>
          </cell>
          <cell r="D9">
            <v>6110</v>
          </cell>
          <cell r="E9">
            <v>50000</v>
          </cell>
          <cell r="F9">
            <v>11000</v>
          </cell>
        </row>
        <row r="10">
          <cell r="B10" t="str">
            <v>小規模保育事業（C型）</v>
          </cell>
          <cell r="C10">
            <v>48900</v>
          </cell>
          <cell r="D10">
            <v>6110</v>
          </cell>
          <cell r="E10">
            <v>50000</v>
          </cell>
          <cell r="F10">
            <v>11000</v>
          </cell>
        </row>
        <row r="11">
          <cell r="B11" t="str">
            <v>家庭的保育事業</v>
          </cell>
          <cell r="C11">
            <v>48900</v>
          </cell>
          <cell r="D11">
            <v>6110</v>
          </cell>
          <cell r="E11">
            <v>50000</v>
          </cell>
          <cell r="F11">
            <v>11000</v>
          </cell>
        </row>
      </sheetData>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E56"/>
  <sheetViews>
    <sheetView tabSelected="1" view="pageBreakPreview" zoomScaleNormal="100" zoomScaleSheetLayoutView="100" workbookViewId="0">
      <selection activeCell="G16" sqref="G16:L16"/>
    </sheetView>
  </sheetViews>
  <sheetFormatPr defaultColWidth="8.875" defaultRowHeight="13.5" outlineLevelRow="1"/>
  <cols>
    <col min="1" max="12" width="3.125" customWidth="1"/>
    <col min="13" max="36" width="2.625" customWidth="1"/>
    <col min="37" max="37" width="3" customWidth="1"/>
    <col min="38" max="55" width="9" customWidth="1"/>
    <col min="56" max="57" width="33.5" customWidth="1"/>
  </cols>
  <sheetData>
    <row r="1" spans="1:44" ht="14.25" thickBot="1">
      <c r="A1" s="35"/>
      <c r="B1" s="35"/>
      <c r="C1" s="35"/>
      <c r="D1" s="35"/>
      <c r="E1" s="35"/>
      <c r="F1" s="35"/>
      <c r="G1" s="35"/>
      <c r="H1" s="35"/>
      <c r="I1" s="35"/>
      <c r="J1" s="35"/>
      <c r="K1" s="35"/>
      <c r="L1" s="35"/>
      <c r="M1" s="35"/>
      <c r="N1" s="35"/>
      <c r="O1" s="35"/>
      <c r="P1" s="35"/>
      <c r="Q1" s="35"/>
      <c r="R1" s="36"/>
      <c r="S1" s="379"/>
      <c r="T1" s="379"/>
      <c r="U1" s="37"/>
      <c r="V1" s="37"/>
      <c r="W1" s="37"/>
      <c r="X1" s="37"/>
      <c r="Y1" s="37"/>
      <c r="Z1" s="37"/>
      <c r="AA1" s="37"/>
      <c r="AB1" s="36"/>
      <c r="AC1" s="36"/>
      <c r="AD1" s="36"/>
      <c r="AE1" s="393"/>
      <c r="AF1" s="393"/>
      <c r="AG1" s="393"/>
      <c r="AH1" s="393"/>
      <c r="AI1" s="393"/>
      <c r="AJ1" s="393"/>
      <c r="AP1" s="1"/>
      <c r="AQ1" s="2"/>
      <c r="AR1" s="2"/>
    </row>
    <row r="2" spans="1:44" ht="14.25" customHeight="1">
      <c r="A2" s="35"/>
      <c r="B2" s="416" t="s">
        <v>185</v>
      </c>
      <c r="C2" s="417"/>
      <c r="D2" s="417"/>
      <c r="E2" s="417"/>
      <c r="F2" s="417"/>
      <c r="G2" s="417"/>
      <c r="H2" s="417"/>
      <c r="I2" s="417"/>
      <c r="J2" s="417"/>
      <c r="K2" s="417"/>
      <c r="L2" s="418"/>
      <c r="M2" s="35"/>
      <c r="N2" s="35"/>
      <c r="O2" s="35"/>
      <c r="P2" s="35"/>
      <c r="Q2" s="35"/>
      <c r="R2" s="380" t="s">
        <v>150</v>
      </c>
      <c r="S2" s="381"/>
      <c r="T2" s="381"/>
      <c r="U2" s="382"/>
      <c r="V2" s="394" t="s">
        <v>163</v>
      </c>
      <c r="W2" s="395"/>
      <c r="X2" s="395"/>
      <c r="Y2" s="395"/>
      <c r="Z2" s="397"/>
      <c r="AA2" s="397"/>
      <c r="AB2" s="397"/>
      <c r="AC2" s="397"/>
      <c r="AD2" s="397"/>
      <c r="AE2" s="397"/>
      <c r="AF2" s="397"/>
      <c r="AG2" s="397"/>
      <c r="AH2" s="397"/>
      <c r="AI2" s="395" t="s">
        <v>164</v>
      </c>
      <c r="AJ2" s="396"/>
      <c r="AP2" s="1"/>
      <c r="AQ2" s="2"/>
      <c r="AR2" s="2"/>
    </row>
    <row r="3" spans="1:44" ht="14.25" customHeight="1" thickBot="1">
      <c r="A3" s="35"/>
      <c r="B3" s="419"/>
      <c r="C3" s="420"/>
      <c r="D3" s="420"/>
      <c r="E3" s="420"/>
      <c r="F3" s="420"/>
      <c r="G3" s="420"/>
      <c r="H3" s="420"/>
      <c r="I3" s="420"/>
      <c r="J3" s="420"/>
      <c r="K3" s="420"/>
      <c r="L3" s="421"/>
      <c r="M3" s="35"/>
      <c r="N3" s="35"/>
      <c r="O3" s="35"/>
      <c r="P3" s="35"/>
      <c r="Q3" s="35"/>
      <c r="R3" s="383" t="s">
        <v>1</v>
      </c>
      <c r="S3" s="384"/>
      <c r="T3" s="384"/>
      <c r="U3" s="385"/>
      <c r="V3" s="386" t="s">
        <v>323</v>
      </c>
      <c r="W3" s="387"/>
      <c r="X3" s="387"/>
      <c r="Y3" s="387"/>
      <c r="Z3" s="387"/>
      <c r="AA3" s="387"/>
      <c r="AB3" s="387"/>
      <c r="AC3" s="387"/>
      <c r="AD3" s="387"/>
      <c r="AE3" s="387"/>
      <c r="AF3" s="387"/>
      <c r="AG3" s="387"/>
      <c r="AH3" s="387"/>
      <c r="AI3" s="387"/>
      <c r="AJ3" s="388"/>
      <c r="AP3" s="1"/>
      <c r="AQ3" s="2"/>
      <c r="AR3" s="2"/>
    </row>
    <row r="4" spans="1:44" ht="14.25" customHeight="1">
      <c r="A4" s="35"/>
      <c r="B4" s="290"/>
      <c r="C4" s="290"/>
      <c r="D4" s="290"/>
      <c r="E4" s="290"/>
      <c r="F4" s="290"/>
      <c r="G4" s="290"/>
      <c r="H4" s="290"/>
      <c r="I4" s="290"/>
      <c r="J4" s="35"/>
      <c r="K4" s="35"/>
      <c r="L4" s="35"/>
      <c r="M4" s="35"/>
      <c r="N4" s="35"/>
      <c r="O4" s="35"/>
      <c r="P4" s="35"/>
      <c r="Q4" s="35"/>
      <c r="R4" s="383" t="s">
        <v>2</v>
      </c>
      <c r="S4" s="384"/>
      <c r="T4" s="384"/>
      <c r="U4" s="385"/>
      <c r="V4" s="398"/>
      <c r="W4" s="399"/>
      <c r="X4" s="399"/>
      <c r="Y4" s="399"/>
      <c r="Z4" s="399"/>
      <c r="AA4" s="399"/>
      <c r="AB4" s="399"/>
      <c r="AC4" s="399"/>
      <c r="AD4" s="399"/>
      <c r="AE4" s="399"/>
      <c r="AF4" s="399"/>
      <c r="AG4" s="399"/>
      <c r="AH4" s="399"/>
      <c r="AI4" s="399"/>
      <c r="AJ4" s="400"/>
      <c r="AP4" s="1"/>
    </row>
    <row r="5" spans="1:44" ht="14.25" customHeight="1">
      <c r="A5" s="35"/>
      <c r="B5" s="291" t="s">
        <v>287</v>
      </c>
      <c r="C5" s="290"/>
      <c r="D5" s="290"/>
      <c r="E5" s="290"/>
      <c r="F5" s="290"/>
      <c r="G5" s="290"/>
      <c r="H5" s="290"/>
      <c r="I5" s="290"/>
      <c r="J5" s="35"/>
      <c r="K5" s="35"/>
      <c r="L5" s="35"/>
      <c r="M5" s="35"/>
      <c r="N5" s="35"/>
      <c r="O5" s="35"/>
      <c r="P5" s="35"/>
      <c r="Q5" s="35"/>
      <c r="R5" s="407" t="s">
        <v>151</v>
      </c>
      <c r="S5" s="408"/>
      <c r="T5" s="408"/>
      <c r="U5" s="409"/>
      <c r="V5" s="401"/>
      <c r="W5" s="402"/>
      <c r="X5" s="402"/>
      <c r="Y5" s="402"/>
      <c r="Z5" s="402"/>
      <c r="AA5" s="402"/>
      <c r="AB5" s="402"/>
      <c r="AC5" s="402"/>
      <c r="AD5" s="402"/>
      <c r="AE5" s="402"/>
      <c r="AF5" s="402"/>
      <c r="AG5" s="402"/>
      <c r="AH5" s="402"/>
      <c r="AI5" s="402"/>
      <c r="AJ5" s="403"/>
      <c r="AP5" s="1"/>
    </row>
    <row r="6" spans="1:44" ht="14.25" customHeight="1">
      <c r="A6" s="35"/>
      <c r="B6" s="292" t="s">
        <v>288</v>
      </c>
      <c r="C6" s="290"/>
      <c r="D6" s="290"/>
      <c r="E6" s="290"/>
      <c r="F6" s="290"/>
      <c r="G6" s="290"/>
      <c r="H6" s="290"/>
      <c r="I6" s="290"/>
      <c r="J6" s="35"/>
      <c r="K6" s="35"/>
      <c r="L6" s="35"/>
      <c r="M6" s="35"/>
      <c r="N6" s="35"/>
      <c r="O6" s="35"/>
      <c r="P6" s="35"/>
      <c r="Q6" s="35"/>
      <c r="R6" s="410"/>
      <c r="S6" s="411"/>
      <c r="T6" s="411"/>
      <c r="U6" s="412"/>
      <c r="V6" s="404"/>
      <c r="W6" s="405"/>
      <c r="X6" s="405"/>
      <c r="Y6" s="405"/>
      <c r="Z6" s="405"/>
      <c r="AA6" s="405"/>
      <c r="AB6" s="405"/>
      <c r="AC6" s="405"/>
      <c r="AD6" s="405"/>
      <c r="AE6" s="405"/>
      <c r="AF6" s="405"/>
      <c r="AG6" s="405"/>
      <c r="AH6" s="405"/>
      <c r="AI6" s="405"/>
      <c r="AJ6" s="406"/>
      <c r="AP6" s="1"/>
    </row>
    <row r="7" spans="1:44" ht="15" customHeight="1" thickBot="1">
      <c r="A7" s="35"/>
      <c r="B7" s="291" t="s">
        <v>289</v>
      </c>
      <c r="C7" s="290"/>
      <c r="D7" s="290"/>
      <c r="E7" s="290"/>
      <c r="F7" s="290"/>
      <c r="G7" s="290"/>
      <c r="H7" s="290"/>
      <c r="I7" s="290"/>
      <c r="J7" s="35"/>
      <c r="K7" s="35"/>
      <c r="L7" s="35"/>
      <c r="M7" s="35"/>
      <c r="N7" s="35"/>
      <c r="O7" s="35"/>
      <c r="P7" s="35"/>
      <c r="Q7" s="35"/>
      <c r="R7" s="413" t="s">
        <v>152</v>
      </c>
      <c r="S7" s="414"/>
      <c r="T7" s="414"/>
      <c r="U7" s="415"/>
      <c r="V7" s="390"/>
      <c r="W7" s="391"/>
      <c r="X7" s="391"/>
      <c r="Y7" s="391"/>
      <c r="Z7" s="391"/>
      <c r="AA7" s="391"/>
      <c r="AB7" s="391"/>
      <c r="AC7" s="391"/>
      <c r="AD7" s="391"/>
      <c r="AE7" s="391"/>
      <c r="AF7" s="391"/>
      <c r="AG7" s="391"/>
      <c r="AH7" s="391"/>
      <c r="AI7" s="391"/>
      <c r="AJ7" s="392"/>
      <c r="AP7" s="1"/>
    </row>
    <row r="8" spans="1:44" ht="6" customHeight="1">
      <c r="A8" s="35"/>
      <c r="B8" s="35"/>
      <c r="C8" s="35"/>
      <c r="D8" s="35"/>
      <c r="E8" s="35"/>
      <c r="F8" s="35"/>
      <c r="G8" s="35"/>
      <c r="H8" s="35"/>
      <c r="I8" s="35"/>
      <c r="J8" s="35"/>
      <c r="K8" s="35"/>
      <c r="L8" s="35"/>
      <c r="M8" s="35"/>
      <c r="N8" s="35"/>
      <c r="O8" s="35"/>
      <c r="P8" s="35"/>
      <c r="Q8" s="35"/>
      <c r="R8" s="38"/>
      <c r="S8" s="38"/>
      <c r="T8" s="38"/>
      <c r="U8" s="38"/>
      <c r="V8" s="39"/>
      <c r="W8" s="39"/>
      <c r="X8" s="39"/>
      <c r="Y8" s="39"/>
      <c r="Z8" s="39"/>
      <c r="AA8" s="39"/>
      <c r="AB8" s="39"/>
      <c r="AC8" s="39"/>
      <c r="AD8" s="39"/>
      <c r="AE8" s="39"/>
      <c r="AF8" s="39"/>
      <c r="AG8" s="39"/>
      <c r="AH8" s="39"/>
      <c r="AI8" s="39"/>
      <c r="AJ8" s="39"/>
      <c r="AP8" s="1"/>
    </row>
    <row r="9" spans="1:44" ht="6.75" customHeight="1">
      <c r="A9" s="35"/>
      <c r="B9" s="3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P9" s="1"/>
    </row>
    <row r="10" spans="1:44" s="276" customFormat="1" ht="18.75">
      <c r="A10" s="389" t="s">
        <v>285</v>
      </c>
      <c r="B10" s="389"/>
      <c r="C10" s="389"/>
      <c r="D10" s="389"/>
      <c r="E10" s="389"/>
      <c r="F10" s="389"/>
      <c r="G10" s="389"/>
      <c r="H10" s="389"/>
      <c r="I10" s="389"/>
      <c r="J10" s="389"/>
      <c r="K10" s="389"/>
      <c r="L10" s="389"/>
      <c r="M10" s="389"/>
      <c r="N10" s="389"/>
      <c r="O10" s="389"/>
      <c r="P10" s="389"/>
      <c r="Q10" s="389"/>
      <c r="R10" s="389"/>
      <c r="S10" s="389"/>
      <c r="T10" s="389"/>
      <c r="U10" s="389"/>
      <c r="V10" s="389"/>
      <c r="W10" s="389"/>
      <c r="X10" s="389"/>
      <c r="Y10" s="389"/>
      <c r="Z10" s="389"/>
      <c r="AA10" s="389"/>
      <c r="AB10" s="389"/>
      <c r="AC10" s="389"/>
      <c r="AD10" s="389"/>
      <c r="AE10" s="389"/>
      <c r="AF10" s="389"/>
      <c r="AG10" s="389"/>
      <c r="AH10" s="389"/>
      <c r="AI10" s="389"/>
      <c r="AJ10" s="389"/>
      <c r="AP10" s="1"/>
      <c r="AQ10" s="277"/>
      <c r="AR10" s="2"/>
    </row>
    <row r="11" spans="1:44" s="276" customFormat="1" ht="6" customHeight="1">
      <c r="A11" s="278"/>
      <c r="B11" s="278"/>
      <c r="C11" s="27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8"/>
      <c r="AI11" s="278"/>
      <c r="AJ11" s="278"/>
      <c r="AP11" s="1"/>
      <c r="AQ11" s="2"/>
      <c r="AR11" s="2"/>
    </row>
    <row r="12" spans="1:44" s="276" customFormat="1">
      <c r="A12" s="279" t="s">
        <v>116</v>
      </c>
      <c r="B12" s="93"/>
      <c r="C12" s="94"/>
      <c r="D12" s="94"/>
      <c r="E12" s="94"/>
      <c r="F12" s="94"/>
      <c r="G12" s="94"/>
      <c r="H12" s="94"/>
      <c r="I12" s="94"/>
      <c r="J12" s="94"/>
      <c r="K12" s="94"/>
      <c r="L12" s="94"/>
      <c r="M12" s="94"/>
      <c r="N12" s="94"/>
      <c r="O12" s="94"/>
      <c r="P12" s="94"/>
      <c r="Q12" s="94"/>
      <c r="R12" s="94"/>
      <c r="S12" s="94"/>
      <c r="T12" s="94"/>
      <c r="U12" s="94"/>
      <c r="V12" s="94"/>
      <c r="W12" s="94"/>
      <c r="X12" s="94"/>
      <c r="Y12" s="94"/>
      <c r="Z12" s="94"/>
      <c r="AA12" s="94"/>
      <c r="AB12" s="95"/>
      <c r="AC12" s="280"/>
      <c r="AD12" s="280"/>
      <c r="AE12" s="40"/>
      <c r="AF12" s="93"/>
      <c r="AG12" s="280"/>
      <c r="AH12" s="280"/>
      <c r="AI12" s="40"/>
      <c r="AJ12" s="41"/>
      <c r="AP12" s="1"/>
      <c r="AQ12" s="2"/>
      <c r="AR12" s="2"/>
    </row>
    <row r="13" spans="1:44" s="276" customFormat="1">
      <c r="A13" s="281" t="s">
        <v>283</v>
      </c>
      <c r="B13" s="98"/>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0"/>
      <c r="AH13" s="90"/>
      <c r="AI13" s="90"/>
      <c r="AJ13" s="91"/>
      <c r="AP13" s="1"/>
      <c r="AQ13" s="2"/>
      <c r="AR13" s="2"/>
    </row>
    <row r="14" spans="1:44" s="276" customFormat="1">
      <c r="A14" s="282" t="s">
        <v>284</v>
      </c>
      <c r="B14" s="96"/>
      <c r="C14" s="283"/>
      <c r="D14" s="283"/>
      <c r="E14" s="283"/>
      <c r="F14" s="283"/>
      <c r="G14" s="283"/>
      <c r="H14" s="283"/>
      <c r="I14" s="283"/>
      <c r="J14" s="283"/>
      <c r="K14" s="283"/>
      <c r="L14" s="283"/>
      <c r="M14" s="31"/>
      <c r="N14" s="283"/>
      <c r="O14" s="283"/>
      <c r="P14" s="283"/>
      <c r="Q14" s="283"/>
      <c r="R14" s="283"/>
      <c r="S14" s="283"/>
      <c r="T14" s="283"/>
      <c r="U14" s="283"/>
      <c r="V14" s="283"/>
      <c r="W14" s="283"/>
      <c r="X14" s="283"/>
      <c r="Y14" s="283"/>
      <c r="Z14" s="283"/>
      <c r="AA14" s="283"/>
      <c r="AB14" s="97"/>
      <c r="AC14" s="283"/>
      <c r="AD14" s="283"/>
      <c r="AE14" s="42"/>
      <c r="AF14" s="96"/>
      <c r="AG14" s="283"/>
      <c r="AH14" s="283"/>
      <c r="AI14" s="42"/>
      <c r="AJ14" s="43"/>
      <c r="AP14" s="1"/>
      <c r="AQ14" s="2"/>
      <c r="AR14" s="2"/>
    </row>
    <row r="15" spans="1:44" s="276" customFormat="1" ht="8.25" customHeight="1" thickBot="1">
      <c r="A15" s="278"/>
      <c r="B15" s="278"/>
      <c r="C15" s="278"/>
      <c r="D15" s="278"/>
      <c r="E15" s="278"/>
      <c r="F15" s="278"/>
      <c r="G15" s="278"/>
      <c r="H15" s="278"/>
      <c r="I15" s="278"/>
      <c r="J15" s="278"/>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P15" s="1"/>
      <c r="AQ15" s="2"/>
      <c r="AR15" s="2"/>
    </row>
    <row r="16" spans="1:44" s="276" customFormat="1" ht="27.75" customHeight="1" thickBot="1">
      <c r="A16" s="430" t="s">
        <v>115</v>
      </c>
      <c r="B16" s="430"/>
      <c r="C16" s="430"/>
      <c r="D16" s="430"/>
      <c r="E16" s="430"/>
      <c r="F16" s="431"/>
      <c r="G16" s="426"/>
      <c r="H16" s="427"/>
      <c r="I16" s="427"/>
      <c r="J16" s="427"/>
      <c r="K16" s="427"/>
      <c r="L16" s="428"/>
      <c r="M16" s="429" t="s">
        <v>8</v>
      </c>
      <c r="N16" s="430"/>
      <c r="O16" s="430"/>
      <c r="P16" s="430"/>
      <c r="Q16" s="430"/>
      <c r="R16" s="431"/>
      <c r="S16" s="537"/>
      <c r="T16" s="538"/>
      <c r="U16" s="538"/>
      <c r="V16" s="538"/>
      <c r="W16" s="538"/>
      <c r="X16" s="539"/>
      <c r="Y16" s="429" t="s">
        <v>9</v>
      </c>
      <c r="Z16" s="430"/>
      <c r="AA16" s="430"/>
      <c r="AB16" s="430"/>
      <c r="AC16" s="430"/>
      <c r="AD16" s="430"/>
      <c r="AE16" s="546" t="e">
        <f>VLOOKUP(S16,定員,2,1)</f>
        <v>#N/A</v>
      </c>
      <c r="AF16" s="546"/>
      <c r="AG16" s="546"/>
      <c r="AH16" s="546"/>
      <c r="AI16" s="546"/>
      <c r="AJ16" s="546"/>
      <c r="AP16" s="1"/>
      <c r="AQ16" s="1"/>
      <c r="AR16" s="1"/>
    </row>
    <row r="17" spans="1:57" s="276" customFormat="1" ht="6" customHeight="1">
      <c r="A17" s="278"/>
      <c r="B17" s="278"/>
      <c r="C17" s="278"/>
      <c r="D17" s="278"/>
      <c r="E17" s="278"/>
      <c r="F17" s="278"/>
      <c r="G17" s="278"/>
      <c r="H17" s="278"/>
      <c r="I17" s="278"/>
      <c r="J17" s="278"/>
      <c r="K17" s="278"/>
      <c r="L17" s="278"/>
      <c r="M17" s="278"/>
      <c r="N17" s="278"/>
      <c r="O17" s="278"/>
      <c r="P17" s="278"/>
      <c r="Q17" s="278"/>
      <c r="R17" s="278"/>
      <c r="S17" s="278"/>
      <c r="T17" s="278"/>
      <c r="U17" s="278"/>
      <c r="V17" s="278"/>
      <c r="W17" s="278"/>
      <c r="X17" s="278"/>
      <c r="Y17" s="278"/>
      <c r="Z17" s="278"/>
      <c r="AA17" s="278"/>
      <c r="AB17" s="278"/>
      <c r="AC17" s="278"/>
      <c r="AD17" s="278"/>
      <c r="AE17" s="278"/>
      <c r="AF17" s="278"/>
      <c r="AG17" s="278"/>
      <c r="AH17" s="278"/>
      <c r="AI17" s="278"/>
      <c r="AJ17" s="278"/>
      <c r="AP17" s="1"/>
      <c r="AQ17" s="1"/>
      <c r="AR17" s="1"/>
    </row>
    <row r="18" spans="1:57" s="276" customFormat="1" ht="3.75" customHeight="1">
      <c r="A18" s="278"/>
      <c r="B18" s="278"/>
      <c r="C18" s="278"/>
      <c r="D18" s="278"/>
      <c r="E18" s="278"/>
      <c r="F18" s="278"/>
      <c r="G18" s="278"/>
      <c r="H18" s="278"/>
      <c r="I18" s="278"/>
      <c r="J18" s="278"/>
      <c r="K18" s="278"/>
      <c r="L18" s="278"/>
      <c r="M18" s="278"/>
      <c r="N18" s="278"/>
      <c r="O18" s="278"/>
      <c r="P18" s="278"/>
      <c r="Q18" s="278"/>
      <c r="R18" s="278"/>
      <c r="S18" s="278"/>
      <c r="T18" s="278"/>
      <c r="U18" s="278"/>
      <c r="V18" s="278"/>
      <c r="W18" s="278"/>
      <c r="X18" s="278"/>
      <c r="Y18" s="278"/>
      <c r="Z18" s="278"/>
      <c r="AA18" s="278"/>
      <c r="AB18" s="278"/>
      <c r="AC18" s="278"/>
      <c r="AD18" s="278"/>
      <c r="AE18" s="278"/>
      <c r="AF18" s="278"/>
      <c r="AG18" s="278"/>
      <c r="AH18" s="278"/>
      <c r="AI18" s="278"/>
      <c r="AJ18" s="278"/>
      <c r="AP18" s="1"/>
      <c r="AQ18" s="2"/>
      <c r="AR18" s="2"/>
    </row>
    <row r="19" spans="1:57" s="276" customFormat="1" ht="7.5" customHeight="1">
      <c r="A19" s="278"/>
      <c r="B19" s="278"/>
      <c r="C19" s="278"/>
      <c r="D19" s="278"/>
      <c r="E19" s="278"/>
      <c r="F19" s="278"/>
      <c r="G19" s="434" t="s">
        <v>10</v>
      </c>
      <c r="H19" s="434"/>
      <c r="I19" s="434"/>
      <c r="J19" s="434"/>
      <c r="K19" s="434"/>
      <c r="L19" s="434"/>
      <c r="M19" s="434" t="s">
        <v>186</v>
      </c>
      <c r="N19" s="434"/>
      <c r="O19" s="434"/>
      <c r="P19" s="434"/>
      <c r="Q19" s="434"/>
      <c r="R19" s="435"/>
      <c r="S19" s="438" t="s">
        <v>187</v>
      </c>
      <c r="T19" s="439"/>
      <c r="U19" s="439"/>
      <c r="V19" s="439"/>
      <c r="W19" s="439"/>
      <c r="X19" s="439"/>
      <c r="Y19" s="99"/>
      <c r="Z19" s="99"/>
      <c r="AA19" s="100"/>
      <c r="AB19" s="101"/>
      <c r="AC19" s="102"/>
      <c r="AD19" s="278"/>
      <c r="AE19" s="278"/>
      <c r="AF19" s="278"/>
      <c r="AG19" s="278"/>
      <c r="AH19" s="278"/>
      <c r="AI19" s="278"/>
      <c r="AJ19" s="278"/>
      <c r="AP19" s="284"/>
      <c r="AQ19" s="1"/>
      <c r="AR19" s="1"/>
    </row>
    <row r="20" spans="1:57" s="276" customFormat="1" ht="21" customHeight="1" thickBot="1">
      <c r="A20" s="278"/>
      <c r="B20" s="278"/>
      <c r="C20" s="278"/>
      <c r="D20" s="278"/>
      <c r="E20" s="278"/>
      <c r="F20" s="278"/>
      <c r="G20" s="547"/>
      <c r="H20" s="547"/>
      <c r="I20" s="547"/>
      <c r="J20" s="547"/>
      <c r="K20" s="547"/>
      <c r="L20" s="547"/>
      <c r="M20" s="434"/>
      <c r="N20" s="434"/>
      <c r="O20" s="434"/>
      <c r="P20" s="434"/>
      <c r="Q20" s="434"/>
      <c r="R20" s="435"/>
      <c r="S20" s="440"/>
      <c r="T20" s="441"/>
      <c r="U20" s="441"/>
      <c r="V20" s="441"/>
      <c r="W20" s="441"/>
      <c r="X20" s="441"/>
      <c r="Y20" s="444" t="s">
        <v>12</v>
      </c>
      <c r="Z20" s="444"/>
      <c r="AA20" s="444"/>
      <c r="AB20" s="444"/>
      <c r="AC20" s="444"/>
      <c r="AD20" s="278"/>
      <c r="AE20" s="278"/>
      <c r="AF20" s="278"/>
      <c r="AG20" s="278"/>
      <c r="AH20" s="278"/>
      <c r="AI20" s="278"/>
      <c r="AJ20" s="278"/>
    </row>
    <row r="21" spans="1:57" s="276" customFormat="1" ht="30.75" customHeight="1" thickBot="1">
      <c r="A21" s="278"/>
      <c r="B21" s="278"/>
      <c r="C21" s="278"/>
      <c r="D21" s="278"/>
      <c r="E21" s="278"/>
      <c r="F21" s="278"/>
      <c r="G21" s="1061">
        <v>12</v>
      </c>
      <c r="H21" s="1062"/>
      <c r="I21" s="1062"/>
      <c r="J21" s="1062"/>
      <c r="K21" s="1062"/>
      <c r="L21" s="1063"/>
      <c r="M21" s="436">
        <f>VLOOKUP(G16,平均勤続年数,3)</f>
        <v>2</v>
      </c>
      <c r="N21" s="437"/>
      <c r="O21" s="437"/>
      <c r="P21" s="437"/>
      <c r="Q21" s="437"/>
      <c r="R21" s="437"/>
      <c r="S21" s="442">
        <f>IF(Y21="○",VLOOKUP($G$16,平均勤続年数,4),VLOOKUP($G$16,平均勤続年数,4)-2)</f>
        <v>6</v>
      </c>
      <c r="T21" s="442"/>
      <c r="U21" s="442"/>
      <c r="V21" s="442"/>
      <c r="W21" s="442"/>
      <c r="X21" s="443"/>
      <c r="Y21" s="534" t="s">
        <v>280</v>
      </c>
      <c r="Z21" s="535"/>
      <c r="AA21" s="535"/>
      <c r="AB21" s="535"/>
      <c r="AC21" s="536"/>
      <c r="AD21" s="278"/>
      <c r="AE21" s="278"/>
      <c r="AF21" s="278"/>
      <c r="AG21" s="278"/>
      <c r="AH21" s="278"/>
      <c r="AI21" s="278"/>
      <c r="AJ21" s="278"/>
    </row>
    <row r="22" spans="1:57" s="276" customFormat="1" ht="9.9499999999999993" customHeight="1">
      <c r="A22" s="278"/>
      <c r="B22" s="278"/>
      <c r="C22" s="278"/>
      <c r="D22" s="278"/>
      <c r="E22" s="278"/>
      <c r="F22" s="50"/>
      <c r="G22" s="278"/>
      <c r="H22" s="278"/>
      <c r="I22" s="278"/>
      <c r="J22" s="278"/>
      <c r="K22" s="278"/>
      <c r="L22" s="50"/>
      <c r="M22" s="50"/>
      <c r="N22" s="50"/>
      <c r="O22" s="50"/>
      <c r="P22" s="50"/>
      <c r="Q22" s="50"/>
      <c r="R22" s="50"/>
      <c r="S22" s="50"/>
      <c r="T22" s="50"/>
      <c r="U22" s="50"/>
      <c r="V22" s="278"/>
      <c r="W22" s="278"/>
      <c r="X22" s="278"/>
      <c r="Y22" s="278"/>
      <c r="Z22" s="278"/>
      <c r="AA22" s="50"/>
      <c r="AB22" s="278"/>
      <c r="AC22" s="278"/>
      <c r="AD22" s="278"/>
      <c r="AE22" s="278"/>
      <c r="AF22" s="278"/>
      <c r="AG22" s="278"/>
      <c r="AH22" s="278"/>
      <c r="AI22" s="278"/>
      <c r="AJ22" s="278"/>
    </row>
    <row r="23" spans="1:57" s="278" customFormat="1" ht="30.75" hidden="1" customHeight="1" outlineLevel="1">
      <c r="G23" s="466"/>
      <c r="H23" s="466"/>
      <c r="I23" s="466"/>
      <c r="J23" s="466"/>
      <c r="K23" s="466"/>
      <c r="L23" s="467"/>
      <c r="M23" s="467"/>
      <c r="N23" s="467"/>
      <c r="O23" s="467"/>
      <c r="P23" s="467"/>
      <c r="Q23" s="468"/>
      <c r="R23" s="469"/>
      <c r="S23" s="469"/>
      <c r="T23" s="469"/>
      <c r="U23" s="469"/>
      <c r="V23" s="470"/>
      <c r="W23" s="467"/>
      <c r="X23" s="467"/>
      <c r="Y23" s="467"/>
      <c r="Z23" s="467"/>
    </row>
    <row r="24" spans="1:57" s="278" customFormat="1" ht="30.75" hidden="1" customHeight="1" outlineLevel="1">
      <c r="G24" s="471"/>
      <c r="H24" s="471"/>
      <c r="I24" s="471"/>
      <c r="J24" s="471"/>
      <c r="K24" s="471"/>
      <c r="L24" s="472"/>
      <c r="M24" s="472"/>
      <c r="N24" s="472"/>
      <c r="O24" s="472"/>
      <c r="P24" s="472"/>
      <c r="Q24" s="473"/>
      <c r="R24" s="473"/>
      <c r="S24" s="473"/>
      <c r="T24" s="473"/>
      <c r="U24" s="473"/>
      <c r="V24" s="467"/>
      <c r="W24" s="467"/>
      <c r="X24" s="467"/>
      <c r="Y24" s="467"/>
      <c r="Z24" s="467"/>
    </row>
    <row r="25" spans="1:57" s="2" customFormat="1" ht="15" customHeight="1" collapsed="1" thickBot="1">
      <c r="A25" s="44" t="s">
        <v>281</v>
      </c>
      <c r="B25" s="44"/>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5"/>
      <c r="AJ25" s="44"/>
    </row>
    <row r="26" spans="1:57" s="2" customFormat="1" ht="37.5" customHeight="1" thickBot="1">
      <c r="A26" s="446" t="s">
        <v>286</v>
      </c>
      <c r="B26" s="447"/>
      <c r="C26" s="447"/>
      <c r="D26" s="447"/>
      <c r="E26" s="447"/>
      <c r="F26" s="447"/>
      <c r="G26" s="447"/>
      <c r="H26" s="447"/>
      <c r="I26" s="447"/>
      <c r="J26" s="447"/>
      <c r="K26" s="447"/>
      <c r="L26" s="447"/>
      <c r="M26" s="432" t="e">
        <f>ROUNDDOWN(M50,-3)</f>
        <v>#N/A</v>
      </c>
      <c r="N26" s="432"/>
      <c r="O26" s="432"/>
      <c r="P26" s="432"/>
      <c r="Q26" s="432"/>
      <c r="R26" s="432"/>
      <c r="S26" s="432"/>
      <c r="T26" s="432"/>
      <c r="U26" s="432"/>
      <c r="V26" s="432"/>
      <c r="W26" s="432"/>
      <c r="X26" s="432"/>
      <c r="Y26" s="432"/>
      <c r="Z26" s="432"/>
      <c r="AA26" s="432"/>
      <c r="AB26" s="432"/>
      <c r="AC26" s="432"/>
      <c r="AD26" s="432"/>
      <c r="AE26" s="432"/>
      <c r="AF26" s="432"/>
      <c r="AG26" s="432"/>
      <c r="AH26" s="432"/>
      <c r="AI26" s="432"/>
      <c r="AJ26" s="433"/>
    </row>
    <row r="27" spans="1:57" s="51" customFormat="1" ht="32.25" hidden="1" customHeight="1" outlineLevel="1">
      <c r="A27" s="542"/>
      <c r="B27" s="542"/>
      <c r="C27" s="542"/>
      <c r="D27" s="542"/>
      <c r="E27" s="542"/>
      <c r="F27" s="542"/>
      <c r="G27" s="542"/>
      <c r="H27" s="542"/>
      <c r="I27" s="542"/>
      <c r="J27" s="542"/>
      <c r="K27" s="542"/>
      <c r="L27" s="542"/>
      <c r="M27" s="543"/>
      <c r="N27" s="543"/>
      <c r="O27" s="543"/>
      <c r="P27" s="543"/>
      <c r="Q27" s="543"/>
      <c r="R27" s="543"/>
      <c r="S27" s="543"/>
      <c r="T27" s="543"/>
      <c r="U27" s="543"/>
      <c r="V27" s="543"/>
      <c r="W27" s="543"/>
      <c r="X27" s="543"/>
      <c r="Y27" s="543"/>
      <c r="Z27" s="543"/>
      <c r="AA27" s="543"/>
      <c r="AB27" s="543"/>
      <c r="AC27" s="543"/>
      <c r="AD27" s="543"/>
      <c r="AE27" s="543"/>
      <c r="AF27" s="543"/>
      <c r="AG27" s="543"/>
      <c r="AH27" s="543"/>
      <c r="AI27" s="543"/>
      <c r="AJ27" s="543"/>
      <c r="AK27" s="2"/>
      <c r="AL27" s="2"/>
      <c r="AM27" s="2"/>
      <c r="AN27" s="2"/>
      <c r="AO27" s="2"/>
      <c r="AP27" s="2"/>
      <c r="AQ27" s="2"/>
      <c r="AR27" s="2"/>
      <c r="AS27" s="2"/>
      <c r="AT27" s="2"/>
      <c r="AU27" s="2"/>
      <c r="AV27" s="2"/>
      <c r="AW27" s="2"/>
      <c r="AX27" s="2"/>
      <c r="AY27" s="2"/>
      <c r="AZ27" s="2"/>
      <c r="BA27" s="2"/>
      <c r="BB27" s="2"/>
      <c r="BC27" s="2"/>
      <c r="BD27" s="2"/>
      <c r="BE27" s="2"/>
    </row>
    <row r="28" spans="1:57" s="276" customFormat="1" ht="3.75" customHeight="1" collapsed="1">
      <c r="A28" s="278"/>
      <c r="B28" s="278"/>
      <c r="C28" s="278"/>
      <c r="D28" s="278"/>
      <c r="E28" s="278"/>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78"/>
      <c r="AG28" s="278"/>
      <c r="AH28" s="278"/>
      <c r="AI28" s="278"/>
      <c r="AJ28" s="278"/>
    </row>
    <row r="29" spans="1:57" s="276" customFormat="1">
      <c r="A29" s="456" t="s">
        <v>13</v>
      </c>
      <c r="B29" s="457"/>
      <c r="C29" s="457"/>
      <c r="D29" s="457"/>
      <c r="E29" s="457"/>
      <c r="F29" s="457"/>
      <c r="G29" s="457"/>
      <c r="H29" s="457"/>
      <c r="I29" s="457"/>
      <c r="J29" s="457"/>
      <c r="K29" s="462" t="s">
        <v>14</v>
      </c>
      <c r="L29" s="463"/>
      <c r="M29" s="445" t="s">
        <v>15</v>
      </c>
      <c r="N29" s="445"/>
      <c r="O29" s="445"/>
      <c r="P29" s="445"/>
      <c r="Q29" s="445"/>
      <c r="R29" s="445"/>
      <c r="S29" s="445"/>
      <c r="T29" s="445"/>
      <c r="U29" s="445"/>
      <c r="V29" s="445"/>
      <c r="W29" s="445"/>
      <c r="X29" s="445"/>
      <c r="Y29" s="445"/>
      <c r="Z29" s="445"/>
      <c r="AA29" s="445"/>
      <c r="AB29" s="445"/>
      <c r="AC29" s="445"/>
      <c r="AD29" s="445"/>
      <c r="AE29" s="445"/>
      <c r="AF29" s="445"/>
      <c r="AG29" s="445"/>
      <c r="AH29" s="445"/>
      <c r="AI29" s="445"/>
      <c r="AJ29" s="445"/>
    </row>
    <row r="30" spans="1:57" s="276" customFormat="1">
      <c r="A30" s="458"/>
      <c r="B30" s="459"/>
      <c r="C30" s="459"/>
      <c r="D30" s="459"/>
      <c r="E30" s="459"/>
      <c r="F30" s="459"/>
      <c r="G30" s="459"/>
      <c r="H30" s="459"/>
      <c r="I30" s="459"/>
      <c r="J30" s="459"/>
      <c r="K30" s="464"/>
      <c r="L30" s="465"/>
      <c r="M30" s="445"/>
      <c r="N30" s="445"/>
      <c r="O30" s="445"/>
      <c r="P30" s="445"/>
      <c r="Q30" s="445"/>
      <c r="R30" s="445"/>
      <c r="S30" s="445"/>
      <c r="T30" s="445"/>
      <c r="U30" s="445"/>
      <c r="V30" s="445"/>
      <c r="W30" s="445"/>
      <c r="X30" s="445"/>
      <c r="Y30" s="445"/>
      <c r="Z30" s="445"/>
      <c r="AA30" s="445"/>
      <c r="AB30" s="445"/>
      <c r="AC30" s="445"/>
      <c r="AD30" s="445"/>
      <c r="AE30" s="445"/>
      <c r="AF30" s="445"/>
      <c r="AG30" s="445"/>
      <c r="AH30" s="445"/>
      <c r="AI30" s="445"/>
      <c r="AJ30" s="445"/>
    </row>
    <row r="31" spans="1:57" s="276" customFormat="1" ht="21" customHeight="1">
      <c r="A31" s="458"/>
      <c r="B31" s="459"/>
      <c r="C31" s="459"/>
      <c r="D31" s="459"/>
      <c r="E31" s="459"/>
      <c r="F31" s="459"/>
      <c r="G31" s="459"/>
      <c r="H31" s="459"/>
      <c r="I31" s="459"/>
      <c r="J31" s="459"/>
      <c r="K31" s="464"/>
      <c r="L31" s="465"/>
      <c r="M31" s="370" t="s">
        <v>7</v>
      </c>
      <c r="N31" s="371"/>
      <c r="O31" s="371"/>
      <c r="P31" s="371"/>
      <c r="Q31" s="370" t="s">
        <v>100</v>
      </c>
      <c r="R31" s="371"/>
      <c r="S31" s="371"/>
      <c r="T31" s="371"/>
      <c r="U31" s="370" t="s">
        <v>6</v>
      </c>
      <c r="V31" s="371"/>
      <c r="W31" s="371"/>
      <c r="X31" s="372"/>
      <c r="Y31" s="370" t="s">
        <v>101</v>
      </c>
      <c r="Z31" s="371"/>
      <c r="AA31" s="371"/>
      <c r="AB31" s="372"/>
      <c r="AC31" s="370" t="s">
        <v>103</v>
      </c>
      <c r="AD31" s="371"/>
      <c r="AE31" s="371"/>
      <c r="AF31" s="372"/>
      <c r="AG31" s="370" t="s">
        <v>102</v>
      </c>
      <c r="AH31" s="371"/>
      <c r="AI31" s="371"/>
      <c r="AJ31" s="372"/>
    </row>
    <row r="32" spans="1:57" s="276" customFormat="1" ht="21" customHeight="1" thickBot="1">
      <c r="A32" s="460"/>
      <c r="B32" s="461"/>
      <c r="C32" s="461"/>
      <c r="D32" s="461"/>
      <c r="E32" s="461"/>
      <c r="F32" s="461"/>
      <c r="G32" s="461"/>
      <c r="H32" s="461"/>
      <c r="I32" s="461"/>
      <c r="J32" s="461"/>
      <c r="K32" s="464"/>
      <c r="L32" s="465"/>
      <c r="M32" s="373" t="s">
        <v>16</v>
      </c>
      <c r="N32" s="374"/>
      <c r="O32" s="375" t="s">
        <v>17</v>
      </c>
      <c r="P32" s="376"/>
      <c r="Q32" s="373" t="s">
        <v>16</v>
      </c>
      <c r="R32" s="377"/>
      <c r="S32" s="378" t="s">
        <v>17</v>
      </c>
      <c r="T32" s="376"/>
      <c r="U32" s="373" t="s">
        <v>16</v>
      </c>
      <c r="V32" s="377"/>
      <c r="W32" s="378" t="s">
        <v>17</v>
      </c>
      <c r="X32" s="376"/>
      <c r="Y32" s="373" t="s">
        <v>16</v>
      </c>
      <c r="Z32" s="377"/>
      <c r="AA32" s="378" t="s">
        <v>17</v>
      </c>
      <c r="AB32" s="376"/>
      <c r="AC32" s="373" t="s">
        <v>16</v>
      </c>
      <c r="AD32" s="377"/>
      <c r="AE32" s="378" t="s">
        <v>17</v>
      </c>
      <c r="AF32" s="376"/>
      <c r="AG32" s="373" t="s">
        <v>16</v>
      </c>
      <c r="AH32" s="377"/>
      <c r="AI32" s="378" t="s">
        <v>17</v>
      </c>
      <c r="AJ32" s="376"/>
    </row>
    <row r="33" spans="1:41" s="276" customFormat="1" ht="21" customHeight="1" thickBot="1">
      <c r="A33" s="516" t="s">
        <v>18</v>
      </c>
      <c r="B33" s="517"/>
      <c r="C33" s="517"/>
      <c r="D33" s="517"/>
      <c r="E33" s="517"/>
      <c r="F33" s="517"/>
      <c r="G33" s="517"/>
      <c r="H33" s="517"/>
      <c r="I33" s="517"/>
      <c r="J33" s="517"/>
      <c r="K33" s="448" t="s">
        <v>19</v>
      </c>
      <c r="L33" s="448"/>
      <c r="M33" s="449"/>
      <c r="N33" s="450"/>
      <c r="O33" s="423"/>
      <c r="P33" s="425"/>
      <c r="Q33" s="451"/>
      <c r="R33" s="423"/>
      <c r="S33" s="423"/>
      <c r="T33" s="450"/>
      <c r="U33" s="451"/>
      <c r="V33" s="423"/>
      <c r="W33" s="423"/>
      <c r="X33" s="425"/>
      <c r="Y33" s="422"/>
      <c r="Z33" s="423"/>
      <c r="AA33" s="423"/>
      <c r="AB33" s="425"/>
      <c r="AC33" s="422"/>
      <c r="AD33" s="423"/>
      <c r="AE33" s="423"/>
      <c r="AF33" s="425"/>
      <c r="AG33" s="422"/>
      <c r="AH33" s="423"/>
      <c r="AI33" s="423"/>
      <c r="AJ33" s="424"/>
    </row>
    <row r="34" spans="1:41" s="276" customFormat="1" ht="21" customHeight="1">
      <c r="A34" s="591" t="s">
        <v>20</v>
      </c>
      <c r="B34" s="594" t="s">
        <v>21</v>
      </c>
      <c r="C34" s="544" t="s">
        <v>282</v>
      </c>
      <c r="D34" s="545"/>
      <c r="E34" s="545"/>
      <c r="F34" s="545"/>
      <c r="G34" s="545"/>
      <c r="H34" s="545"/>
      <c r="I34" s="545"/>
      <c r="J34" s="545"/>
      <c r="K34" s="331" t="s">
        <v>280</v>
      </c>
      <c r="L34" s="332"/>
      <c r="M34" s="452" t="e">
        <f>IF($K34="○",VLOOKUP(設定値!$F$40,単価表,設定値!$M$3,0),0)</f>
        <v>#N/A</v>
      </c>
      <c r="N34" s="453"/>
      <c r="O34" s="454" t="e">
        <f>IF($K34="○",VLOOKUP(設定値!$F$40,単価表,設定値!$N$3,0),0)</f>
        <v>#N/A</v>
      </c>
      <c r="P34" s="455"/>
      <c r="Q34" s="452" t="e">
        <f>IF($K34="○",VLOOKUP(設定値!$F$40,単価表,設定値!$M$3,0),0)</f>
        <v>#N/A</v>
      </c>
      <c r="R34" s="453"/>
      <c r="S34" s="454" t="e">
        <f>IF($K34="○",VLOOKUP(設定値!$F$40,単価表,設定値!$N$3,0),0)</f>
        <v>#N/A</v>
      </c>
      <c r="T34" s="455"/>
      <c r="U34" s="452" t="e">
        <f>IF($K34="○",VLOOKUP(設定値!$F$39,単価表,設定値!$M$3,0),0)</f>
        <v>#N/A</v>
      </c>
      <c r="V34" s="453"/>
      <c r="W34" s="454" t="e">
        <f>IF($K34="○",VLOOKUP(設定値!$F$39,単価表,設定値!$N$3,0),0)</f>
        <v>#N/A</v>
      </c>
      <c r="X34" s="455"/>
      <c r="Y34" s="452" t="e">
        <f>IF($K34="○",VLOOKUP(設定値!$F$39,単価表,設定値!$M$3,0),0)</f>
        <v>#N/A</v>
      </c>
      <c r="Z34" s="453"/>
      <c r="AA34" s="454" t="e">
        <f>IF($K34="○",VLOOKUP(設定値!$F$39,単価表,設定値!$N$3,0),0)</f>
        <v>#N/A</v>
      </c>
      <c r="AB34" s="455"/>
      <c r="AC34" s="452" t="e">
        <f>IF($K34="○",VLOOKUP(設定値!$F$38,単価表,設定値!$M$3,0),0)</f>
        <v>#N/A</v>
      </c>
      <c r="AD34" s="453"/>
      <c r="AE34" s="454" t="e">
        <f>IF($K34="○",VLOOKUP(設定値!$F$38,単価表,設定値!$N$3,0),0)</f>
        <v>#N/A</v>
      </c>
      <c r="AF34" s="455"/>
      <c r="AG34" s="452" t="e">
        <f>IF($K34="○",VLOOKUP(設定値!$F$38,単価表,設定値!$M$3,0),0)</f>
        <v>#N/A</v>
      </c>
      <c r="AH34" s="453"/>
      <c r="AI34" s="454" t="e">
        <f>IF($K34="○",VLOOKUP(設定値!$F$38,単価表,設定値!$N$3,0),0)</f>
        <v>#N/A</v>
      </c>
      <c r="AJ34" s="455"/>
    </row>
    <row r="35" spans="1:41" s="276" customFormat="1" ht="21" customHeight="1">
      <c r="A35" s="592"/>
      <c r="B35" s="594"/>
      <c r="C35" s="46" t="s">
        <v>114</v>
      </c>
      <c r="D35" s="46"/>
      <c r="E35" s="46"/>
      <c r="F35" s="46"/>
      <c r="G35" s="46"/>
      <c r="H35" s="46"/>
      <c r="I35" s="46"/>
      <c r="J35" s="46"/>
      <c r="K35" s="331"/>
      <c r="L35" s="332"/>
      <c r="M35" s="497">
        <f>IF($K35="○",VLOOKUP(設定値!$F$40,単価表,設定値!$O$3,0),0)</f>
        <v>0</v>
      </c>
      <c r="N35" s="499"/>
      <c r="O35" s="338">
        <f>IF($K35="○",VLOOKUP(設定値!$F$40,単価表,設定値!$O$3,0),0)</f>
        <v>0</v>
      </c>
      <c r="P35" s="340"/>
      <c r="Q35" s="497">
        <f>IF($K35="○",VLOOKUP(設定値!$F$40,単価表,設定値!$O$3,0),0)</f>
        <v>0</v>
      </c>
      <c r="R35" s="499"/>
      <c r="S35" s="338">
        <f>IF($K35="○",VLOOKUP(設定値!$F$40,単価表,設定値!$O$3,0),0)</f>
        <v>0</v>
      </c>
      <c r="T35" s="340"/>
      <c r="U35" s="497">
        <f>IF($K35="○",VLOOKUP(設定値!$F$39,単価表,設定値!$O$3,0),0)</f>
        <v>0</v>
      </c>
      <c r="V35" s="495"/>
      <c r="W35" s="495">
        <f>IF($K35="○",VLOOKUP(設定値!$F$39,単価表,設定値!$O$3,0),0)</f>
        <v>0</v>
      </c>
      <c r="X35" s="499"/>
      <c r="Y35" s="500">
        <f>IF($K35="○",VLOOKUP(設定値!$F$39,単価表,設定値!$O$3,0),0)</f>
        <v>0</v>
      </c>
      <c r="Z35" s="495"/>
      <c r="AA35" s="495">
        <f>IF($K35="○",VLOOKUP(設定値!$F$39,単価表,設定値!$O$3,0),0)</f>
        <v>0</v>
      </c>
      <c r="AB35" s="496"/>
      <c r="AC35" s="497">
        <f>IF($K35="○",VLOOKUP(設定値!$F$38,単価表,設定値!$O$3,0),0)</f>
        <v>0</v>
      </c>
      <c r="AD35" s="495"/>
      <c r="AE35" s="495">
        <f>IF($K35="○",VLOOKUP(設定値!$F$38,単価表,設定値!$O$3,0),0)</f>
        <v>0</v>
      </c>
      <c r="AF35" s="499"/>
      <c r="AG35" s="500">
        <f>IF($K35="○",VLOOKUP(設定値!$F$38,単価表,設定値!$O$3,0),0)</f>
        <v>0</v>
      </c>
      <c r="AH35" s="495"/>
      <c r="AI35" s="495">
        <f>IF($K35="○",VLOOKUP(設定値!$F$38,単価表,設定値!$O$3,0),0)</f>
        <v>0</v>
      </c>
      <c r="AJ35" s="496"/>
    </row>
    <row r="36" spans="1:41" s="276" customFormat="1" ht="21" customHeight="1">
      <c r="A36" s="592"/>
      <c r="B36" s="594"/>
      <c r="C36" s="46" t="s">
        <v>104</v>
      </c>
      <c r="D36" s="46"/>
      <c r="E36" s="46"/>
      <c r="F36" s="46"/>
      <c r="G36" s="46"/>
      <c r="H36" s="46"/>
      <c r="I36" s="46"/>
      <c r="J36" s="46"/>
      <c r="K36" s="331"/>
      <c r="L36" s="332"/>
      <c r="M36" s="333"/>
      <c r="N36" s="334"/>
      <c r="O36" s="474"/>
      <c r="P36" s="533"/>
      <c r="Q36" s="518">
        <f>IF($K36="○",VLOOKUP(設定値!$F$40,単価表,設定値!$P$3,0),0)</f>
        <v>0</v>
      </c>
      <c r="R36" s="339"/>
      <c r="S36" s="339">
        <f>IF($K36="○",VLOOKUP(設定値!$F$40,単価表,設定値!$P$3,0),0)</f>
        <v>0</v>
      </c>
      <c r="T36" s="340"/>
      <c r="U36" s="519"/>
      <c r="V36" s="474"/>
      <c r="W36" s="474"/>
      <c r="X36" s="475"/>
      <c r="Y36" s="518">
        <f>IF($K36="○",VLOOKUP(設定値!$F$39,単価表,IF($K$37="○",設定値!$Q$3,設定値!$P$3),0),0)</f>
        <v>0</v>
      </c>
      <c r="Z36" s="339"/>
      <c r="AA36" s="339">
        <f>IF($K36="○",VLOOKUP(設定値!$F$39,単価表,IF($K$37="○",設定値!$Q$3,設定値!$P$3),0),0)</f>
        <v>0</v>
      </c>
      <c r="AB36" s="340"/>
      <c r="AC36" s="519"/>
      <c r="AD36" s="474"/>
      <c r="AE36" s="474"/>
      <c r="AF36" s="475"/>
      <c r="AG36" s="518">
        <f>IF($K36="○",VLOOKUP(設定値!$F$38,単価表,設定値!$P$3,0),0)</f>
        <v>0</v>
      </c>
      <c r="AH36" s="339"/>
      <c r="AI36" s="339">
        <f>IF($K36="○",VLOOKUP(設定値!$F$38,単価表,設定値!$P$3,0),0)</f>
        <v>0</v>
      </c>
      <c r="AJ36" s="340"/>
    </row>
    <row r="37" spans="1:41" s="276" customFormat="1" ht="21" customHeight="1">
      <c r="A37" s="592"/>
      <c r="B37" s="594"/>
      <c r="C37" s="266" t="s">
        <v>230</v>
      </c>
      <c r="D37" s="46"/>
      <c r="E37" s="46"/>
      <c r="F37" s="46"/>
      <c r="G37" s="267"/>
      <c r="H37" s="46"/>
      <c r="I37" s="46"/>
      <c r="J37" s="46"/>
      <c r="K37" s="331"/>
      <c r="L37" s="332"/>
      <c r="M37" s="333"/>
      <c r="N37" s="334"/>
      <c r="O37" s="335"/>
      <c r="P37" s="336"/>
      <c r="Q37" s="337"/>
      <c r="R37" s="335"/>
      <c r="S37" s="333"/>
      <c r="T37" s="336"/>
      <c r="U37" s="338">
        <f>IF($K37="○",VLOOKUP(設定値!$F$39,単価表,設定値!$R$3,0),0)</f>
        <v>0</v>
      </c>
      <c r="V37" s="339"/>
      <c r="W37" s="339">
        <f>IF($K37="○",VLOOKUP(設定値!$F$39,単価表,設定値!$R$3,0),0)</f>
        <v>0</v>
      </c>
      <c r="X37" s="340"/>
      <c r="Y37" s="338">
        <f>IF($K37="○",VLOOKUP(設定値!$F$39,単価表,設定値!$R$3,0),0)</f>
        <v>0</v>
      </c>
      <c r="Z37" s="339"/>
      <c r="AA37" s="339">
        <f>IF($K37="○",VLOOKUP(設定値!$F$39,単価表,設定値!$R$3,0),0)</f>
        <v>0</v>
      </c>
      <c r="AB37" s="340"/>
      <c r="AC37" s="333"/>
      <c r="AD37" s="335"/>
      <c r="AE37" s="333"/>
      <c r="AF37" s="334"/>
      <c r="AG37" s="337"/>
      <c r="AH37" s="335"/>
      <c r="AI37" s="333"/>
      <c r="AJ37" s="336"/>
    </row>
    <row r="38" spans="1:41" s="276" customFormat="1" ht="21" customHeight="1" thickBot="1">
      <c r="A38" s="592"/>
      <c r="B38" s="594"/>
      <c r="C38" s="47" t="s">
        <v>22</v>
      </c>
      <c r="D38" s="48"/>
      <c r="E38" s="48"/>
      <c r="F38" s="48"/>
      <c r="G38" s="49"/>
      <c r="H38" s="48"/>
      <c r="I38" s="48"/>
      <c r="J38" s="48"/>
      <c r="K38" s="540"/>
      <c r="L38" s="541"/>
      <c r="M38" s="349">
        <f>IF($K38="○",VLOOKUP(設定値!$F$38,単価表,設定値!$S$3,0),0)</f>
        <v>0</v>
      </c>
      <c r="N38" s="532"/>
      <c r="O38" s="355">
        <f>IF($K38="○",VLOOKUP(設定値!$F$38,単価表,設定値!$S$3,0),0)</f>
        <v>0</v>
      </c>
      <c r="P38" s="350"/>
      <c r="Q38" s="354">
        <f>IF($K38="○",VLOOKUP(設定値!$F$38,単価表,設定値!$S$3,0),0)</f>
        <v>0</v>
      </c>
      <c r="R38" s="355"/>
      <c r="S38" s="349">
        <f>IF($K38="○",VLOOKUP(設定値!$F$38,単価表,設定値!$S$3,0),0)</f>
        <v>0</v>
      </c>
      <c r="T38" s="350"/>
      <c r="U38" s="349">
        <f>IF($K38="○",VLOOKUP(設定値!$F$38,単価表,設定値!$S$3,0),0)</f>
        <v>0</v>
      </c>
      <c r="V38" s="355"/>
      <c r="W38" s="349">
        <f>IF($K38="○",VLOOKUP(設定値!$F$38,単価表,設定値!$S$3,0),0)</f>
        <v>0</v>
      </c>
      <c r="X38" s="532"/>
      <c r="Y38" s="354">
        <f>IF($K38="○",VLOOKUP(設定値!$F$38,単価表,設定値!$S$3,0),0)</f>
        <v>0</v>
      </c>
      <c r="Z38" s="355"/>
      <c r="AA38" s="349">
        <f>IF($K38="○",VLOOKUP(設定値!$F$38,単価表,設定値!$S$3,0),0)</f>
        <v>0</v>
      </c>
      <c r="AB38" s="350"/>
      <c r="AC38" s="349">
        <f>IF($K38="○",VLOOKUP(設定値!$F$38,単価表,設定値!$S$3,0),0)</f>
        <v>0</v>
      </c>
      <c r="AD38" s="355"/>
      <c r="AE38" s="349">
        <f>IF($K38="○",VLOOKUP(設定値!$F$38,単価表,設定値!$S$3,0),0)</f>
        <v>0</v>
      </c>
      <c r="AF38" s="532"/>
      <c r="AG38" s="354">
        <f>IF($K38="○",VLOOKUP(設定値!$F$38,単価表,設定値!$S$3,0),0)</f>
        <v>0</v>
      </c>
      <c r="AH38" s="355"/>
      <c r="AI38" s="349">
        <f>IF($K38="○",VLOOKUP(設定値!$F$38,単価表,設定値!$S$3,0),0)</f>
        <v>0</v>
      </c>
      <c r="AJ38" s="350"/>
    </row>
    <row r="39" spans="1:41" s="276" customFormat="1" ht="21" customHeight="1" thickTop="1">
      <c r="A39" s="592"/>
      <c r="B39" s="594"/>
      <c r="C39" s="577" t="s">
        <v>23</v>
      </c>
      <c r="D39" s="578"/>
      <c r="E39" s="578"/>
      <c r="F39" s="578"/>
      <c r="G39" s="578"/>
      <c r="H39" s="578"/>
      <c r="I39" s="578"/>
      <c r="J39" s="578"/>
      <c r="K39" s="578"/>
      <c r="L39" s="579"/>
      <c r="M39" s="353" t="e">
        <f>SUM(M34:N38)</f>
        <v>#N/A</v>
      </c>
      <c r="N39" s="494"/>
      <c r="O39" s="351" t="e">
        <f>SUM(O34:P38)</f>
        <v>#N/A</v>
      </c>
      <c r="P39" s="352"/>
      <c r="Q39" s="353" t="e">
        <f>SUM(Q34:R38)</f>
        <v>#N/A</v>
      </c>
      <c r="R39" s="351"/>
      <c r="S39" s="351" t="e">
        <f>SUM(S34:T38)</f>
        <v>#N/A</v>
      </c>
      <c r="T39" s="352"/>
      <c r="U39" s="498" t="e">
        <f>SUM(U34:V38)</f>
        <v>#N/A</v>
      </c>
      <c r="V39" s="351"/>
      <c r="W39" s="351" t="e">
        <f>SUM(W34:X38)</f>
        <v>#N/A</v>
      </c>
      <c r="X39" s="494"/>
      <c r="Y39" s="353" t="e">
        <f>SUM(Y34:Z38)</f>
        <v>#N/A</v>
      </c>
      <c r="Z39" s="351"/>
      <c r="AA39" s="351" t="e">
        <f>SUM(AA34:AB38)</f>
        <v>#N/A</v>
      </c>
      <c r="AB39" s="352"/>
      <c r="AC39" s="498" t="e">
        <f>SUM(AC34:AD38)</f>
        <v>#N/A</v>
      </c>
      <c r="AD39" s="351"/>
      <c r="AE39" s="351" t="e">
        <f>SUM(AE34:AF38)</f>
        <v>#N/A</v>
      </c>
      <c r="AF39" s="494"/>
      <c r="AG39" s="353" t="e">
        <f>SUM(AG34:AH38)</f>
        <v>#N/A</v>
      </c>
      <c r="AH39" s="351"/>
      <c r="AI39" s="351" t="e">
        <f>SUM(AI34:AJ38)</f>
        <v>#N/A</v>
      </c>
      <c r="AJ39" s="352"/>
    </row>
    <row r="40" spans="1:41" s="276" customFormat="1" ht="61.5" customHeight="1" thickBot="1">
      <c r="A40" s="592"/>
      <c r="B40" s="558" t="s">
        <v>24</v>
      </c>
      <c r="C40" s="485" t="s">
        <v>153</v>
      </c>
      <c r="D40" s="486"/>
      <c r="E40" s="486"/>
      <c r="F40" s="486"/>
      <c r="G40" s="486"/>
      <c r="H40" s="486"/>
      <c r="I40" s="486"/>
      <c r="J40" s="486"/>
      <c r="K40" s="487"/>
      <c r="L40" s="488"/>
      <c r="M40" s="489">
        <f>-IF($K40="○",VLOOKUP(設定値!$F$38,単価表,設定値!$U$3,0),0)</f>
        <v>0</v>
      </c>
      <c r="N40" s="361"/>
      <c r="O40" s="362">
        <f>-IF($K40="○",VLOOKUP(設定値!$F$38,単価表,設定値!$U$3,0),0)</f>
        <v>0</v>
      </c>
      <c r="P40" s="363"/>
      <c r="Q40" s="360">
        <f>-IF($K40="○",VLOOKUP(設定値!$F$38,単価表,設定値!$U$3,0),0)</f>
        <v>0</v>
      </c>
      <c r="R40" s="361"/>
      <c r="S40" s="362">
        <f>-IF($K40="○",VLOOKUP(設定値!$F$38,単価表,設定値!$U$3,0),0)</f>
        <v>0</v>
      </c>
      <c r="T40" s="363"/>
      <c r="U40" s="360">
        <f>-IF($K40="○",VLOOKUP(設定値!$F$38,単価表,設定値!$U$3,0),0)</f>
        <v>0</v>
      </c>
      <c r="V40" s="361"/>
      <c r="W40" s="362">
        <f>-IF($K40="○",VLOOKUP(設定値!$F$38,単価表,設定値!$U$3,0),0)</f>
        <v>0</v>
      </c>
      <c r="X40" s="363"/>
      <c r="Y40" s="360">
        <f>-IF($K40="○",VLOOKUP(設定値!$F$38,単価表,設定値!$U$3,0),0)</f>
        <v>0</v>
      </c>
      <c r="Z40" s="361"/>
      <c r="AA40" s="362">
        <f>-IF($K40="○",VLOOKUP(設定値!$F$38,単価表,設定値!$U$3,0),0)</f>
        <v>0</v>
      </c>
      <c r="AB40" s="363"/>
      <c r="AC40" s="360">
        <f>-IF($K40="○",VLOOKUP(設定値!$F$38,単価表,設定値!$U$3,0),0)</f>
        <v>0</v>
      </c>
      <c r="AD40" s="361"/>
      <c r="AE40" s="362">
        <f>-IF($K40="○",VLOOKUP(設定値!$F$38,単価表,設定値!$U$3,0),0)</f>
        <v>0</v>
      </c>
      <c r="AF40" s="363"/>
      <c r="AG40" s="360">
        <f>-IF($K40="○",VLOOKUP(設定値!$F$38,単価表,設定値!$U$3,0),0)</f>
        <v>0</v>
      </c>
      <c r="AH40" s="361"/>
      <c r="AI40" s="362">
        <f>-IF($K40="○",VLOOKUP(設定値!$F$38,単価表,設定値!$U$3,0),0)</f>
        <v>0</v>
      </c>
      <c r="AJ40" s="363"/>
      <c r="AM40" s="285"/>
    </row>
    <row r="41" spans="1:41" s="276" customFormat="1" ht="21" customHeight="1" thickTop="1">
      <c r="A41" s="592"/>
      <c r="B41" s="559"/>
      <c r="C41" s="476" t="s">
        <v>157</v>
      </c>
      <c r="D41" s="477"/>
      <c r="E41" s="477"/>
      <c r="F41" s="477"/>
      <c r="G41" s="477"/>
      <c r="H41" s="477"/>
      <c r="I41" s="477"/>
      <c r="J41" s="477"/>
      <c r="K41" s="477"/>
      <c r="L41" s="477"/>
      <c r="M41" s="353">
        <f>M40</f>
        <v>0</v>
      </c>
      <c r="N41" s="351"/>
      <c r="O41" s="478">
        <f t="shared" ref="O41" si="0">O40</f>
        <v>0</v>
      </c>
      <c r="P41" s="479"/>
      <c r="Q41" s="490">
        <f t="shared" ref="Q41" si="1">Q40</f>
        <v>0</v>
      </c>
      <c r="R41" s="491"/>
      <c r="S41" s="478">
        <f t="shared" ref="S41" si="2">S40</f>
        <v>0</v>
      </c>
      <c r="T41" s="479"/>
      <c r="U41" s="490">
        <f t="shared" ref="U41" si="3">U40</f>
        <v>0</v>
      </c>
      <c r="V41" s="491"/>
      <c r="W41" s="478">
        <f t="shared" ref="W41" si="4">W40</f>
        <v>0</v>
      </c>
      <c r="X41" s="479"/>
      <c r="Y41" s="490">
        <f t="shared" ref="Y41" si="5">Y40</f>
        <v>0</v>
      </c>
      <c r="Z41" s="491"/>
      <c r="AA41" s="478">
        <f t="shared" ref="AA41" si="6">AA40</f>
        <v>0</v>
      </c>
      <c r="AB41" s="479"/>
      <c r="AC41" s="490">
        <f t="shared" ref="AC41" si="7">AC40</f>
        <v>0</v>
      </c>
      <c r="AD41" s="491"/>
      <c r="AE41" s="478">
        <f t="shared" ref="AE41" si="8">AE40</f>
        <v>0</v>
      </c>
      <c r="AF41" s="479"/>
      <c r="AG41" s="490">
        <f t="shared" ref="AG41" si="9">AG40</f>
        <v>0</v>
      </c>
      <c r="AH41" s="491"/>
      <c r="AI41" s="478">
        <f t="shared" ref="AI41" si="10">AI40</f>
        <v>0</v>
      </c>
      <c r="AJ41" s="479"/>
      <c r="AM41" s="285"/>
    </row>
    <row r="42" spans="1:41" s="276" customFormat="1" ht="55.5" customHeight="1">
      <c r="A42" s="592"/>
      <c r="B42" s="558" t="s">
        <v>262</v>
      </c>
      <c r="C42" s="560" t="s">
        <v>264</v>
      </c>
      <c r="D42" s="561"/>
      <c r="E42" s="561"/>
      <c r="F42" s="561"/>
      <c r="G42" s="561"/>
      <c r="H42" s="561"/>
      <c r="I42" s="561"/>
      <c r="J42" s="562"/>
      <c r="K42" s="566"/>
      <c r="L42" s="567"/>
      <c r="M42" s="482">
        <f>設定値!BK$29</f>
        <v>0</v>
      </c>
      <c r="N42" s="345"/>
      <c r="O42" s="483">
        <f>設定値!BM$29</f>
        <v>0</v>
      </c>
      <c r="P42" s="484"/>
      <c r="Q42" s="344">
        <f>設定値!BO$29</f>
        <v>0</v>
      </c>
      <c r="R42" s="345"/>
      <c r="S42" s="483">
        <f>設定値!BQ$29</f>
        <v>0</v>
      </c>
      <c r="T42" s="484"/>
      <c r="U42" s="344">
        <f>設定値!BS$29</f>
        <v>0</v>
      </c>
      <c r="V42" s="345"/>
      <c r="W42" s="483">
        <f>設定値!BU$29</f>
        <v>0</v>
      </c>
      <c r="X42" s="484"/>
      <c r="Y42" s="344">
        <f>設定値!BW$29</f>
        <v>0</v>
      </c>
      <c r="Z42" s="345"/>
      <c r="AA42" s="483">
        <f>設定値!BY$29</f>
        <v>0</v>
      </c>
      <c r="AB42" s="484"/>
      <c r="AC42" s="344">
        <f>設定値!CA$29</f>
        <v>0</v>
      </c>
      <c r="AD42" s="345"/>
      <c r="AE42" s="483">
        <f>設定値!CC$29</f>
        <v>0</v>
      </c>
      <c r="AF42" s="484"/>
      <c r="AG42" s="344">
        <f>設定値!CE$29</f>
        <v>0</v>
      </c>
      <c r="AH42" s="345"/>
      <c r="AI42" s="483">
        <f>設定値!CG$29</f>
        <v>0</v>
      </c>
      <c r="AJ42" s="484"/>
    </row>
    <row r="43" spans="1:41" s="276" customFormat="1" ht="55.5" customHeight="1">
      <c r="A43" s="592"/>
      <c r="B43" s="559"/>
      <c r="C43" s="563"/>
      <c r="D43" s="564"/>
      <c r="E43" s="564"/>
      <c r="F43" s="564"/>
      <c r="G43" s="564"/>
      <c r="H43" s="564"/>
      <c r="I43" s="564"/>
      <c r="J43" s="565"/>
      <c r="K43" s="568"/>
      <c r="L43" s="569"/>
      <c r="M43" s="515">
        <f>設定値!BK$30</f>
        <v>0</v>
      </c>
      <c r="N43" s="357"/>
      <c r="O43" s="358">
        <f>設定値!BM$30</f>
        <v>0</v>
      </c>
      <c r="P43" s="359"/>
      <c r="Q43" s="356">
        <f>設定値!BO$30</f>
        <v>0</v>
      </c>
      <c r="R43" s="357"/>
      <c r="S43" s="358">
        <f>設定値!BQ$30</f>
        <v>0</v>
      </c>
      <c r="T43" s="359"/>
      <c r="U43" s="356">
        <f>設定値!BS$30</f>
        <v>0</v>
      </c>
      <c r="V43" s="357"/>
      <c r="W43" s="358">
        <f>設定値!BU$30</f>
        <v>0</v>
      </c>
      <c r="X43" s="359"/>
      <c r="Y43" s="356">
        <f>設定値!BW$30</f>
        <v>0</v>
      </c>
      <c r="Z43" s="357"/>
      <c r="AA43" s="358">
        <f>設定値!BY$30</f>
        <v>0</v>
      </c>
      <c r="AB43" s="359"/>
      <c r="AC43" s="356">
        <f>設定値!CA$30</f>
        <v>0</v>
      </c>
      <c r="AD43" s="357"/>
      <c r="AE43" s="358">
        <f>設定値!CC$30</f>
        <v>0</v>
      </c>
      <c r="AF43" s="359"/>
      <c r="AG43" s="356">
        <f>設定値!CE$30</f>
        <v>0</v>
      </c>
      <c r="AH43" s="357"/>
      <c r="AI43" s="358">
        <f>設定値!CG$30</f>
        <v>0</v>
      </c>
      <c r="AJ43" s="359"/>
    </row>
    <row r="44" spans="1:41" s="276" customFormat="1" ht="27.75" customHeight="1">
      <c r="A44" s="592"/>
      <c r="B44" s="559"/>
      <c r="C44" s="548" t="s">
        <v>265</v>
      </c>
      <c r="D44" s="549"/>
      <c r="E44" s="549"/>
      <c r="F44" s="549"/>
      <c r="G44" s="549"/>
      <c r="H44" s="549"/>
      <c r="I44" s="549"/>
      <c r="J44" s="550"/>
      <c r="K44" s="554"/>
      <c r="L44" s="555"/>
      <c r="M44" s="515">
        <f>設定値!BK$34</f>
        <v>0</v>
      </c>
      <c r="N44" s="357"/>
      <c r="O44" s="358">
        <f>設定値!BM$34</f>
        <v>0</v>
      </c>
      <c r="P44" s="359"/>
      <c r="Q44" s="356">
        <f>設定値!BO$34</f>
        <v>0</v>
      </c>
      <c r="R44" s="357"/>
      <c r="S44" s="358">
        <f>設定値!BQ$34</f>
        <v>0</v>
      </c>
      <c r="T44" s="359"/>
      <c r="U44" s="356">
        <f>設定値!BS$34</f>
        <v>0</v>
      </c>
      <c r="V44" s="357"/>
      <c r="W44" s="358">
        <f>設定値!BU$34</f>
        <v>0</v>
      </c>
      <c r="X44" s="359"/>
      <c r="Y44" s="356">
        <f>設定値!BW$34</f>
        <v>0</v>
      </c>
      <c r="Z44" s="357"/>
      <c r="AA44" s="358">
        <f>設定値!BY$34</f>
        <v>0</v>
      </c>
      <c r="AB44" s="359"/>
      <c r="AC44" s="356">
        <f>設定値!CA$34</f>
        <v>0</v>
      </c>
      <c r="AD44" s="357"/>
      <c r="AE44" s="358">
        <f>設定値!CC$34</f>
        <v>0</v>
      </c>
      <c r="AF44" s="359"/>
      <c r="AG44" s="356">
        <f>設定値!CE$34</f>
        <v>0</v>
      </c>
      <c r="AH44" s="357"/>
      <c r="AI44" s="358">
        <f>設定値!CG$34</f>
        <v>0</v>
      </c>
      <c r="AJ44" s="359"/>
      <c r="AK44" s="286"/>
    </row>
    <row r="45" spans="1:41" s="276" customFormat="1" ht="27.75" customHeight="1" thickBot="1">
      <c r="A45" s="592"/>
      <c r="B45" s="576"/>
      <c r="C45" s="551"/>
      <c r="D45" s="552"/>
      <c r="E45" s="552"/>
      <c r="F45" s="552"/>
      <c r="G45" s="552"/>
      <c r="H45" s="552"/>
      <c r="I45" s="552"/>
      <c r="J45" s="553"/>
      <c r="K45" s="556"/>
      <c r="L45" s="557"/>
      <c r="M45" s="585">
        <f>設定値!BK$35</f>
        <v>0</v>
      </c>
      <c r="N45" s="529"/>
      <c r="O45" s="526">
        <f>設定値!BM$35</f>
        <v>0</v>
      </c>
      <c r="P45" s="527"/>
      <c r="Q45" s="528">
        <f>設定値!BO$35</f>
        <v>0</v>
      </c>
      <c r="R45" s="529"/>
      <c r="S45" s="526">
        <f>設定値!BQ$35</f>
        <v>0</v>
      </c>
      <c r="T45" s="527"/>
      <c r="U45" s="528">
        <f>設定値!BS$35</f>
        <v>0</v>
      </c>
      <c r="V45" s="529"/>
      <c r="W45" s="526">
        <f>設定値!BU$35</f>
        <v>0</v>
      </c>
      <c r="X45" s="527"/>
      <c r="Y45" s="528">
        <f>設定値!BW$35</f>
        <v>0</v>
      </c>
      <c r="Z45" s="529"/>
      <c r="AA45" s="526">
        <f>設定値!BY$35</f>
        <v>0</v>
      </c>
      <c r="AB45" s="527"/>
      <c r="AC45" s="528">
        <f>設定値!CA$35</f>
        <v>0</v>
      </c>
      <c r="AD45" s="529"/>
      <c r="AE45" s="526">
        <f>設定値!CC$35</f>
        <v>0</v>
      </c>
      <c r="AF45" s="527"/>
      <c r="AG45" s="528">
        <f>設定値!CE$35</f>
        <v>0</v>
      </c>
      <c r="AH45" s="529"/>
      <c r="AI45" s="526">
        <f>設定値!CG$35</f>
        <v>0</v>
      </c>
      <c r="AJ45" s="527"/>
      <c r="AK45" s="286"/>
    </row>
    <row r="46" spans="1:41" s="276" customFormat="1" ht="30" customHeight="1" thickTop="1" thickBot="1">
      <c r="A46" s="592"/>
      <c r="B46" s="492" t="s">
        <v>263</v>
      </c>
      <c r="C46" s="32" t="s">
        <v>158</v>
      </c>
      <c r="D46" s="33"/>
      <c r="E46" s="33"/>
      <c r="F46" s="33"/>
      <c r="G46" s="34"/>
      <c r="H46" s="33"/>
      <c r="I46" s="33"/>
      <c r="J46" s="33"/>
      <c r="K46" s="480"/>
      <c r="L46" s="481"/>
      <c r="M46" s="523">
        <f>IF(設定値!$AM$37=0, 0, IF(設定値!$AM$37&lt;10, INT(設定値!$AM$37), ROUNDDOWN(設定値!$AM$37, -1)))</f>
        <v>0</v>
      </c>
      <c r="N46" s="524"/>
      <c r="O46" s="524"/>
      <c r="P46" s="524"/>
      <c r="Q46" s="524"/>
      <c r="R46" s="524"/>
      <c r="S46" s="524"/>
      <c r="T46" s="524"/>
      <c r="U46" s="524"/>
      <c r="V46" s="524"/>
      <c r="W46" s="524"/>
      <c r="X46" s="524"/>
      <c r="Y46" s="524"/>
      <c r="Z46" s="524"/>
      <c r="AA46" s="524"/>
      <c r="AB46" s="524"/>
      <c r="AC46" s="524"/>
      <c r="AD46" s="524"/>
      <c r="AE46" s="524"/>
      <c r="AF46" s="524"/>
      <c r="AG46" s="524"/>
      <c r="AH46" s="524"/>
      <c r="AI46" s="524"/>
      <c r="AJ46" s="525"/>
    </row>
    <row r="47" spans="1:41" s="276" customFormat="1" ht="21.75" customHeight="1" thickTop="1">
      <c r="A47" s="593"/>
      <c r="B47" s="493"/>
      <c r="C47" s="580" t="s">
        <v>273</v>
      </c>
      <c r="D47" s="581"/>
      <c r="E47" s="581"/>
      <c r="F47" s="581"/>
      <c r="G47" s="581"/>
      <c r="H47" s="581"/>
      <c r="I47" s="581"/>
      <c r="J47" s="581"/>
      <c r="K47" s="581"/>
      <c r="L47" s="582"/>
      <c r="M47" s="588">
        <f>M46</f>
        <v>0</v>
      </c>
      <c r="N47" s="589"/>
      <c r="O47" s="589"/>
      <c r="P47" s="589"/>
      <c r="Q47" s="589"/>
      <c r="R47" s="589"/>
      <c r="S47" s="589"/>
      <c r="T47" s="589"/>
      <c r="U47" s="589"/>
      <c r="V47" s="589"/>
      <c r="W47" s="589"/>
      <c r="X47" s="589"/>
      <c r="Y47" s="589"/>
      <c r="Z47" s="589"/>
      <c r="AA47" s="589"/>
      <c r="AB47" s="589"/>
      <c r="AC47" s="589"/>
      <c r="AD47" s="589"/>
      <c r="AE47" s="589"/>
      <c r="AF47" s="589"/>
      <c r="AG47" s="589"/>
      <c r="AH47" s="589"/>
      <c r="AI47" s="589"/>
      <c r="AJ47" s="590"/>
    </row>
    <row r="48" spans="1:41" s="276" customFormat="1" ht="21" customHeight="1">
      <c r="A48" s="586" t="s">
        <v>274</v>
      </c>
      <c r="B48" s="587"/>
      <c r="C48" s="587"/>
      <c r="D48" s="587"/>
      <c r="E48" s="587"/>
      <c r="F48" s="587"/>
      <c r="G48" s="587"/>
      <c r="H48" s="587"/>
      <c r="I48" s="587"/>
      <c r="J48" s="587"/>
      <c r="K48" s="587"/>
      <c r="L48" s="29" t="s">
        <v>275</v>
      </c>
      <c r="M48" s="522" t="e">
        <f>M39+M41+$M$47</f>
        <v>#N/A</v>
      </c>
      <c r="N48" s="520"/>
      <c r="O48" s="520" t="e">
        <f>O39+O41+$M$47</f>
        <v>#N/A</v>
      </c>
      <c r="P48" s="521"/>
      <c r="Q48" s="522" t="e">
        <f>Q39+Q41+$M$47</f>
        <v>#N/A</v>
      </c>
      <c r="R48" s="520"/>
      <c r="S48" s="520" t="e">
        <f>S39+S41+$M$47</f>
        <v>#N/A</v>
      </c>
      <c r="T48" s="521"/>
      <c r="U48" s="522" t="e">
        <f>U39+U41+$M$47</f>
        <v>#N/A</v>
      </c>
      <c r="V48" s="520"/>
      <c r="W48" s="520" t="e">
        <f>W39+W41+$M$47</f>
        <v>#N/A</v>
      </c>
      <c r="X48" s="530"/>
      <c r="Y48" s="531" t="e">
        <f>Y39+Y41+$M$47</f>
        <v>#N/A</v>
      </c>
      <c r="Z48" s="520"/>
      <c r="AA48" s="520" t="e">
        <f>AA39+AA41+$M$47</f>
        <v>#N/A</v>
      </c>
      <c r="AB48" s="530"/>
      <c r="AC48" s="531" t="e">
        <f>AC39+AC41+$M$47</f>
        <v>#N/A</v>
      </c>
      <c r="AD48" s="520"/>
      <c r="AE48" s="520" t="e">
        <f>AE39+AE41+$M$47</f>
        <v>#N/A</v>
      </c>
      <c r="AF48" s="530"/>
      <c r="AG48" s="531" t="e">
        <f>AG39+AG41+$M$47</f>
        <v>#N/A</v>
      </c>
      <c r="AH48" s="520"/>
      <c r="AI48" s="520" t="e">
        <f>AI39+AI41+$M$47</f>
        <v>#N/A</v>
      </c>
      <c r="AJ48" s="530"/>
      <c r="AO48" s="287"/>
    </row>
    <row r="49" spans="1:41" s="276" customFormat="1" ht="21" customHeight="1">
      <c r="A49" s="583" t="s">
        <v>276</v>
      </c>
      <c r="B49" s="584"/>
      <c r="C49" s="584"/>
      <c r="D49" s="584"/>
      <c r="E49" s="584"/>
      <c r="F49" s="584"/>
      <c r="G49" s="584"/>
      <c r="H49" s="584"/>
      <c r="I49" s="584"/>
      <c r="J49" s="584"/>
      <c r="K49" s="584"/>
      <c r="L49" s="270" t="s">
        <v>277</v>
      </c>
      <c r="M49" s="504" t="e">
        <f>M48*M33</f>
        <v>#N/A</v>
      </c>
      <c r="N49" s="505"/>
      <c r="O49" s="505" t="e">
        <f>O48*O33</f>
        <v>#N/A</v>
      </c>
      <c r="P49" s="514"/>
      <c r="Q49" s="504" t="e">
        <f>Q48*Q33</f>
        <v>#N/A</v>
      </c>
      <c r="R49" s="505"/>
      <c r="S49" s="505" t="e">
        <f>S48*S33</f>
        <v>#N/A</v>
      </c>
      <c r="T49" s="514"/>
      <c r="U49" s="504" t="e">
        <f>U48*U33</f>
        <v>#N/A</v>
      </c>
      <c r="V49" s="505"/>
      <c r="W49" s="505" t="e">
        <f>W48*W33</f>
        <v>#N/A</v>
      </c>
      <c r="X49" s="506"/>
      <c r="Y49" s="507" t="e">
        <f>Y48*Y33</f>
        <v>#N/A</v>
      </c>
      <c r="Z49" s="505"/>
      <c r="AA49" s="505" t="e">
        <f>AA48*AA33</f>
        <v>#N/A</v>
      </c>
      <c r="AB49" s="506"/>
      <c r="AC49" s="507" t="e">
        <f>AC48*AC33</f>
        <v>#N/A</v>
      </c>
      <c r="AD49" s="505"/>
      <c r="AE49" s="505" t="e">
        <f>AE48*AE33</f>
        <v>#N/A</v>
      </c>
      <c r="AF49" s="506"/>
      <c r="AG49" s="507" t="e">
        <f>AG48*AG33</f>
        <v>#N/A</v>
      </c>
      <c r="AH49" s="505"/>
      <c r="AI49" s="505" t="e">
        <f>AI48*AI33</f>
        <v>#N/A</v>
      </c>
      <c r="AJ49" s="506"/>
      <c r="AO49" s="287"/>
    </row>
    <row r="50" spans="1:41" s="276" customFormat="1" ht="21" customHeight="1">
      <c r="A50" s="367" t="s">
        <v>25</v>
      </c>
      <c r="B50" s="368"/>
      <c r="C50" s="368"/>
      <c r="D50" s="368"/>
      <c r="E50" s="368"/>
      <c r="F50" s="368"/>
      <c r="G50" s="368"/>
      <c r="H50" s="368"/>
      <c r="I50" s="368"/>
      <c r="J50" s="368"/>
      <c r="K50" s="368"/>
      <c r="L50" s="369"/>
      <c r="M50" s="346" t="e">
        <f>M51+M52</f>
        <v>#N/A</v>
      </c>
      <c r="N50" s="347"/>
      <c r="O50" s="347"/>
      <c r="P50" s="347"/>
      <c r="Q50" s="347"/>
      <c r="R50" s="347"/>
      <c r="S50" s="347"/>
      <c r="T50" s="347"/>
      <c r="U50" s="347"/>
      <c r="V50" s="347"/>
      <c r="W50" s="347"/>
      <c r="X50" s="347"/>
      <c r="Y50" s="347"/>
      <c r="Z50" s="347"/>
      <c r="AA50" s="347"/>
      <c r="AB50" s="347"/>
      <c r="AC50" s="347"/>
      <c r="AD50" s="347"/>
      <c r="AE50" s="347"/>
      <c r="AF50" s="347"/>
      <c r="AG50" s="347"/>
      <c r="AH50" s="347"/>
      <c r="AI50" s="347"/>
      <c r="AJ50" s="348"/>
    </row>
    <row r="51" spans="1:41" s="276" customFormat="1" ht="21" customHeight="1">
      <c r="A51" s="4"/>
      <c r="B51" s="508" t="s">
        <v>189</v>
      </c>
      <c r="C51" s="509"/>
      <c r="D51" s="509"/>
      <c r="E51" s="509"/>
      <c r="F51" s="509"/>
      <c r="G51" s="509"/>
      <c r="H51" s="509"/>
      <c r="I51" s="509"/>
      <c r="J51" s="509"/>
      <c r="K51" s="509"/>
      <c r="L51" s="510"/>
      <c r="M51" s="511" t="e">
        <f>((SUM(M49:AJ49)*M21)+SUM(M42:AJ42,M44:AJ44))*G21</f>
        <v>#N/A</v>
      </c>
      <c r="N51" s="512"/>
      <c r="O51" s="512"/>
      <c r="P51" s="512"/>
      <c r="Q51" s="512"/>
      <c r="R51" s="512"/>
      <c r="S51" s="512"/>
      <c r="T51" s="512"/>
      <c r="U51" s="512"/>
      <c r="V51" s="512"/>
      <c r="W51" s="512"/>
      <c r="X51" s="512"/>
      <c r="Y51" s="512"/>
      <c r="Z51" s="512"/>
      <c r="AA51" s="512"/>
      <c r="AB51" s="512"/>
      <c r="AC51" s="512"/>
      <c r="AD51" s="512"/>
      <c r="AE51" s="512"/>
      <c r="AF51" s="512"/>
      <c r="AG51" s="512"/>
      <c r="AH51" s="512"/>
      <c r="AI51" s="512"/>
      <c r="AJ51" s="513"/>
    </row>
    <row r="52" spans="1:41" s="276" customFormat="1" ht="21" customHeight="1">
      <c r="A52" s="4"/>
      <c r="B52" s="501" t="s">
        <v>190</v>
      </c>
      <c r="C52" s="502"/>
      <c r="D52" s="502"/>
      <c r="E52" s="502"/>
      <c r="F52" s="502"/>
      <c r="G52" s="502"/>
      <c r="H52" s="502"/>
      <c r="I52" s="502"/>
      <c r="J52" s="502"/>
      <c r="K52" s="502"/>
      <c r="L52" s="503"/>
      <c r="M52" s="346" t="e">
        <f>SUM(M54:AJ55)</f>
        <v>#N/A</v>
      </c>
      <c r="N52" s="347"/>
      <c r="O52" s="347"/>
      <c r="P52" s="347"/>
      <c r="Q52" s="347"/>
      <c r="R52" s="347"/>
      <c r="S52" s="347"/>
      <c r="T52" s="347"/>
      <c r="U52" s="347"/>
      <c r="V52" s="347"/>
      <c r="W52" s="347"/>
      <c r="X52" s="347"/>
      <c r="Y52" s="347"/>
      <c r="Z52" s="347"/>
      <c r="AA52" s="347"/>
      <c r="AB52" s="347"/>
      <c r="AC52" s="347"/>
      <c r="AD52" s="347"/>
      <c r="AE52" s="347"/>
      <c r="AF52" s="347"/>
      <c r="AG52" s="347"/>
      <c r="AH52" s="347"/>
      <c r="AI52" s="347"/>
      <c r="AJ52" s="348"/>
    </row>
    <row r="53" spans="1:41" s="278" customFormat="1" ht="21" hidden="1" customHeight="1" outlineLevel="1">
      <c r="B53" s="288"/>
      <c r="C53" s="364"/>
      <c r="D53" s="365"/>
      <c r="E53" s="365"/>
      <c r="F53" s="365"/>
      <c r="G53" s="365"/>
      <c r="H53" s="365"/>
      <c r="I53" s="365"/>
      <c r="J53" s="365"/>
      <c r="K53" s="365"/>
      <c r="L53" s="366"/>
      <c r="M53" s="341"/>
      <c r="N53" s="342"/>
      <c r="O53" s="342"/>
      <c r="P53" s="342"/>
      <c r="Q53" s="342"/>
      <c r="R53" s="342"/>
      <c r="S53" s="342"/>
      <c r="T53" s="342"/>
      <c r="U53" s="342"/>
      <c r="V53" s="342"/>
      <c r="W53" s="342"/>
      <c r="X53" s="342"/>
      <c r="Y53" s="342"/>
      <c r="Z53" s="342"/>
      <c r="AA53" s="342"/>
      <c r="AB53" s="342"/>
      <c r="AC53" s="342"/>
      <c r="AD53" s="342"/>
      <c r="AE53" s="342"/>
      <c r="AF53" s="342"/>
      <c r="AG53" s="342"/>
      <c r="AH53" s="342"/>
      <c r="AI53" s="342"/>
      <c r="AJ53" s="343"/>
    </row>
    <row r="54" spans="1:41" s="276" customFormat="1" ht="21.75" customHeight="1" collapsed="1">
      <c r="A54" s="4"/>
      <c r="B54" s="288"/>
      <c r="C54" s="570" t="s">
        <v>247</v>
      </c>
      <c r="D54" s="571"/>
      <c r="E54" s="571"/>
      <c r="F54" s="571"/>
      <c r="G54" s="571"/>
      <c r="H54" s="571"/>
      <c r="I54" s="571"/>
      <c r="J54" s="571"/>
      <c r="K54" s="571"/>
      <c r="L54" s="572"/>
      <c r="M54" s="325" t="e">
        <f>((SUM(M49:AJ49)*S21)+SUM(M43:AJ43,M45:AJ45))*G21</f>
        <v>#N/A</v>
      </c>
      <c r="N54" s="326"/>
      <c r="O54" s="326"/>
      <c r="P54" s="326"/>
      <c r="Q54" s="326"/>
      <c r="R54" s="326"/>
      <c r="S54" s="326"/>
      <c r="T54" s="326"/>
      <c r="U54" s="326"/>
      <c r="V54" s="326"/>
      <c r="W54" s="326"/>
      <c r="X54" s="326"/>
      <c r="Y54" s="326"/>
      <c r="Z54" s="326"/>
      <c r="AA54" s="326"/>
      <c r="AB54" s="326"/>
      <c r="AC54" s="326"/>
      <c r="AD54" s="326"/>
      <c r="AE54" s="326"/>
      <c r="AF54" s="326"/>
      <c r="AG54" s="326"/>
      <c r="AH54" s="326"/>
      <c r="AI54" s="326"/>
      <c r="AJ54" s="327"/>
    </row>
    <row r="55" spans="1:41" s="276" customFormat="1" ht="21.75" customHeight="1">
      <c r="A55" s="4"/>
      <c r="B55" s="289"/>
      <c r="C55" s="573" t="s">
        <v>248</v>
      </c>
      <c r="D55" s="574"/>
      <c r="E55" s="574"/>
      <c r="F55" s="574"/>
      <c r="G55" s="574"/>
      <c r="H55" s="574"/>
      <c r="I55" s="574"/>
      <c r="J55" s="574"/>
      <c r="K55" s="574"/>
      <c r="L55" s="575"/>
      <c r="M55" s="328" t="e">
        <f>設定値!AM25*G21</f>
        <v>#N/A</v>
      </c>
      <c r="N55" s="329"/>
      <c r="O55" s="329"/>
      <c r="P55" s="329"/>
      <c r="Q55" s="329"/>
      <c r="R55" s="329"/>
      <c r="S55" s="329"/>
      <c r="T55" s="329"/>
      <c r="U55" s="329"/>
      <c r="V55" s="329"/>
      <c r="W55" s="329"/>
      <c r="X55" s="329"/>
      <c r="Y55" s="329"/>
      <c r="Z55" s="329"/>
      <c r="AA55" s="329"/>
      <c r="AB55" s="329"/>
      <c r="AC55" s="329"/>
      <c r="AD55" s="329"/>
      <c r="AE55" s="329"/>
      <c r="AF55" s="329"/>
      <c r="AG55" s="329"/>
      <c r="AH55" s="329"/>
      <c r="AI55" s="329"/>
      <c r="AJ55" s="330"/>
    </row>
    <row r="56" spans="1:41" s="276" customFormat="1"/>
  </sheetData>
  <sheetProtection algorithmName="SHA-512" hashValue="9IlqrXd2oQjuQlUH5ISuEywyozUpYMBI+B0jB9wcvvf9vILHrVJr66MmTyRXSX7JSnowjok/X05cJQJ/uQNPUw==" saltValue="pXRkwv31klvnMODs4p4Vaw==" spinCount="100000" sheet="1" objects="1" scenarios="1" selectLockedCells="1"/>
  <mergeCells count="282">
    <mergeCell ref="C54:L54"/>
    <mergeCell ref="C55:L55"/>
    <mergeCell ref="B42:B45"/>
    <mergeCell ref="C39:L39"/>
    <mergeCell ref="C47:L47"/>
    <mergeCell ref="A49:K49"/>
    <mergeCell ref="M45:N45"/>
    <mergeCell ref="O45:P45"/>
    <mergeCell ref="Q45:R45"/>
    <mergeCell ref="O48:P48"/>
    <mergeCell ref="Q48:R48"/>
    <mergeCell ref="A48:K48"/>
    <mergeCell ref="M48:N48"/>
    <mergeCell ref="M47:AJ47"/>
    <mergeCell ref="AE43:AF43"/>
    <mergeCell ref="AG43:AH43"/>
    <mergeCell ref="AI43:AJ43"/>
    <mergeCell ref="AA45:AB45"/>
    <mergeCell ref="AC45:AD45"/>
    <mergeCell ref="AE45:AF45"/>
    <mergeCell ref="AG45:AH45"/>
    <mergeCell ref="AI45:AJ45"/>
    <mergeCell ref="A34:A47"/>
    <mergeCell ref="B34:B39"/>
    <mergeCell ref="C44:J45"/>
    <mergeCell ref="K44:L45"/>
    <mergeCell ref="B40:B41"/>
    <mergeCell ref="M43:N43"/>
    <mergeCell ref="O43:P43"/>
    <mergeCell ref="Q43:R43"/>
    <mergeCell ref="S43:T43"/>
    <mergeCell ref="U43:V43"/>
    <mergeCell ref="C42:J43"/>
    <mergeCell ref="K42:L43"/>
    <mergeCell ref="S42:T42"/>
    <mergeCell ref="U42:V42"/>
    <mergeCell ref="Y21:AC21"/>
    <mergeCell ref="S16:X16"/>
    <mergeCell ref="Y16:AD16"/>
    <mergeCell ref="K38:L38"/>
    <mergeCell ref="M38:N38"/>
    <mergeCell ref="AA34:AB34"/>
    <mergeCell ref="AC34:AD34"/>
    <mergeCell ref="O35:P35"/>
    <mergeCell ref="M35:N35"/>
    <mergeCell ref="S35:T35"/>
    <mergeCell ref="Q35:R35"/>
    <mergeCell ref="A27:L27"/>
    <mergeCell ref="M27:AJ27"/>
    <mergeCell ref="AG37:AH37"/>
    <mergeCell ref="AI37:AJ37"/>
    <mergeCell ref="C34:J34"/>
    <mergeCell ref="AE34:AF34"/>
    <mergeCell ref="AA36:AB36"/>
    <mergeCell ref="AC36:AD36"/>
    <mergeCell ref="AE38:AF38"/>
    <mergeCell ref="AE35:AF35"/>
    <mergeCell ref="Y36:Z36"/>
    <mergeCell ref="AE16:AJ16"/>
    <mergeCell ref="G19:L20"/>
    <mergeCell ref="S36:T36"/>
    <mergeCell ref="AC37:AD37"/>
    <mergeCell ref="AE37:AF37"/>
    <mergeCell ref="W40:X40"/>
    <mergeCell ref="AA40:AB40"/>
    <mergeCell ref="W38:X38"/>
    <mergeCell ref="AA38:AB38"/>
    <mergeCell ref="O36:P36"/>
    <mergeCell ref="Q36:R36"/>
    <mergeCell ref="AE39:AF39"/>
    <mergeCell ref="AC40:AD40"/>
    <mergeCell ref="AE40:AF40"/>
    <mergeCell ref="S48:T48"/>
    <mergeCell ref="U48:V48"/>
    <mergeCell ref="U44:V44"/>
    <mergeCell ref="AC44:AD44"/>
    <mergeCell ref="AC42:AD42"/>
    <mergeCell ref="AE42:AF42"/>
    <mergeCell ref="AA42:AB42"/>
    <mergeCell ref="W43:X43"/>
    <mergeCell ref="Y43:Z43"/>
    <mergeCell ref="M46:AJ46"/>
    <mergeCell ref="S45:T45"/>
    <mergeCell ref="U45:V45"/>
    <mergeCell ref="W45:X45"/>
    <mergeCell ref="Y45:Z45"/>
    <mergeCell ref="W48:X48"/>
    <mergeCell ref="Y48:Z48"/>
    <mergeCell ref="AA48:AB48"/>
    <mergeCell ref="AC48:AD48"/>
    <mergeCell ref="AE48:AF48"/>
    <mergeCell ref="AG48:AH48"/>
    <mergeCell ref="AI48:AJ48"/>
    <mergeCell ref="AG42:AH42"/>
    <mergeCell ref="AI42:AJ42"/>
    <mergeCell ref="W42:X42"/>
    <mergeCell ref="G21:L21"/>
    <mergeCell ref="AG34:AH34"/>
    <mergeCell ref="AI34:AJ34"/>
    <mergeCell ref="U41:V41"/>
    <mergeCell ref="M44:N44"/>
    <mergeCell ref="Q41:R41"/>
    <mergeCell ref="S41:T41"/>
    <mergeCell ref="O44:P44"/>
    <mergeCell ref="Q44:R44"/>
    <mergeCell ref="S44:T44"/>
    <mergeCell ref="O40:P40"/>
    <mergeCell ref="AI41:AJ41"/>
    <mergeCell ref="AI35:AJ35"/>
    <mergeCell ref="A33:J33"/>
    <mergeCell ref="AG35:AH35"/>
    <mergeCell ref="AC38:AD38"/>
    <mergeCell ref="AG41:AH41"/>
    <mergeCell ref="W41:X41"/>
    <mergeCell ref="Y41:Z41"/>
    <mergeCell ref="AG36:AH36"/>
    <mergeCell ref="AI36:AJ36"/>
    <mergeCell ref="U36:V36"/>
    <mergeCell ref="Y40:Z40"/>
    <mergeCell ref="AE44:AF44"/>
    <mergeCell ref="B52:L52"/>
    <mergeCell ref="M52:AJ52"/>
    <mergeCell ref="U49:V49"/>
    <mergeCell ref="W49:X49"/>
    <mergeCell ref="Y49:Z49"/>
    <mergeCell ref="AA49:AB49"/>
    <mergeCell ref="AG49:AH49"/>
    <mergeCell ref="B51:L51"/>
    <mergeCell ref="M51:AJ51"/>
    <mergeCell ref="AI49:AJ49"/>
    <mergeCell ref="M49:N49"/>
    <mergeCell ref="O49:P49"/>
    <mergeCell ref="Q49:R49"/>
    <mergeCell ref="S49:T49"/>
    <mergeCell ref="AC49:AD49"/>
    <mergeCell ref="AE49:AF49"/>
    <mergeCell ref="AA44:AB44"/>
    <mergeCell ref="AA41:AB41"/>
    <mergeCell ref="AE41:AF41"/>
    <mergeCell ref="AC41:AD41"/>
    <mergeCell ref="AA43:AB43"/>
    <mergeCell ref="AC43:AD43"/>
    <mergeCell ref="B46:B47"/>
    <mergeCell ref="M39:N39"/>
    <mergeCell ref="AA35:AB35"/>
    <mergeCell ref="AC35:AD35"/>
    <mergeCell ref="U38:V38"/>
    <mergeCell ref="K36:L36"/>
    <mergeCell ref="M36:N36"/>
    <mergeCell ref="W39:X39"/>
    <mergeCell ref="S39:T39"/>
    <mergeCell ref="U39:V39"/>
    <mergeCell ref="O39:P39"/>
    <mergeCell ref="AA39:AB39"/>
    <mergeCell ref="AC39:AD39"/>
    <mergeCell ref="Y39:Z39"/>
    <mergeCell ref="U35:V35"/>
    <mergeCell ref="W35:X35"/>
    <mergeCell ref="Y35:Z35"/>
    <mergeCell ref="AE36:AF36"/>
    <mergeCell ref="W34:X34"/>
    <mergeCell ref="Y34:Z34"/>
    <mergeCell ref="W36:X36"/>
    <mergeCell ref="C41:L41"/>
    <mergeCell ref="M41:N41"/>
    <mergeCell ref="O41:P41"/>
    <mergeCell ref="K46:L46"/>
    <mergeCell ref="M42:N42"/>
    <mergeCell ref="O42:P42"/>
    <mergeCell ref="C40:J40"/>
    <mergeCell ref="K40:L40"/>
    <mergeCell ref="M40:N40"/>
    <mergeCell ref="K35:L35"/>
    <mergeCell ref="W44:X44"/>
    <mergeCell ref="Q42:R42"/>
    <mergeCell ref="Y38:Z38"/>
    <mergeCell ref="Q40:R40"/>
    <mergeCell ref="S40:T40"/>
    <mergeCell ref="U40:V40"/>
    <mergeCell ref="Y44:Z44"/>
    <mergeCell ref="O38:P38"/>
    <mergeCell ref="Q38:R38"/>
    <mergeCell ref="S38:T38"/>
    <mergeCell ref="Q39:R39"/>
    <mergeCell ref="A16:F16"/>
    <mergeCell ref="K33:L33"/>
    <mergeCell ref="M33:N33"/>
    <mergeCell ref="O33:P33"/>
    <mergeCell ref="Q33:R33"/>
    <mergeCell ref="S33:T33"/>
    <mergeCell ref="U33:V33"/>
    <mergeCell ref="K34:L34"/>
    <mergeCell ref="M34:N34"/>
    <mergeCell ref="O34:P34"/>
    <mergeCell ref="Q34:R34"/>
    <mergeCell ref="S34:T34"/>
    <mergeCell ref="U34:V34"/>
    <mergeCell ref="A29:J32"/>
    <mergeCell ref="K29:L32"/>
    <mergeCell ref="U31:X31"/>
    <mergeCell ref="G23:K23"/>
    <mergeCell ref="L23:P23"/>
    <mergeCell ref="Q23:U23"/>
    <mergeCell ref="V23:Z23"/>
    <mergeCell ref="G24:K24"/>
    <mergeCell ref="L24:P24"/>
    <mergeCell ref="Q24:U24"/>
    <mergeCell ref="V24:Z24"/>
    <mergeCell ref="AG33:AH33"/>
    <mergeCell ref="AI33:AJ33"/>
    <mergeCell ref="AC33:AD33"/>
    <mergeCell ref="AE33:AF33"/>
    <mergeCell ref="G16:L16"/>
    <mergeCell ref="M16:R16"/>
    <mergeCell ref="W33:X33"/>
    <mergeCell ref="Y33:Z33"/>
    <mergeCell ref="AA33:AB33"/>
    <mergeCell ref="M26:AJ26"/>
    <mergeCell ref="M19:R20"/>
    <mergeCell ref="M21:R21"/>
    <mergeCell ref="S19:X20"/>
    <mergeCell ref="S21:X21"/>
    <mergeCell ref="Y20:AC20"/>
    <mergeCell ref="AE32:AF32"/>
    <mergeCell ref="AA32:AB32"/>
    <mergeCell ref="AG32:AH32"/>
    <mergeCell ref="AI32:AJ32"/>
    <mergeCell ref="M29:AJ30"/>
    <mergeCell ref="M31:P31"/>
    <mergeCell ref="Q31:T31"/>
    <mergeCell ref="Y31:AB31"/>
    <mergeCell ref="A26:L26"/>
    <mergeCell ref="S1:T1"/>
    <mergeCell ref="R2:U2"/>
    <mergeCell ref="R3:U3"/>
    <mergeCell ref="V3:AJ3"/>
    <mergeCell ref="A10:AJ10"/>
    <mergeCell ref="V7:AJ7"/>
    <mergeCell ref="AE1:AJ1"/>
    <mergeCell ref="V2:Y2"/>
    <mergeCell ref="AI2:AJ2"/>
    <mergeCell ref="Z2:AH2"/>
    <mergeCell ref="V4:AJ4"/>
    <mergeCell ref="V5:AJ6"/>
    <mergeCell ref="R4:U4"/>
    <mergeCell ref="R5:U6"/>
    <mergeCell ref="R7:U7"/>
    <mergeCell ref="B2:L3"/>
    <mergeCell ref="AG31:AJ31"/>
    <mergeCell ref="M32:N32"/>
    <mergeCell ref="O32:P32"/>
    <mergeCell ref="Q32:R32"/>
    <mergeCell ref="S32:T32"/>
    <mergeCell ref="U32:V32"/>
    <mergeCell ref="W32:X32"/>
    <mergeCell ref="Y32:Z32"/>
    <mergeCell ref="AC31:AF31"/>
    <mergeCell ref="AC32:AD32"/>
    <mergeCell ref="M54:AJ54"/>
    <mergeCell ref="M55:AJ55"/>
    <mergeCell ref="K37:L37"/>
    <mergeCell ref="M37:N37"/>
    <mergeCell ref="O37:P37"/>
    <mergeCell ref="Q37:R37"/>
    <mergeCell ref="S37:T37"/>
    <mergeCell ref="U37:V37"/>
    <mergeCell ref="W37:X37"/>
    <mergeCell ref="Y37:Z37"/>
    <mergeCell ref="AA37:AB37"/>
    <mergeCell ref="M53:AJ53"/>
    <mergeCell ref="Y42:Z42"/>
    <mergeCell ref="M50:AJ50"/>
    <mergeCell ref="AI38:AJ38"/>
    <mergeCell ref="AI39:AJ39"/>
    <mergeCell ref="AG39:AH39"/>
    <mergeCell ref="AG38:AH38"/>
    <mergeCell ref="AG44:AH44"/>
    <mergeCell ref="AI44:AJ44"/>
    <mergeCell ref="AG40:AH40"/>
    <mergeCell ref="AI40:AJ40"/>
    <mergeCell ref="C53:L53"/>
    <mergeCell ref="A50:L50"/>
  </mergeCells>
  <phoneticPr fontId="1"/>
  <conditionalFormatting sqref="G16:L16 S16:X16 G21:L21 Y21:AC21 M33:AJ33 K34:L38">
    <cfRule type="containsBlanks" dxfId="5" priority="10">
      <formula>LEN(TRIM(G16))=0</formula>
    </cfRule>
  </conditionalFormatting>
  <conditionalFormatting sqref="K42 K44">
    <cfRule type="containsBlanks" dxfId="4" priority="1">
      <formula>LEN(TRIM(K42))=0</formula>
    </cfRule>
  </conditionalFormatting>
  <conditionalFormatting sqref="K40:L41">
    <cfRule type="containsBlanks" dxfId="3" priority="3">
      <formula>LEN(TRIM(K40))=0</formula>
    </cfRule>
  </conditionalFormatting>
  <conditionalFormatting sqref="K46:L46">
    <cfRule type="containsBlanks" dxfId="2" priority="7">
      <formula>LEN(TRIM(K46))=0</formula>
    </cfRule>
  </conditionalFormatting>
  <dataValidations count="6">
    <dataValidation type="list" allowBlank="1" showInputMessage="1" showErrorMessage="1" sqref="L36:L38 K34:K38 K40:K42" xr:uid="{00000000-0002-0000-0000-000000000000}">
      <formula1>"○,―"</formula1>
    </dataValidation>
    <dataValidation type="list" allowBlank="1" showInputMessage="1" showErrorMessage="1" sqref="Y21" xr:uid="{00000000-0002-0000-0000-000001000000}">
      <formula1>"○,×"</formula1>
    </dataValidation>
    <dataValidation type="list" allowBlank="1" showInputMessage="1" showErrorMessage="1" sqref="K46:L46" xr:uid="{00000000-0002-0000-0000-000003000000}">
      <formula1>栄養管理加算</formula1>
    </dataValidation>
    <dataValidation type="list" allowBlank="1" showInputMessage="1" showErrorMessage="1" sqref="G24:K24" xr:uid="{00000000-0002-0000-0000-000004000000}">
      <formula1>"あり,なし"</formula1>
    </dataValidation>
    <dataValidation type="list" allowBlank="1" showInputMessage="1" showErrorMessage="1" sqref="K44" xr:uid="{00000000-0002-0000-0000-000002000000}">
      <formula1>土日閉所</formula1>
    </dataValidation>
    <dataValidation type="list" allowBlank="1" showInputMessage="1" showErrorMessage="1" sqref="G21:L21" xr:uid="{B4B5F71A-1451-4D2C-9A82-D916CE6DD0EE}">
      <formula1>実施月数</formula1>
    </dataValidation>
  </dataValidations>
  <pageMargins left="0.23622047244094488" right="0.23622047244094488" top="0.74803149606299213" bottom="0.74803149606299213" header="0.31496062992125984" footer="0.31496062992125984"/>
  <pageSetup paperSize="9" scale="78" orientation="portrait" r:id="rId1"/>
  <rowBreaks count="1" manualBreakCount="1">
    <brk id="28" max="35"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5000000}">
          <x14:formula1>
            <xm:f>設定値!$D$43:$D$44</xm:f>
          </x14:formula1>
          <xm:sqref>L24:P24</xm:sqref>
        </x14:dataValidation>
        <x14:dataValidation type="list" allowBlank="1" showInputMessage="1" showErrorMessage="1" xr:uid="{00000000-0002-0000-0000-000006000000}">
          <x14:formula1>
            <xm:f>設定値!$F$43:$F$47</xm:f>
          </x14:formula1>
          <xm:sqref>Q24:U24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F195C-E4E9-4258-BE05-6C4BB228C71D}">
  <sheetPr>
    <tabColor theme="1"/>
  </sheetPr>
  <dimension ref="B1:CH59"/>
  <sheetViews>
    <sheetView showGridLines="0" workbookViewId="0">
      <selection activeCell="Z2" sqref="Z2:AH2"/>
    </sheetView>
  </sheetViews>
  <sheetFormatPr defaultColWidth="2.375" defaultRowHeight="12"/>
  <cols>
    <col min="1" max="1" width="2.375" style="191"/>
    <col min="2" max="2" width="5.25" style="191" bestFit="1" customWidth="1"/>
    <col min="3" max="3" width="4" style="191" bestFit="1" customWidth="1"/>
    <col min="4" max="4" width="11.5" style="191" customWidth="1"/>
    <col min="5" max="5" width="7.875" style="191" customWidth="1"/>
    <col min="6" max="6" width="14.25" style="191" bestFit="1" customWidth="1"/>
    <col min="7" max="7" width="4" style="191" bestFit="1" customWidth="1"/>
    <col min="8" max="11" width="2.375" style="191"/>
    <col min="12" max="12" width="22.375" style="191" bestFit="1" customWidth="1"/>
    <col min="13" max="13" width="7.625" style="191" customWidth="1"/>
    <col min="14" max="18" width="4.875" style="191" bestFit="1" customWidth="1"/>
    <col min="19" max="19" width="4.5" style="191" bestFit="1" customWidth="1"/>
    <col min="20" max="20" width="9.75" style="191" bestFit="1" customWidth="1"/>
    <col min="21" max="21" width="4.5" style="191" bestFit="1" customWidth="1"/>
    <col min="22" max="22" width="7.375" style="191" bestFit="1" customWidth="1"/>
    <col min="23" max="24" width="4.5" style="191" customWidth="1"/>
    <col min="25" max="25" width="4.5" style="191" bestFit="1" customWidth="1"/>
    <col min="26" max="29" width="2.375" style="191"/>
    <col min="30" max="30" width="3.875" style="191" customWidth="1"/>
    <col min="31" max="62" width="2.375" style="191"/>
    <col min="63" max="86" width="2.5" style="191" customWidth="1"/>
    <col min="87" max="16384" width="2.375" style="191"/>
  </cols>
  <sheetData>
    <row r="1" spans="2:62" ht="15" customHeight="1">
      <c r="L1" s="191" t="s">
        <v>236</v>
      </c>
    </row>
    <row r="2" spans="2:62" s="192" customFormat="1" ht="134.1" customHeight="1">
      <c r="L2" s="252" t="s">
        <v>252</v>
      </c>
      <c r="M2" s="258" t="s">
        <v>253</v>
      </c>
      <c r="N2" s="259" t="s">
        <v>254</v>
      </c>
      <c r="O2" s="259" t="s">
        <v>255</v>
      </c>
      <c r="P2" s="259" t="s">
        <v>235</v>
      </c>
      <c r="Q2" s="189" t="s">
        <v>225</v>
      </c>
      <c r="R2" s="189" t="s">
        <v>226</v>
      </c>
      <c r="S2" s="260" t="s">
        <v>227</v>
      </c>
      <c r="T2" s="260" t="s">
        <v>49</v>
      </c>
      <c r="U2" s="189" t="s">
        <v>228</v>
      </c>
      <c r="V2" s="261" t="s">
        <v>256</v>
      </c>
      <c r="W2" s="262" t="s">
        <v>257</v>
      </c>
      <c r="X2" s="262" t="s">
        <v>258</v>
      </c>
      <c r="Y2" s="262" t="s">
        <v>259</v>
      </c>
    </row>
    <row r="3" spans="2:62" s="192" customFormat="1" ht="14.45" customHeight="1">
      <c r="L3" s="253" t="s">
        <v>229</v>
      </c>
      <c r="M3" s="190">
        <v>12</v>
      </c>
      <c r="N3" s="190">
        <v>21</v>
      </c>
      <c r="O3" s="254">
        <v>33</v>
      </c>
      <c r="P3" s="190">
        <v>42</v>
      </c>
      <c r="Q3" s="190">
        <v>54</v>
      </c>
      <c r="R3" s="190">
        <v>64</v>
      </c>
      <c r="S3" s="190">
        <v>89</v>
      </c>
      <c r="T3" s="190">
        <v>106</v>
      </c>
      <c r="U3" s="190">
        <v>110</v>
      </c>
      <c r="V3" s="190">
        <v>118</v>
      </c>
      <c r="W3" s="190">
        <v>119</v>
      </c>
      <c r="X3" s="190">
        <v>120</v>
      </c>
      <c r="Y3" s="190">
        <v>121</v>
      </c>
      <c r="AC3" s="191"/>
      <c r="AD3" s="191"/>
      <c r="AE3" s="191"/>
      <c r="AF3" s="191"/>
      <c r="AG3" s="191"/>
      <c r="AH3" s="191"/>
      <c r="AI3" s="191"/>
      <c r="AJ3" s="191"/>
      <c r="AK3" s="191"/>
      <c r="AL3" s="191"/>
      <c r="AM3" s="191"/>
      <c r="AN3" s="191"/>
      <c r="AO3" s="191"/>
      <c r="AP3" s="191"/>
      <c r="AQ3" s="191"/>
      <c r="AR3" s="191"/>
      <c r="AS3" s="191"/>
      <c r="AT3" s="191"/>
      <c r="AU3" s="191"/>
      <c r="AV3" s="191"/>
      <c r="AW3" s="191"/>
      <c r="AX3" s="191"/>
      <c r="AY3" s="191"/>
      <c r="AZ3" s="191"/>
      <c r="BA3" s="191"/>
      <c r="BB3" s="191"/>
      <c r="BC3" s="191"/>
      <c r="BD3" s="191"/>
      <c r="BE3" s="191"/>
      <c r="BF3" s="191"/>
      <c r="BG3" s="191"/>
      <c r="BH3" s="191"/>
      <c r="BI3" s="191"/>
      <c r="BJ3" s="191"/>
    </row>
    <row r="5" spans="2:62" ht="15" customHeight="1">
      <c r="L5" s="191" t="s">
        <v>236</v>
      </c>
      <c r="M5" s="191">
        <v>2</v>
      </c>
      <c r="N5" s="191">
        <v>3</v>
      </c>
      <c r="O5" s="191">
        <v>4</v>
      </c>
      <c r="P5" s="191">
        <v>5</v>
      </c>
      <c r="Q5" s="191">
        <v>6</v>
      </c>
      <c r="R5" s="191">
        <v>7</v>
      </c>
      <c r="S5" s="191">
        <v>8</v>
      </c>
    </row>
    <row r="6" spans="2:62" s="192" customFormat="1" ht="126">
      <c r="L6" s="252" t="s">
        <v>224</v>
      </c>
      <c r="M6" s="259" t="s">
        <v>193</v>
      </c>
      <c r="N6" s="259"/>
      <c r="O6" s="189" t="s">
        <v>235</v>
      </c>
      <c r="P6" s="189" t="s">
        <v>225</v>
      </c>
      <c r="Q6" s="189" t="s">
        <v>226</v>
      </c>
      <c r="R6" s="189" t="s">
        <v>227</v>
      </c>
      <c r="S6" s="189" t="s">
        <v>228</v>
      </c>
    </row>
    <row r="7" spans="2:62" s="192" customFormat="1" ht="14.45" customHeight="1">
      <c r="L7" s="253" t="s">
        <v>229</v>
      </c>
      <c r="M7" s="190">
        <v>19</v>
      </c>
      <c r="N7" s="190">
        <v>28</v>
      </c>
      <c r="O7" s="254">
        <v>49</v>
      </c>
      <c r="P7" s="190">
        <v>60</v>
      </c>
      <c r="Q7" s="190">
        <v>70</v>
      </c>
      <c r="R7" s="190">
        <v>95</v>
      </c>
      <c r="S7" s="190">
        <v>116</v>
      </c>
      <c r="AC7" s="612" t="s">
        <v>13</v>
      </c>
      <c r="AD7" s="613"/>
      <c r="AE7" s="613"/>
      <c r="AF7" s="613"/>
      <c r="AG7" s="613"/>
      <c r="AH7" s="613"/>
      <c r="AI7" s="613"/>
      <c r="AJ7" s="613"/>
      <c r="AK7" s="613"/>
      <c r="AL7" s="613"/>
      <c r="AM7" s="616" t="s">
        <v>15</v>
      </c>
      <c r="AN7" s="616"/>
      <c r="AO7" s="616"/>
      <c r="AP7" s="616"/>
      <c r="AQ7" s="616"/>
      <c r="AR7" s="616"/>
      <c r="AS7" s="616"/>
      <c r="AT7" s="616"/>
      <c r="AU7" s="616"/>
      <c r="AV7" s="616"/>
      <c r="AW7" s="616"/>
      <c r="AX7" s="616"/>
      <c r="AY7" s="616"/>
      <c r="AZ7" s="616"/>
      <c r="BA7" s="616"/>
      <c r="BB7" s="616"/>
      <c r="BC7" s="616"/>
      <c r="BD7" s="616"/>
      <c r="BE7" s="616"/>
      <c r="BF7" s="616"/>
      <c r="BG7" s="616"/>
      <c r="BH7" s="616"/>
      <c r="BI7" s="616"/>
      <c r="BJ7" s="616"/>
    </row>
    <row r="8" spans="2:62">
      <c r="L8" s="193" t="s">
        <v>231</v>
      </c>
      <c r="M8" s="194">
        <f t="shared" ref="M8:S8" si="0">VLOOKUP($L8,単価表,M$7,FALSE)</f>
        <v>3.6</v>
      </c>
      <c r="N8" s="194">
        <f t="shared" si="0"/>
        <v>3.5</v>
      </c>
      <c r="O8" s="255">
        <f t="shared" si="0"/>
        <v>3.6</v>
      </c>
      <c r="P8" s="194">
        <f t="shared" si="0"/>
        <v>3.6</v>
      </c>
      <c r="Q8" s="194">
        <f t="shared" si="0"/>
        <v>3.4</v>
      </c>
      <c r="R8" s="194">
        <f t="shared" si="0"/>
        <v>6.4</v>
      </c>
      <c r="S8" s="194">
        <f t="shared" si="0"/>
        <v>0.9</v>
      </c>
      <c r="AC8" s="614"/>
      <c r="AD8" s="615"/>
      <c r="AE8" s="615"/>
      <c r="AF8" s="615"/>
      <c r="AG8" s="615"/>
      <c r="AH8" s="615"/>
      <c r="AI8" s="615"/>
      <c r="AJ8" s="615"/>
      <c r="AK8" s="615"/>
      <c r="AL8" s="615"/>
      <c r="AM8" s="616"/>
      <c r="AN8" s="616"/>
      <c r="AO8" s="616"/>
      <c r="AP8" s="616"/>
      <c r="AQ8" s="616"/>
      <c r="AR8" s="616"/>
      <c r="AS8" s="616"/>
      <c r="AT8" s="616"/>
      <c r="AU8" s="616"/>
      <c r="AV8" s="616"/>
      <c r="AW8" s="616"/>
      <c r="AX8" s="616"/>
      <c r="AY8" s="616"/>
      <c r="AZ8" s="616"/>
      <c r="BA8" s="616"/>
      <c r="BB8" s="616"/>
      <c r="BC8" s="616"/>
      <c r="BD8" s="616"/>
      <c r="BE8" s="616"/>
      <c r="BF8" s="616"/>
      <c r="BG8" s="616"/>
      <c r="BH8" s="616"/>
      <c r="BI8" s="616"/>
      <c r="BJ8" s="616"/>
    </row>
    <row r="9" spans="2:62">
      <c r="L9" s="195" t="s">
        <v>232</v>
      </c>
      <c r="M9" s="196">
        <f t="shared" ref="M9:Q11" si="1">VLOOKUP($L9,単価表,M$7,FALSE)</f>
        <v>3.6</v>
      </c>
      <c r="N9" s="196">
        <f t="shared" si="1"/>
        <v>3.6</v>
      </c>
      <c r="O9" s="256">
        <f t="shared" si="1"/>
        <v>3.7</v>
      </c>
      <c r="P9" s="196">
        <f t="shared" si="1"/>
        <v>0</v>
      </c>
      <c r="Q9" s="196">
        <f t="shared" si="1"/>
        <v>0</v>
      </c>
      <c r="R9" s="196">
        <f>R8</f>
        <v>6.4</v>
      </c>
      <c r="S9" s="196">
        <f>S8</f>
        <v>0.9</v>
      </c>
      <c r="AC9" s="614"/>
      <c r="AD9" s="615"/>
      <c r="AE9" s="615"/>
      <c r="AF9" s="615"/>
      <c r="AG9" s="615"/>
      <c r="AH9" s="615"/>
      <c r="AI9" s="615"/>
      <c r="AJ9" s="615"/>
      <c r="AK9" s="615"/>
      <c r="AL9" s="615"/>
      <c r="AM9" s="698" t="s">
        <v>7</v>
      </c>
      <c r="AN9" s="699"/>
      <c r="AO9" s="699"/>
      <c r="AP9" s="699"/>
      <c r="AQ9" s="698" t="s">
        <v>100</v>
      </c>
      <c r="AR9" s="699"/>
      <c r="AS9" s="699"/>
      <c r="AT9" s="699"/>
      <c r="AU9" s="698" t="s">
        <v>6</v>
      </c>
      <c r="AV9" s="699"/>
      <c r="AW9" s="699"/>
      <c r="AX9" s="700"/>
      <c r="AY9" s="698" t="s">
        <v>101</v>
      </c>
      <c r="AZ9" s="699"/>
      <c r="BA9" s="699"/>
      <c r="BB9" s="700"/>
      <c r="BC9" s="698" t="s">
        <v>103</v>
      </c>
      <c r="BD9" s="699"/>
      <c r="BE9" s="699"/>
      <c r="BF9" s="700"/>
      <c r="BG9" s="698" t="s">
        <v>102</v>
      </c>
      <c r="BH9" s="699"/>
      <c r="BI9" s="699"/>
      <c r="BJ9" s="700"/>
    </row>
    <row r="10" spans="2:62" ht="12.75" thickBot="1">
      <c r="L10" s="195" t="s">
        <v>233</v>
      </c>
      <c r="M10" s="196">
        <f t="shared" si="1"/>
        <v>3.6</v>
      </c>
      <c r="N10" s="196">
        <f t="shared" si="1"/>
        <v>3.5</v>
      </c>
      <c r="O10" s="256">
        <f t="shared" si="1"/>
        <v>3.6</v>
      </c>
      <c r="P10" s="196">
        <f t="shared" si="1"/>
        <v>3.6</v>
      </c>
      <c r="Q10" s="196">
        <f t="shared" si="1"/>
        <v>3.4</v>
      </c>
      <c r="R10" s="196">
        <f>VLOOKUP($L10,単価表,R$7,FALSE)</f>
        <v>6.5</v>
      </c>
      <c r="S10" s="196">
        <f>VLOOKUP($L10,単価表,S$7,FALSE)</f>
        <v>0.9</v>
      </c>
      <c r="AC10" s="614"/>
      <c r="AD10" s="615"/>
      <c r="AE10" s="615"/>
      <c r="AF10" s="615"/>
      <c r="AG10" s="615"/>
      <c r="AH10" s="615"/>
      <c r="AI10" s="615"/>
      <c r="AJ10" s="615"/>
      <c r="AK10" s="615"/>
      <c r="AL10" s="615"/>
      <c r="AM10" s="692" t="s">
        <v>16</v>
      </c>
      <c r="AN10" s="693"/>
      <c r="AO10" s="694" t="s">
        <v>17</v>
      </c>
      <c r="AP10" s="695"/>
      <c r="AQ10" s="692" t="s">
        <v>16</v>
      </c>
      <c r="AR10" s="693"/>
      <c r="AS10" s="694" t="s">
        <v>17</v>
      </c>
      <c r="AT10" s="695"/>
      <c r="AU10" s="692" t="s">
        <v>16</v>
      </c>
      <c r="AV10" s="693"/>
      <c r="AW10" s="694" t="s">
        <v>17</v>
      </c>
      <c r="AX10" s="695"/>
      <c r="AY10" s="692" t="s">
        <v>16</v>
      </c>
      <c r="AZ10" s="693"/>
      <c r="BA10" s="694" t="s">
        <v>17</v>
      </c>
      <c r="BB10" s="695"/>
      <c r="BC10" s="692" t="s">
        <v>16</v>
      </c>
      <c r="BD10" s="693"/>
      <c r="BE10" s="694" t="s">
        <v>17</v>
      </c>
      <c r="BF10" s="695"/>
      <c r="BG10" s="692" t="s">
        <v>16</v>
      </c>
      <c r="BH10" s="693"/>
      <c r="BI10" s="694" t="s">
        <v>17</v>
      </c>
      <c r="BJ10" s="695"/>
    </row>
    <row r="11" spans="2:62">
      <c r="L11" s="197" t="s">
        <v>234</v>
      </c>
      <c r="M11" s="198">
        <f t="shared" si="1"/>
        <v>3.6</v>
      </c>
      <c r="N11" s="198">
        <f t="shared" si="1"/>
        <v>3.6</v>
      </c>
      <c r="O11" s="257">
        <f t="shared" si="1"/>
        <v>3.7</v>
      </c>
      <c r="P11" s="198">
        <f t="shared" si="1"/>
        <v>0</v>
      </c>
      <c r="Q11" s="198">
        <f t="shared" si="1"/>
        <v>0</v>
      </c>
      <c r="R11" s="198">
        <f>R10</f>
        <v>6.5</v>
      </c>
      <c r="S11" s="198">
        <f>S10</f>
        <v>0.9</v>
      </c>
      <c r="AC11" s="617" t="s">
        <v>20</v>
      </c>
      <c r="AD11" s="618" t="s">
        <v>21</v>
      </c>
      <c r="AE11" s="619" t="s">
        <v>188</v>
      </c>
      <c r="AF11" s="620"/>
      <c r="AG11" s="620"/>
      <c r="AH11" s="620"/>
      <c r="AI11" s="620"/>
      <c r="AJ11" s="620"/>
      <c r="AK11" s="620"/>
      <c r="AL11" s="620"/>
      <c r="AM11" s="701" t="e">
        <f>IF(積算表!$K34="○",積算表!M34*VLOOKUP(設定値!$F$40,加算率C,2,0),0)</f>
        <v>#N/A</v>
      </c>
      <c r="AN11" s="702"/>
      <c r="AO11" s="703" t="e">
        <f>IF(積算表!$K34="○",積算表!O34*VLOOKUP(設定値!$F$40,加算率C,3,0),0)</f>
        <v>#N/A</v>
      </c>
      <c r="AP11" s="704"/>
      <c r="AQ11" s="701" t="e">
        <f>IF(積算表!$K34="○",積算表!Q34*VLOOKUP(設定値!$F$40,加算率C,2,0),0)</f>
        <v>#N/A</v>
      </c>
      <c r="AR11" s="702"/>
      <c r="AS11" s="703" t="e">
        <f>IF(積算表!$K34="○",積算表!S34*VLOOKUP(設定値!$F$40,加算率C,3,0),0)</f>
        <v>#N/A</v>
      </c>
      <c r="AT11" s="704"/>
      <c r="AU11" s="701" t="e">
        <f>IF(積算表!$K34="○",積算表!U34*VLOOKUP(設定値!$F$39,加算率C,2,0),0)</f>
        <v>#N/A</v>
      </c>
      <c r="AV11" s="702"/>
      <c r="AW11" s="703" t="e">
        <f>IF(積算表!$K34="○",積算表!W34*VLOOKUP(設定値!$F$39,加算率C,3,0),0)</f>
        <v>#N/A</v>
      </c>
      <c r="AX11" s="704"/>
      <c r="AY11" s="701" t="e">
        <f>IF(積算表!$K34="○",積算表!Y34*VLOOKUP(設定値!$F$39,加算率C,2,0),0)</f>
        <v>#N/A</v>
      </c>
      <c r="AZ11" s="702"/>
      <c r="BA11" s="703" t="e">
        <f>IF(積算表!$K34="○",積算表!AA34*VLOOKUP(設定値!$F$39,加算率C,3,0),0)</f>
        <v>#N/A</v>
      </c>
      <c r="BB11" s="704"/>
      <c r="BC11" s="701" t="e">
        <f>IF(積算表!$K34="○",積算表!AC34*VLOOKUP(設定値!$F$38,加算率C,2,0),0)</f>
        <v>#N/A</v>
      </c>
      <c r="BD11" s="702"/>
      <c r="BE11" s="703" t="e">
        <f>IF(積算表!$K34="○",積算表!AE34*VLOOKUP(設定値!$F$38,加算率C,3,0),0)</f>
        <v>#N/A</v>
      </c>
      <c r="BF11" s="704"/>
      <c r="BG11" s="701" t="e">
        <f>IF(積算表!$K34="○",積算表!AG34*VLOOKUP(設定値!$F$38,加算率C,2,0),0)</f>
        <v>#N/A</v>
      </c>
      <c r="BH11" s="702"/>
      <c r="BI11" s="703" t="e">
        <f>IF(積算表!$K34="○",積算表!AI34*VLOOKUP(設定値!$F$38,加算率C,3,0),0)</f>
        <v>#N/A</v>
      </c>
      <c r="BJ11" s="705"/>
    </row>
    <row r="12" spans="2:62">
      <c r="AC12" s="617"/>
      <c r="AD12" s="618"/>
      <c r="AE12" s="199" t="s">
        <v>114</v>
      </c>
      <c r="AF12" s="199"/>
      <c r="AG12" s="199"/>
      <c r="AH12" s="199"/>
      <c r="AI12" s="199"/>
      <c r="AJ12" s="199"/>
      <c r="AK12" s="199"/>
      <c r="AL12" s="199"/>
      <c r="AM12" s="651"/>
      <c r="AN12" s="652"/>
      <c r="AO12" s="690"/>
      <c r="AP12" s="691"/>
      <c r="AQ12" s="651"/>
      <c r="AR12" s="652"/>
      <c r="AS12" s="690"/>
      <c r="AT12" s="691"/>
      <c r="AU12" s="651"/>
      <c r="AV12" s="652"/>
      <c r="AW12" s="690"/>
      <c r="AX12" s="691"/>
      <c r="AY12" s="651"/>
      <c r="AZ12" s="652"/>
      <c r="BA12" s="690"/>
      <c r="BB12" s="691"/>
      <c r="BC12" s="651"/>
      <c r="BD12" s="652"/>
      <c r="BE12" s="690"/>
      <c r="BF12" s="691"/>
      <c r="BG12" s="651"/>
      <c r="BH12" s="652"/>
      <c r="BI12" s="690"/>
      <c r="BJ12" s="696"/>
    </row>
    <row r="13" spans="2:62">
      <c r="B13" s="200" t="s">
        <v>0</v>
      </c>
      <c r="C13" s="201"/>
      <c r="D13" s="202"/>
      <c r="F13" s="203" t="s">
        <v>241</v>
      </c>
      <c r="G13" s="202"/>
      <c r="AC13" s="617"/>
      <c r="AD13" s="618"/>
      <c r="AE13" s="199" t="s">
        <v>104</v>
      </c>
      <c r="AF13" s="199"/>
      <c r="AG13" s="199"/>
      <c r="AH13" s="199"/>
      <c r="AI13" s="199"/>
      <c r="AJ13" s="199"/>
      <c r="AK13" s="199"/>
      <c r="AL13" s="199"/>
      <c r="AM13" s="651"/>
      <c r="AN13" s="652"/>
      <c r="AO13" s="690"/>
      <c r="AP13" s="691"/>
      <c r="AQ13" s="686">
        <f>IF(積算表!$K36="○",積算表!Q36*VLOOKUP(設定値!$F$40,加算率C,4,0),0)</f>
        <v>0</v>
      </c>
      <c r="AR13" s="687"/>
      <c r="AS13" s="688">
        <f>IF(積算表!$K36="○",積算表!S36*VLOOKUP(設定値!$F$40,加算率C,4,0),0)</f>
        <v>0</v>
      </c>
      <c r="AT13" s="689"/>
      <c r="AU13" s="651"/>
      <c r="AV13" s="652"/>
      <c r="AW13" s="690"/>
      <c r="AX13" s="691"/>
      <c r="AY13" s="686">
        <f>IF(積算表!$K36="○",積算表!Y36*VLOOKUP(設定値!$F$39,加算率C,IF(積算表!$K37="○",5,4),0),0)</f>
        <v>0</v>
      </c>
      <c r="AZ13" s="687"/>
      <c r="BA13" s="688">
        <f>IF(積算表!$K36="○",積算表!AA36*VLOOKUP(設定値!$F$39,加算率C,IF(積算表!$K37="○",5,4),0),0)</f>
        <v>0</v>
      </c>
      <c r="BB13" s="689"/>
      <c r="BC13" s="651"/>
      <c r="BD13" s="652"/>
      <c r="BE13" s="690"/>
      <c r="BF13" s="691"/>
      <c r="BG13" s="686">
        <f>IF(積算表!$K36="○",積算表!AG36*VLOOKUP(設定値!$F$38,加算率C,4,0),0)</f>
        <v>0</v>
      </c>
      <c r="BH13" s="687"/>
      <c r="BI13" s="688">
        <f>IF(積算表!$K36="○",積算表!AI36*VLOOKUP(設定値!$F$38,加算率C,4,0),0)</f>
        <v>0</v>
      </c>
      <c r="BJ13" s="697"/>
    </row>
    <row r="14" spans="2:62" ht="15" customHeight="1">
      <c r="B14" s="204"/>
      <c r="C14" s="205">
        <v>6</v>
      </c>
      <c r="D14" s="205">
        <v>12</v>
      </c>
      <c r="F14" s="204"/>
      <c r="G14" s="206">
        <v>1</v>
      </c>
      <c r="AC14" s="617"/>
      <c r="AD14" s="618"/>
      <c r="AE14" s="268" t="s">
        <v>230</v>
      </c>
      <c r="AF14" s="199"/>
      <c r="AG14" s="199"/>
      <c r="AH14" s="199"/>
      <c r="AI14" s="269"/>
      <c r="AJ14" s="199"/>
      <c r="AK14" s="199"/>
      <c r="AL14" s="199"/>
      <c r="AM14" s="651"/>
      <c r="AN14" s="652"/>
      <c r="AO14" s="690"/>
      <c r="AP14" s="691"/>
      <c r="AQ14" s="651"/>
      <c r="AR14" s="652"/>
      <c r="AS14" s="690"/>
      <c r="AT14" s="691"/>
      <c r="AU14" s="686">
        <f>IF(積算表!$K37="○",積算表!U37*VLOOKUP(設定値!$F$39,加算率C,6,0),0)</f>
        <v>0</v>
      </c>
      <c r="AV14" s="687"/>
      <c r="AW14" s="688">
        <f>IF(積算表!$K37="○",積算表!W37*VLOOKUP(設定値!$F$39,加算率C,6,0),0)</f>
        <v>0</v>
      </c>
      <c r="AX14" s="689"/>
      <c r="AY14" s="686">
        <f>IF(積算表!$K37="○",積算表!Y37*VLOOKUP(設定値!$F$39,加算率C,6,0),0)</f>
        <v>0</v>
      </c>
      <c r="AZ14" s="687"/>
      <c r="BA14" s="688">
        <f>IF(積算表!$K37="○",積算表!AA37*VLOOKUP(設定値!$F$39,加算率C,6,0),0)</f>
        <v>0</v>
      </c>
      <c r="BB14" s="689"/>
      <c r="BC14" s="651"/>
      <c r="BD14" s="652"/>
      <c r="BE14" s="690"/>
      <c r="BF14" s="691"/>
      <c r="BG14" s="651"/>
      <c r="BH14" s="652"/>
      <c r="BI14" s="690"/>
      <c r="BJ14" s="696"/>
    </row>
    <row r="15" spans="2:62" ht="15" customHeight="1" thickBot="1">
      <c r="B15" s="204"/>
      <c r="C15" s="210">
        <v>13</v>
      </c>
      <c r="D15" s="210">
        <v>19</v>
      </c>
      <c r="F15" s="204"/>
      <c r="G15" s="211">
        <v>2</v>
      </c>
      <c r="AC15" s="617"/>
      <c r="AD15" s="618"/>
      <c r="AE15" s="207" t="s">
        <v>22</v>
      </c>
      <c r="AF15" s="208"/>
      <c r="AG15" s="208"/>
      <c r="AH15" s="208"/>
      <c r="AI15" s="209"/>
      <c r="AJ15" s="208"/>
      <c r="AK15" s="208"/>
      <c r="AL15" s="208"/>
      <c r="AM15" s="682">
        <f>IF(積算表!$K38="○",積算表!M38*VLOOKUP(設定値!$F$40,加算率C,7,0),0)</f>
        <v>0</v>
      </c>
      <c r="AN15" s="683"/>
      <c r="AO15" s="636">
        <f>IF(積算表!$K38="○",積算表!O38*VLOOKUP(設定値!$F$40,加算率C,7,0),0)</f>
        <v>0</v>
      </c>
      <c r="AP15" s="681"/>
      <c r="AQ15" s="682">
        <f>IF(積算表!$K38="○",積算表!Q38*VLOOKUP(設定値!$F$40,加算率C,7,0),0)</f>
        <v>0</v>
      </c>
      <c r="AR15" s="683"/>
      <c r="AS15" s="636">
        <f>IF(積算表!$K38="○",積算表!S38*VLOOKUP(設定値!$F$40,加算率C,7,0),0)</f>
        <v>0</v>
      </c>
      <c r="AT15" s="681"/>
      <c r="AU15" s="682">
        <f>IF(積算表!$K38="○",積算表!U38*VLOOKUP(設定値!$F$39,加算率C,7,0),0)</f>
        <v>0</v>
      </c>
      <c r="AV15" s="683"/>
      <c r="AW15" s="636">
        <f>IF(積算表!$K38="○",積算表!W38*VLOOKUP(設定値!$F$39,加算率C,7,0),0)</f>
        <v>0</v>
      </c>
      <c r="AX15" s="681"/>
      <c r="AY15" s="682">
        <f>IF(積算表!$K38="○",積算表!Y38*VLOOKUP(設定値!$F$39,加算率C,7,0),0)</f>
        <v>0</v>
      </c>
      <c r="AZ15" s="683"/>
      <c r="BA15" s="636">
        <f>IF(積算表!$K38="○",積算表!AA38*VLOOKUP(設定値!$F$39,加算率C,7,0),0)</f>
        <v>0</v>
      </c>
      <c r="BB15" s="681"/>
      <c r="BC15" s="682">
        <f>IF(積算表!$K38="○",積算表!AC38*VLOOKUP(設定値!$F$38,加算率C,7,0),0)</f>
        <v>0</v>
      </c>
      <c r="BD15" s="683"/>
      <c r="BE15" s="636">
        <f>IF(積算表!$K38="○",積算表!AE38*VLOOKUP(設定値!$F$38,加算率C,7,0),0)</f>
        <v>0</v>
      </c>
      <c r="BF15" s="681"/>
      <c r="BG15" s="682">
        <f>IF(積算表!$K38="○",積算表!AG38*VLOOKUP(設定値!$F$38,加算率C,7,0),0)</f>
        <v>0</v>
      </c>
      <c r="BH15" s="683"/>
      <c r="BI15" s="636">
        <f>IF(積算表!$K38="○",積算表!AI38*VLOOKUP(設定値!$F$38,加算率C,7,0),0)</f>
        <v>0</v>
      </c>
      <c r="BJ15" s="637"/>
    </row>
    <row r="16" spans="2:62" ht="15" customHeight="1" thickTop="1">
      <c r="B16" s="204"/>
      <c r="C16" s="210"/>
      <c r="D16" s="210"/>
      <c r="F16" s="204"/>
      <c r="G16" s="211">
        <v>3</v>
      </c>
      <c r="AC16" s="617"/>
      <c r="AD16" s="618"/>
      <c r="AE16" s="646" t="s">
        <v>249</v>
      </c>
      <c r="AF16" s="647"/>
      <c r="AG16" s="647"/>
      <c r="AH16" s="647"/>
      <c r="AI16" s="647"/>
      <c r="AJ16" s="647"/>
      <c r="AK16" s="647"/>
      <c r="AL16" s="647"/>
      <c r="AM16" s="679" t="e">
        <f>SUM(AM11:AN15)</f>
        <v>#N/A</v>
      </c>
      <c r="AN16" s="680"/>
      <c r="AO16" s="638" t="e">
        <f>SUM(AO11:AP15)</f>
        <v>#N/A</v>
      </c>
      <c r="AP16" s="639"/>
      <c r="AQ16" s="679" t="e">
        <f>SUM(AQ11:AR15)</f>
        <v>#N/A</v>
      </c>
      <c r="AR16" s="680"/>
      <c r="AS16" s="638" t="e">
        <f>SUM(AS11:AT15)</f>
        <v>#N/A</v>
      </c>
      <c r="AT16" s="639"/>
      <c r="AU16" s="679" t="e">
        <f>SUM(AU11:AV15)</f>
        <v>#N/A</v>
      </c>
      <c r="AV16" s="680"/>
      <c r="AW16" s="638" t="e">
        <f>SUM(AW11:AX15)</f>
        <v>#N/A</v>
      </c>
      <c r="AX16" s="639"/>
      <c r="AY16" s="679" t="e">
        <f>SUM(AY11:AZ15)</f>
        <v>#N/A</v>
      </c>
      <c r="AZ16" s="680"/>
      <c r="BA16" s="638" t="e">
        <f>SUM(BA11:BB15)</f>
        <v>#N/A</v>
      </c>
      <c r="BB16" s="639"/>
      <c r="BC16" s="679" t="e">
        <f>SUM(BC11:BD15)</f>
        <v>#N/A</v>
      </c>
      <c r="BD16" s="680"/>
      <c r="BE16" s="638" t="e">
        <f>SUM(BE11:BF15)</f>
        <v>#N/A</v>
      </c>
      <c r="BF16" s="639"/>
      <c r="BG16" s="679" t="e">
        <f>SUM(BG11:BH15)</f>
        <v>#N/A</v>
      </c>
      <c r="BH16" s="680"/>
      <c r="BI16" s="638" t="e">
        <f>SUM(BI11:BJ15)</f>
        <v>#N/A</v>
      </c>
      <c r="BJ16" s="685"/>
    </row>
    <row r="17" spans="2:86">
      <c r="B17" s="204"/>
      <c r="C17" s="210"/>
      <c r="D17" s="210"/>
      <c r="F17" s="204"/>
      <c r="G17" s="211">
        <v>4</v>
      </c>
      <c r="AC17" s="617"/>
      <c r="AD17" s="621" t="s">
        <v>24</v>
      </c>
      <c r="AE17" s="623" t="s">
        <v>168</v>
      </c>
      <c r="AF17" s="624"/>
      <c r="AG17" s="624"/>
      <c r="AH17" s="624"/>
      <c r="AI17" s="624"/>
      <c r="AJ17" s="624"/>
      <c r="AK17" s="624"/>
      <c r="AL17" s="624"/>
      <c r="AM17" s="609">
        <f>-(IF(設定値!AM$31=0, 0, IF(設定値!AM$31&lt;10, INT(設定値!AM$31), ROUNDDOWN(設定値!AM$31, -1))))</f>
        <v>0</v>
      </c>
      <c r="AN17" s="602"/>
      <c r="AO17" s="602">
        <f>-(IF(設定値!AO$31=0, 0, IF(設定値!AO$31&lt;10, INT(設定値!AO$31), ROUNDDOWN(設定値!AO$31, -1))))</f>
        <v>0</v>
      </c>
      <c r="AP17" s="603"/>
      <c r="AQ17" s="609">
        <f>-(IF(設定値!AQ$31=0, 0, IF(設定値!AQ$31&lt;10, INT(設定値!AQ$31), ROUNDDOWN(設定値!AQ$31, -1))))</f>
        <v>0</v>
      </c>
      <c r="AR17" s="602"/>
      <c r="AS17" s="602">
        <f>-(IF(設定値!AS$31=0, 0, IF(設定値!AS$31&lt;10, INT(設定値!AS$31), ROUNDDOWN(設定値!AS$31, -1))))</f>
        <v>0</v>
      </c>
      <c r="AT17" s="603"/>
      <c r="AU17" s="609">
        <f>-(IF(設定値!AU$31=0, 0, IF(設定値!AU$31&lt;10, INT(設定値!AU$31), ROUNDDOWN(設定値!AU$31, -1))))</f>
        <v>0</v>
      </c>
      <c r="AV17" s="602"/>
      <c r="AW17" s="602">
        <f>-(IF(設定値!AW$31=0, 0, IF(設定値!AW$31&lt;10, INT(設定値!AW$31), ROUNDDOWN(設定値!AW$31, -1))))</f>
        <v>0</v>
      </c>
      <c r="AX17" s="603"/>
      <c r="AY17" s="609">
        <f>-(IF(設定値!AY$31=0, 0, IF(設定値!AY$31&lt;10, INT(設定値!AY$31), ROUNDDOWN(設定値!AY$31, -1))))</f>
        <v>0</v>
      </c>
      <c r="AZ17" s="602"/>
      <c r="BA17" s="602">
        <f>-(IF(設定値!BA$31=0, 0, IF(設定値!BA$31&lt;10, INT(設定値!BA$31), ROUNDDOWN(設定値!BA$31, -1))))</f>
        <v>0</v>
      </c>
      <c r="BB17" s="603"/>
      <c r="BC17" s="609">
        <f>-(IF(設定値!BC$31=0, 0, IF(設定値!BC$31&lt;10, INT(設定値!BC$31), ROUNDDOWN(設定値!BC$31, -1))))</f>
        <v>0</v>
      </c>
      <c r="BD17" s="602"/>
      <c r="BE17" s="602">
        <f>-(IF(設定値!BE$31=0, 0, IF(設定値!BE$31&lt;10, INT(設定値!BE$31), ROUNDDOWN(設定値!BE$31, -1))))</f>
        <v>0</v>
      </c>
      <c r="BF17" s="603"/>
      <c r="BG17" s="602">
        <f>-(IF(設定値!BG$31=0, 0, IF(設定値!BG$31&lt;10, INT(設定値!BG$31), ROUNDDOWN(設定値!BG$31, -1))))</f>
        <v>0</v>
      </c>
      <c r="BH17" s="602"/>
      <c r="BI17" s="602">
        <f>-(IF(設定値!BI$31=0, 0, IF(設定値!BI$31&lt;10, INT(設定値!BI$31), ROUNDDOWN(設定値!BI$31, -1))))</f>
        <v>0</v>
      </c>
      <c r="BJ17" s="604"/>
    </row>
    <row r="18" spans="2:86">
      <c r="B18" s="204"/>
      <c r="C18" s="210"/>
      <c r="D18" s="210"/>
      <c r="F18" s="204"/>
      <c r="G18" s="211">
        <v>5</v>
      </c>
      <c r="AC18" s="617"/>
      <c r="AD18" s="622"/>
      <c r="AE18" s="625" t="s">
        <v>153</v>
      </c>
      <c r="AF18" s="626"/>
      <c r="AG18" s="626"/>
      <c r="AH18" s="626"/>
      <c r="AI18" s="626"/>
      <c r="AJ18" s="626"/>
      <c r="AK18" s="626"/>
      <c r="AL18" s="626"/>
      <c r="AM18" s="635">
        <f>IF(積算表!$K40="○",積算表!M40*VLOOKUP(設定値!$F$39,加算率C,8,0),0)</f>
        <v>0</v>
      </c>
      <c r="AN18" s="632"/>
      <c r="AO18" s="632">
        <f>IF(積算表!$K40="○",積算表!O40*VLOOKUP(設定値!$F$39,加算率C,8,0),0)</f>
        <v>0</v>
      </c>
      <c r="AP18" s="633"/>
      <c r="AQ18" s="635">
        <f>IF(積算表!$K40="○",積算表!Q40*VLOOKUP(設定値!$F$39,加算率C,8,0),0)</f>
        <v>0</v>
      </c>
      <c r="AR18" s="632"/>
      <c r="AS18" s="632">
        <f>IF(積算表!$K40="○",積算表!S40*VLOOKUP(設定値!$F$39,加算率C,8,0),0)</f>
        <v>0</v>
      </c>
      <c r="AT18" s="633"/>
      <c r="AU18" s="635">
        <f>IF(積算表!$K40="○",積算表!U40*VLOOKUP(設定値!$F$39,加算率C,8,0),0)</f>
        <v>0</v>
      </c>
      <c r="AV18" s="632"/>
      <c r="AW18" s="632">
        <f>IF(積算表!$K40="○",積算表!W40*VLOOKUP(設定値!$F$39,加算率C,8,0),0)</f>
        <v>0</v>
      </c>
      <c r="AX18" s="633"/>
      <c r="AY18" s="635">
        <f>IF(積算表!$K40="○",積算表!Y40*VLOOKUP(設定値!$F$39,加算率C,8,0),0)</f>
        <v>0</v>
      </c>
      <c r="AZ18" s="632"/>
      <c r="BA18" s="632">
        <f>IF(積算表!$K40="○",積算表!AA40*VLOOKUP(設定値!$F$39,加算率C,8,0),0)</f>
        <v>0</v>
      </c>
      <c r="BB18" s="633"/>
      <c r="BC18" s="635">
        <f>IF(積算表!$K40="○",積算表!AC40*VLOOKUP(設定値!$F$39,加算率C,8,0),0)</f>
        <v>0</v>
      </c>
      <c r="BD18" s="632"/>
      <c r="BE18" s="632">
        <f>IF(積算表!$K40="○",積算表!AE40*VLOOKUP(設定値!$F$39,加算率C,8,0),0)</f>
        <v>0</v>
      </c>
      <c r="BF18" s="633"/>
      <c r="BG18" s="632">
        <f>IF(積算表!$K40="○",積算表!AG40*VLOOKUP(設定値!$F$39,加算率C,8,0),0)</f>
        <v>0</v>
      </c>
      <c r="BH18" s="632"/>
      <c r="BI18" s="632">
        <f>IF(積算表!$K40="○",積算表!AI40*VLOOKUP(設定値!$F$39,加算率C,8,0),0)</f>
        <v>0</v>
      </c>
      <c r="BJ18" s="634"/>
    </row>
    <row r="19" spans="2:86" ht="12.75" thickBot="1">
      <c r="B19" s="204"/>
      <c r="C19" s="210"/>
      <c r="D19" s="210"/>
      <c r="F19" s="204"/>
      <c r="G19" s="211">
        <v>6</v>
      </c>
      <c r="AC19" s="617"/>
      <c r="AD19" s="622"/>
      <c r="AE19" s="627" t="s">
        <v>154</v>
      </c>
      <c r="AF19" s="628"/>
      <c r="AG19" s="628"/>
      <c r="AH19" s="628"/>
      <c r="AI19" s="628"/>
      <c r="AJ19" s="628"/>
      <c r="AK19" s="628"/>
      <c r="AL19" s="628"/>
      <c r="AM19" s="605">
        <f>-IF(設定値!AM$36=0,0,IF(設定値!AM$36&lt;10,INT(設定値!AM$36),ROUNDDOWN(設定値!AM$36,-1)))</f>
        <v>0</v>
      </c>
      <c r="AN19" s="606"/>
      <c r="AO19" s="606">
        <f>-IF(設定値!AO$36=0,0,IF(設定値!AO$36&lt;10,INT(設定値!AO$36),ROUNDDOWN(設定値!AO$36,-1)))</f>
        <v>0</v>
      </c>
      <c r="AP19" s="607"/>
      <c r="AQ19" s="605">
        <f>-IF(設定値!AQ$36=0,0,IF(設定値!AQ$36&lt;10,INT(設定値!AQ$36),ROUNDDOWN(設定値!AQ$36,-1)))</f>
        <v>0</v>
      </c>
      <c r="AR19" s="606"/>
      <c r="AS19" s="606">
        <f>-IF(設定値!AS$36=0,0,IF(設定値!AS$36&lt;10,INT(設定値!AS$36),ROUNDDOWN(設定値!AS$36,-1)))</f>
        <v>0</v>
      </c>
      <c r="AT19" s="607"/>
      <c r="AU19" s="605">
        <f>-IF(設定値!AU$36=0,0,IF(設定値!AU$36&lt;10,INT(設定値!AU$36),ROUNDDOWN(設定値!AU$36,-1)))</f>
        <v>0</v>
      </c>
      <c r="AV19" s="606"/>
      <c r="AW19" s="606">
        <f>-IF(設定値!AW$36=0,0,IF(設定値!AW$36&lt;10,INT(設定値!AW$36),ROUNDDOWN(設定値!AW$36,-1)))</f>
        <v>0</v>
      </c>
      <c r="AX19" s="607"/>
      <c r="AY19" s="605">
        <f>-IF(設定値!AY$36=0,0,IF(設定値!AY$36&lt;10,INT(設定値!AY$36),ROUNDDOWN(設定値!AY$36,-1)))</f>
        <v>0</v>
      </c>
      <c r="AZ19" s="606"/>
      <c r="BA19" s="606">
        <f>-IF(設定値!BA$36=0,0,IF(設定値!BA$36&lt;10,INT(設定値!BA$36),ROUNDDOWN(設定値!BA$36,-1)))</f>
        <v>0</v>
      </c>
      <c r="BB19" s="607"/>
      <c r="BC19" s="605">
        <f>-IF(設定値!BC$36=0,0,IF(設定値!BC$36&lt;10,INT(設定値!BC$36),ROUNDDOWN(設定値!BC$36,-1)))</f>
        <v>0</v>
      </c>
      <c r="BD19" s="606"/>
      <c r="BE19" s="606">
        <f>-IF(設定値!BE$36=0,0,IF(設定値!BE$36&lt;10,INT(設定値!BE$36),ROUNDDOWN(設定値!BE$36,-1)))</f>
        <v>0</v>
      </c>
      <c r="BF19" s="607"/>
      <c r="BG19" s="606">
        <f>-IF(設定値!BG$36=0,0,IF(設定値!BG$36&lt;10,INT(設定値!BG$36),ROUNDDOWN(設定値!BG$36,-1)))</f>
        <v>0</v>
      </c>
      <c r="BH19" s="606"/>
      <c r="BI19" s="606">
        <f>-IF(設定値!BI$36=0,0,IF(設定値!BI$36&lt;10,INT(設定値!BI$36),ROUNDDOWN(設定値!BI$36,-1)))</f>
        <v>0</v>
      </c>
      <c r="BJ19" s="608"/>
    </row>
    <row r="20" spans="2:86" ht="12.75" thickTop="1">
      <c r="B20" s="204"/>
      <c r="C20" s="210"/>
      <c r="D20" s="210"/>
      <c r="F20" s="204"/>
      <c r="G20" s="211">
        <v>7</v>
      </c>
      <c r="AC20" s="617"/>
      <c r="AD20" s="622"/>
      <c r="AE20" s="629" t="s">
        <v>157</v>
      </c>
      <c r="AF20" s="630"/>
      <c r="AG20" s="630"/>
      <c r="AH20" s="630"/>
      <c r="AI20" s="630"/>
      <c r="AJ20" s="630"/>
      <c r="AK20" s="630"/>
      <c r="AL20" s="630"/>
      <c r="AM20" s="672">
        <f>SUM(AM17:AN19)</f>
        <v>0</v>
      </c>
      <c r="AN20" s="673"/>
      <c r="AO20" s="670">
        <f>SUM(AO17:AP19)</f>
        <v>0</v>
      </c>
      <c r="AP20" s="671"/>
      <c r="AQ20" s="672">
        <f>SUM(AQ17:AR19)</f>
        <v>0</v>
      </c>
      <c r="AR20" s="673"/>
      <c r="AS20" s="670">
        <f>SUM(AS17:AT19)</f>
        <v>0</v>
      </c>
      <c r="AT20" s="671"/>
      <c r="AU20" s="672">
        <f>SUM(AU17:AV19)</f>
        <v>0</v>
      </c>
      <c r="AV20" s="673"/>
      <c r="AW20" s="670">
        <f>SUM(AW17:AX19)</f>
        <v>0</v>
      </c>
      <c r="AX20" s="671"/>
      <c r="AY20" s="672">
        <f>SUM(AY17:AZ19)</f>
        <v>0</v>
      </c>
      <c r="AZ20" s="673"/>
      <c r="BA20" s="670">
        <f>SUM(BA17:BB19)</f>
        <v>0</v>
      </c>
      <c r="BB20" s="671"/>
      <c r="BC20" s="672">
        <f>SUM(BC17:BD19)</f>
        <v>0</v>
      </c>
      <c r="BD20" s="673"/>
      <c r="BE20" s="670">
        <f>SUM(BE17:BF19)</f>
        <v>0</v>
      </c>
      <c r="BF20" s="671"/>
      <c r="BG20" s="672">
        <f>SUM(BG17:BH19)</f>
        <v>0</v>
      </c>
      <c r="BH20" s="673"/>
      <c r="BI20" s="670">
        <f>SUM(BI17:BJ19)</f>
        <v>0</v>
      </c>
      <c r="BJ20" s="674"/>
    </row>
    <row r="21" spans="2:86" ht="12.75" thickBot="1">
      <c r="B21" s="204"/>
      <c r="C21" s="210"/>
      <c r="D21" s="210"/>
      <c r="F21" s="204"/>
      <c r="G21" s="211">
        <v>8</v>
      </c>
      <c r="AC21" s="617"/>
      <c r="AD21" s="621" t="s">
        <v>184</v>
      </c>
      <c r="AE21" s="212" t="s">
        <v>158</v>
      </c>
      <c r="AF21" s="213"/>
      <c r="AG21" s="213"/>
      <c r="AH21" s="213"/>
      <c r="AI21" s="214"/>
      <c r="AJ21" s="213"/>
      <c r="AK21" s="213"/>
      <c r="AL21" s="213"/>
      <c r="AM21" s="675">
        <f>IF(OR(積算表!$K46="配置", 積算表!$K46="兼務"), CHOOSE(IF(積算表!$K46="配置", 1, 2), 設定値!F58, 設定値!F59)*積算表!M46,0)</f>
        <v>0</v>
      </c>
      <c r="AN21" s="676"/>
      <c r="AO21" s="676"/>
      <c r="AP21" s="676"/>
      <c r="AQ21" s="676"/>
      <c r="AR21" s="676"/>
      <c r="AS21" s="676"/>
      <c r="AT21" s="676"/>
      <c r="AU21" s="676"/>
      <c r="AV21" s="676"/>
      <c r="AW21" s="676"/>
      <c r="AX21" s="676"/>
      <c r="AY21" s="676"/>
      <c r="AZ21" s="676"/>
      <c r="BA21" s="676"/>
      <c r="BB21" s="676"/>
      <c r="BC21" s="676"/>
      <c r="BD21" s="676"/>
      <c r="BE21" s="676"/>
      <c r="BF21" s="676"/>
      <c r="BG21" s="676"/>
      <c r="BH21" s="676"/>
      <c r="BI21" s="676"/>
      <c r="BJ21" s="677"/>
    </row>
    <row r="22" spans="2:86" ht="12.75" thickTop="1">
      <c r="B22" s="204"/>
      <c r="C22" s="210"/>
      <c r="D22" s="210"/>
      <c r="F22" s="204"/>
      <c r="G22" s="211">
        <v>9</v>
      </c>
      <c r="AC22" s="617"/>
      <c r="AD22" s="631"/>
      <c r="AE22" s="215"/>
      <c r="AF22" s="216"/>
      <c r="AG22" s="216"/>
      <c r="AH22" s="216"/>
      <c r="AI22" s="217"/>
      <c r="AJ22" s="216"/>
      <c r="AK22" s="216"/>
      <c r="AL22" s="216"/>
      <c r="AM22" s="672">
        <f>AM21</f>
        <v>0</v>
      </c>
      <c r="AN22" s="678"/>
      <c r="AO22" s="678"/>
      <c r="AP22" s="678"/>
      <c r="AQ22" s="678"/>
      <c r="AR22" s="678"/>
      <c r="AS22" s="678"/>
      <c r="AT22" s="678"/>
      <c r="AU22" s="678"/>
      <c r="AV22" s="678"/>
      <c r="AW22" s="678"/>
      <c r="AX22" s="678"/>
      <c r="AY22" s="678"/>
      <c r="AZ22" s="678"/>
      <c r="BA22" s="678"/>
      <c r="BB22" s="678"/>
      <c r="BC22" s="678"/>
      <c r="BD22" s="678"/>
      <c r="BE22" s="678"/>
      <c r="BF22" s="678"/>
      <c r="BG22" s="678"/>
      <c r="BH22" s="678"/>
      <c r="BI22" s="678"/>
      <c r="BJ22" s="674"/>
    </row>
    <row r="23" spans="2:86" ht="12.75" thickBot="1">
      <c r="B23" s="204"/>
      <c r="C23" s="210"/>
      <c r="D23" s="210"/>
      <c r="F23" s="204"/>
      <c r="G23" s="211">
        <v>10</v>
      </c>
      <c r="AC23" s="640" t="s">
        <v>250</v>
      </c>
      <c r="AD23" s="641"/>
      <c r="AE23" s="641"/>
      <c r="AF23" s="641"/>
      <c r="AG23" s="641"/>
      <c r="AH23" s="641"/>
      <c r="AI23" s="641"/>
      <c r="AJ23" s="641"/>
      <c r="AK23" s="641"/>
      <c r="AL23" s="642"/>
      <c r="AM23" s="658" t="e">
        <f>AM16+AM20+$AM$22</f>
        <v>#N/A</v>
      </c>
      <c r="AN23" s="659"/>
      <c r="AO23" s="659" t="e">
        <f>AO16+AO20+$AM$22</f>
        <v>#N/A</v>
      </c>
      <c r="AP23" s="660"/>
      <c r="AQ23" s="658" t="e">
        <f>AQ16+AQ20+$AM$22</f>
        <v>#N/A</v>
      </c>
      <c r="AR23" s="659"/>
      <c r="AS23" s="659" t="e">
        <f>AS16+AS20+$AM$22</f>
        <v>#N/A</v>
      </c>
      <c r="AT23" s="660"/>
      <c r="AU23" s="658" t="e">
        <f>AU16+AU20+$AM$22</f>
        <v>#N/A</v>
      </c>
      <c r="AV23" s="659"/>
      <c r="AW23" s="659" t="e">
        <f>AW16+AW20+$AM$22</f>
        <v>#N/A</v>
      </c>
      <c r="AX23" s="660"/>
      <c r="AY23" s="658" t="e">
        <f>AY16+AY20+$AM$22</f>
        <v>#N/A</v>
      </c>
      <c r="AZ23" s="659"/>
      <c r="BA23" s="659" t="e">
        <f>BA16+BA20+$AM$22</f>
        <v>#N/A</v>
      </c>
      <c r="BB23" s="660"/>
      <c r="BC23" s="658" t="e">
        <f>BC16+BC20+$AM$22</f>
        <v>#N/A</v>
      </c>
      <c r="BD23" s="659"/>
      <c r="BE23" s="659" t="e">
        <f>BE16+BE20+$AM$22</f>
        <v>#N/A</v>
      </c>
      <c r="BF23" s="660"/>
      <c r="BG23" s="659" t="e">
        <f>BG16+BG20+$AM$22</f>
        <v>#N/A</v>
      </c>
      <c r="BH23" s="659"/>
      <c r="BI23" s="659" t="e">
        <f>BI16+BI20+$AM$22</f>
        <v>#N/A</v>
      </c>
      <c r="BJ23" s="684"/>
    </row>
    <row r="24" spans="2:86" ht="12.75" thickBot="1">
      <c r="B24" s="204"/>
      <c r="C24" s="210"/>
      <c r="D24" s="210"/>
      <c r="F24" s="204"/>
      <c r="G24" s="211">
        <v>11</v>
      </c>
      <c r="AC24" s="643" t="s">
        <v>162</v>
      </c>
      <c r="AD24" s="644"/>
      <c r="AE24" s="644"/>
      <c r="AF24" s="644"/>
      <c r="AG24" s="644"/>
      <c r="AH24" s="644"/>
      <c r="AI24" s="644"/>
      <c r="AJ24" s="644"/>
      <c r="AK24" s="644"/>
      <c r="AL24" s="645"/>
      <c r="AM24" s="655" t="e">
        <f>AM23*積算表!M33</f>
        <v>#N/A</v>
      </c>
      <c r="AN24" s="656"/>
      <c r="AO24" s="656" t="e">
        <f>AO23*積算表!O33</f>
        <v>#N/A</v>
      </c>
      <c r="AP24" s="657"/>
      <c r="AQ24" s="655" t="e">
        <f>AQ23*積算表!Q33</f>
        <v>#N/A</v>
      </c>
      <c r="AR24" s="656"/>
      <c r="AS24" s="656" t="e">
        <f>AS23*積算表!S33</f>
        <v>#N/A</v>
      </c>
      <c r="AT24" s="657"/>
      <c r="AU24" s="655" t="e">
        <f>AU23*積算表!U33</f>
        <v>#N/A</v>
      </c>
      <c r="AV24" s="656"/>
      <c r="AW24" s="656" t="e">
        <f>AW23*積算表!W33</f>
        <v>#N/A</v>
      </c>
      <c r="AX24" s="657"/>
      <c r="AY24" s="655" t="e">
        <f>AY23*積算表!Y33</f>
        <v>#N/A</v>
      </c>
      <c r="AZ24" s="656"/>
      <c r="BA24" s="656" t="e">
        <f>BA23*積算表!AA33</f>
        <v>#N/A</v>
      </c>
      <c r="BB24" s="657"/>
      <c r="BC24" s="655" t="e">
        <f>BC23*積算表!AC33</f>
        <v>#N/A</v>
      </c>
      <c r="BD24" s="656"/>
      <c r="BE24" s="656" t="e">
        <f>BE23*積算表!AE33</f>
        <v>#N/A</v>
      </c>
      <c r="BF24" s="657"/>
      <c r="BG24" s="656" t="e">
        <f>BG23*積算表!AG33</f>
        <v>#N/A</v>
      </c>
      <c r="BH24" s="656"/>
      <c r="BI24" s="656" t="e">
        <f>BI23*積算表!AI33</f>
        <v>#N/A</v>
      </c>
      <c r="BJ24" s="665"/>
    </row>
    <row r="25" spans="2:86" ht="12.75" thickBot="1">
      <c r="B25" s="204"/>
      <c r="C25" s="210"/>
      <c r="D25" s="210"/>
      <c r="F25" s="218"/>
      <c r="G25" s="219">
        <v>12</v>
      </c>
      <c r="AC25" s="648" t="s">
        <v>242</v>
      </c>
      <c r="AD25" s="649"/>
      <c r="AE25" s="649"/>
      <c r="AF25" s="649"/>
      <c r="AG25" s="649"/>
      <c r="AH25" s="649"/>
      <c r="AI25" s="649"/>
      <c r="AJ25" s="649"/>
      <c r="AK25" s="649"/>
      <c r="AL25" s="650"/>
      <c r="AM25" s="653" t="e">
        <f>SUM(AM24:BJ24)</f>
        <v>#N/A</v>
      </c>
      <c r="AN25" s="653"/>
      <c r="AO25" s="653"/>
      <c r="AP25" s="653"/>
      <c r="AQ25" s="653"/>
      <c r="AR25" s="653"/>
      <c r="AS25" s="653"/>
      <c r="AT25" s="653"/>
      <c r="AU25" s="653"/>
      <c r="AV25" s="653"/>
      <c r="AW25" s="653"/>
      <c r="AX25" s="653"/>
      <c r="AY25" s="653"/>
      <c r="AZ25" s="653"/>
      <c r="BA25" s="653"/>
      <c r="BB25" s="653"/>
      <c r="BC25" s="653"/>
      <c r="BD25" s="653"/>
      <c r="BE25" s="653"/>
      <c r="BF25" s="653"/>
      <c r="BG25" s="653"/>
      <c r="BH25" s="653"/>
      <c r="BI25" s="653"/>
      <c r="BJ25" s="654"/>
    </row>
    <row r="26" spans="2:86">
      <c r="B26" s="204"/>
      <c r="C26" s="210"/>
      <c r="D26" s="210"/>
    </row>
    <row r="27" spans="2:86" ht="12.75" thickBot="1">
      <c r="B27" s="204"/>
      <c r="C27" s="210"/>
      <c r="D27" s="210"/>
      <c r="AC27" s="191" t="s">
        <v>243</v>
      </c>
    </row>
    <row r="28" spans="2:86">
      <c r="B28" s="204"/>
      <c r="C28" s="210"/>
      <c r="D28" s="210"/>
      <c r="AC28" s="709" t="s">
        <v>268</v>
      </c>
      <c r="AD28" s="710"/>
      <c r="AE28" s="710"/>
      <c r="AF28" s="710"/>
      <c r="AG28" s="710"/>
      <c r="AH28" s="710"/>
      <c r="AI28" s="710"/>
      <c r="AJ28" s="710"/>
      <c r="AK28" s="710"/>
      <c r="AL28" s="711"/>
      <c r="AM28" s="662" t="s">
        <v>269</v>
      </c>
      <c r="AN28" s="661"/>
      <c r="AO28" s="661"/>
      <c r="AP28" s="661"/>
      <c r="AQ28" s="661"/>
      <c r="AR28" s="661"/>
      <c r="AS28" s="661"/>
      <c r="AT28" s="661"/>
      <c r="AU28" s="661"/>
      <c r="AV28" s="661"/>
      <c r="AW28" s="661"/>
      <c r="AX28" s="661"/>
      <c r="AY28" s="661"/>
      <c r="AZ28" s="661"/>
      <c r="BA28" s="661"/>
      <c r="BB28" s="661"/>
      <c r="BC28" s="661"/>
      <c r="BD28" s="661"/>
      <c r="BE28" s="661"/>
      <c r="BF28" s="661"/>
      <c r="BG28" s="661"/>
      <c r="BH28" s="661"/>
      <c r="BI28" s="661"/>
      <c r="BJ28" s="712"/>
      <c r="BK28" s="713" t="s">
        <v>270</v>
      </c>
      <c r="BL28" s="714"/>
      <c r="BM28" s="714"/>
      <c r="BN28" s="714"/>
      <c r="BO28" s="714"/>
      <c r="BP28" s="714"/>
      <c r="BQ28" s="714"/>
      <c r="BR28" s="714"/>
      <c r="BS28" s="714"/>
      <c r="BT28" s="714"/>
      <c r="BU28" s="714"/>
      <c r="BV28" s="714"/>
      <c r="BW28" s="714"/>
      <c r="BX28" s="714"/>
      <c r="BY28" s="714"/>
      <c r="BZ28" s="714"/>
      <c r="CA28" s="714"/>
      <c r="CB28" s="714"/>
      <c r="CC28" s="714"/>
      <c r="CD28" s="714"/>
      <c r="CE28" s="714"/>
      <c r="CF28" s="714"/>
      <c r="CG28" s="714"/>
      <c r="CH28" s="715"/>
    </row>
    <row r="29" spans="2:86" ht="12.95" customHeight="1">
      <c r="B29" s="204"/>
      <c r="C29" s="210"/>
      <c r="D29" s="210"/>
      <c r="AC29" s="720"/>
      <c r="AD29" s="721"/>
      <c r="AE29" s="721"/>
      <c r="AF29" s="722"/>
      <c r="AG29" s="730" t="s">
        <v>266</v>
      </c>
      <c r="AH29" s="731"/>
      <c r="AI29" s="731"/>
      <c r="AJ29" s="731"/>
      <c r="AK29" s="731"/>
      <c r="AL29" s="732"/>
      <c r="AM29" s="706">
        <f>IF(積算表!$K$42="○",IFERROR(SUM(積算表!M$34,積算表!M$38) * VLOOKUP($F$40, 単価表, $T$3, 0), 0)*積算表!$M$21,0)*積算表!M$33</f>
        <v>0</v>
      </c>
      <c r="AN29" s="666">
        <v>150.50000000000003</v>
      </c>
      <c r="AO29" s="666">
        <f>IF(積算表!$K$42="○",IFERROR(SUM(積算表!O$34,積算表!O$38) * VLOOKUP($F$40, 単価表, $T$3, 0), 0)*積算表!$M$21,0)*積算表!O$33</f>
        <v>0</v>
      </c>
      <c r="AP29" s="667">
        <v>150.50000000000003</v>
      </c>
      <c r="AQ29" s="668">
        <f>IF(積算表!$K$42="○",IFERROR(SUM(積算表!Q$34,積算表!Q$38) * VLOOKUP($F$40, 単価表, $T$3, 0), 0)*積算表!$M$21,0)*積算表!Q$33</f>
        <v>0</v>
      </c>
      <c r="AR29" s="666">
        <v>150.50000000000003</v>
      </c>
      <c r="AS29" s="666">
        <f>IF(積算表!$K$42="○",IFERROR(SUM(積算表!S$34,積算表!S$38) * VLOOKUP($F$40, 単価表, $T$3, 0), 0)*積算表!$M$21,0)*積算表!S$33</f>
        <v>0</v>
      </c>
      <c r="AT29" s="667">
        <v>150.50000000000003</v>
      </c>
      <c r="AU29" s="668">
        <f>IF(積算表!$K$42="○",IFERROR(SUM(積算表!U$34,積算表!U$38) * VLOOKUP($F$40, 単価表, $T$3, 0), 0)*積算表!$M$21,0)*積算表!U$33</f>
        <v>0</v>
      </c>
      <c r="AV29" s="666">
        <v>150.50000000000003</v>
      </c>
      <c r="AW29" s="666">
        <f>IF(積算表!$K$42="○",IFERROR(SUM(積算表!W$34,積算表!W$38) * VLOOKUP($F$40, 単価表, $T$3, 0), 0)*積算表!$M$21,0)*積算表!W$33</f>
        <v>0</v>
      </c>
      <c r="AX29" s="667">
        <v>150.50000000000003</v>
      </c>
      <c r="AY29" s="668">
        <f>IF(積算表!$K$42="○",IFERROR(SUM(積算表!Y$34,積算表!Y$38) * VLOOKUP($F$40, 単価表, $T$3, 0), 0)*積算表!$M$21,0)*積算表!Y$33</f>
        <v>0</v>
      </c>
      <c r="AZ29" s="666">
        <v>150.50000000000003</v>
      </c>
      <c r="BA29" s="666">
        <f>IF(積算表!$K$42="○",IFERROR(SUM(積算表!AA$34,積算表!AA$38) * VLOOKUP($F$40, 単価表, $T$3, 0), 0)*積算表!$M$21,0)*積算表!AA$33</f>
        <v>0</v>
      </c>
      <c r="BB29" s="667">
        <v>150.50000000000003</v>
      </c>
      <c r="BC29" s="668">
        <f>IF(積算表!$K$42="○",IFERROR(SUM(積算表!AC$34,積算表!AC$38) * VLOOKUP($F$40, 単価表, $T$3, 0), 0)*積算表!$M$21,0)*積算表!AC$33</f>
        <v>0</v>
      </c>
      <c r="BD29" s="666">
        <v>150.50000000000003</v>
      </c>
      <c r="BE29" s="666">
        <f>IF(積算表!$K$42="○",IFERROR(SUM(積算表!AE$34,積算表!AE$38) * VLOOKUP($F$40, 単価表, $T$3, 0), 0)*積算表!$M$21,0)*積算表!AE$33</f>
        <v>0</v>
      </c>
      <c r="BF29" s="667">
        <v>150.50000000000003</v>
      </c>
      <c r="BG29" s="668">
        <f>IF(積算表!$K$42="○",IFERROR(SUM(積算表!AG$34,積算表!AG$38) * VLOOKUP($F$40, 単価表, $T$3, 0), 0)*積算表!$M$21,0)*積算表!AG$33</f>
        <v>0</v>
      </c>
      <c r="BH29" s="666">
        <v>150.50000000000003</v>
      </c>
      <c r="BI29" s="666">
        <f>IF(積算表!$K$42="○",IFERROR(SUM(積算表!AI$34,積算表!AI$38) * VLOOKUP($F$40, 単価表, $T$3, 0), 0)*積算表!$M$21,0)*積算表!AI$33</f>
        <v>0</v>
      </c>
      <c r="BJ29" s="669">
        <v>150.50000000000003</v>
      </c>
      <c r="BK29" s="706">
        <f>-IF(AM$29=0,0,IF(AM$29&lt;10,INT(AM$29),ROUNDDOWN(AM$29,-1)))</f>
        <v>0</v>
      </c>
      <c r="BL29" s="666"/>
      <c r="BM29" s="666">
        <f t="shared" ref="BM29" si="2">-IF(AO$29=0,0,IF(AO$29&lt;10,INT(AO$29),ROUNDDOWN(AO$29,-1)))</f>
        <v>0</v>
      </c>
      <c r="BN29" s="667"/>
      <c r="BO29" s="668">
        <f t="shared" ref="BO29" si="3">-IF(AQ$29=0,0,IF(AQ$29&lt;10,INT(AQ$29),ROUNDDOWN(AQ$29,-1)))</f>
        <v>0</v>
      </c>
      <c r="BP29" s="666"/>
      <c r="BQ29" s="666">
        <f t="shared" ref="BQ29" si="4">-IF(AS$29=0,0,IF(AS$29&lt;10,INT(AS$29),ROUNDDOWN(AS$29,-1)))</f>
        <v>0</v>
      </c>
      <c r="BR29" s="667"/>
      <c r="BS29" s="668">
        <f t="shared" ref="BS29" si="5">-IF(AU$29=0,0,IF(AU$29&lt;10,INT(AU$29),ROUNDDOWN(AU$29,-1)))</f>
        <v>0</v>
      </c>
      <c r="BT29" s="666"/>
      <c r="BU29" s="666">
        <f t="shared" ref="BU29" si="6">-IF(AW$29=0,0,IF(AW$29&lt;10,INT(AW$29),ROUNDDOWN(AW$29,-1)))</f>
        <v>0</v>
      </c>
      <c r="BV29" s="667"/>
      <c r="BW29" s="668">
        <f t="shared" ref="BW29" si="7">-IF(AY$29=0,0,IF(AY$29&lt;10,INT(AY$29),ROUNDDOWN(AY$29,-1)))</f>
        <v>0</v>
      </c>
      <c r="BX29" s="666"/>
      <c r="BY29" s="666">
        <f t="shared" ref="BY29" si="8">-IF(BA$29=0,0,IF(BA$29&lt;10,INT(BA$29),ROUNDDOWN(BA$29,-1)))</f>
        <v>0</v>
      </c>
      <c r="BZ29" s="667"/>
      <c r="CA29" s="668">
        <f t="shared" ref="CA29" si="9">-IF(BC$29=0,0,IF(BC$29&lt;10,INT(BC$29),ROUNDDOWN(BC$29,-1)))</f>
        <v>0</v>
      </c>
      <c r="CB29" s="666"/>
      <c r="CC29" s="666">
        <f t="shared" ref="CC29" si="10">-IF(BE$29=0,0,IF(BE$29&lt;10,INT(BE$29),ROUNDDOWN(BE$29,-1)))</f>
        <v>0</v>
      </c>
      <c r="CD29" s="667"/>
      <c r="CE29" s="668">
        <f t="shared" ref="CE29" si="11">-IF(BG$29=0,0,IF(BG$29&lt;10,INT(BG$29),ROUNDDOWN(BG$29,-1)))</f>
        <v>0</v>
      </c>
      <c r="CF29" s="666"/>
      <c r="CG29" s="666">
        <f t="shared" ref="CG29" si="12">-IF(BI$29=0,0,IF(BI$29&lt;10,INT(BI$29),ROUNDDOWN(BI$29,-1)))</f>
        <v>0</v>
      </c>
      <c r="CH29" s="669"/>
    </row>
    <row r="30" spans="2:86" ht="13.5" customHeight="1">
      <c r="B30" s="204"/>
      <c r="C30" s="210"/>
      <c r="D30" s="210"/>
      <c r="AC30" s="720"/>
      <c r="AD30" s="721"/>
      <c r="AE30" s="721"/>
      <c r="AF30" s="722"/>
      <c r="AG30" s="733" t="s">
        <v>267</v>
      </c>
      <c r="AH30" s="734"/>
      <c r="AI30" s="734"/>
      <c r="AJ30" s="734"/>
      <c r="AK30" s="734"/>
      <c r="AL30" s="735"/>
      <c r="AM30" s="706">
        <f>IF(積算表!$K$42="○",IFERROR(SUM(積算表!M$34,積算表!M$38) * VLOOKUP($F$40, 単価表, $T$3, 0), 0)*積算表!$S$21,0)*積算表!M$33</f>
        <v>0</v>
      </c>
      <c r="AN30" s="666">
        <v>150.50000000000003</v>
      </c>
      <c r="AO30" s="666">
        <f>IF(積算表!$K$42="○",IFERROR(SUM(積算表!O$34,積算表!O$38) * VLOOKUP($F$40, 単価表, $T$3, 0), 0)*積算表!$S$21,0)*積算表!O$33</f>
        <v>0</v>
      </c>
      <c r="AP30" s="667">
        <v>150.50000000000003</v>
      </c>
      <c r="AQ30" s="668">
        <f>IF(積算表!$K$42="○",IFERROR(SUM(積算表!Q$34,積算表!Q$38) * VLOOKUP($F$40, 単価表, $T$3, 0), 0)*積算表!$S$21,0)*積算表!Q$33</f>
        <v>0</v>
      </c>
      <c r="AR30" s="666">
        <v>150.50000000000003</v>
      </c>
      <c r="AS30" s="666">
        <f>IF(積算表!$K$42="○",IFERROR(SUM(積算表!S$34,積算表!S$38) * VLOOKUP($F$40, 単価表, $T$3, 0), 0)*積算表!$S$21,0)*積算表!S$33</f>
        <v>0</v>
      </c>
      <c r="AT30" s="667">
        <v>150.50000000000003</v>
      </c>
      <c r="AU30" s="668">
        <f>IF(積算表!$K$42="○",IFERROR(SUM(積算表!U$34,積算表!U$38) * VLOOKUP($F$40, 単価表, $T$3, 0), 0)*積算表!$S$21,0)*積算表!U$33</f>
        <v>0</v>
      </c>
      <c r="AV30" s="666">
        <v>150.50000000000003</v>
      </c>
      <c r="AW30" s="666">
        <f>IF(積算表!$K$42="○",IFERROR(SUM(積算表!W$34,積算表!W$38) * VLOOKUP($F$40, 単価表, $T$3, 0), 0)*積算表!$S$21,0)*積算表!W$33</f>
        <v>0</v>
      </c>
      <c r="AX30" s="667">
        <v>150.50000000000003</v>
      </c>
      <c r="AY30" s="668">
        <f>IF(積算表!$K$42="○",IFERROR(SUM(積算表!Y$34,積算表!Y$38) * VLOOKUP($F$40, 単価表, $T$3, 0), 0)*積算表!$S$21,0)*積算表!Y$33</f>
        <v>0</v>
      </c>
      <c r="AZ30" s="666">
        <v>150.50000000000003</v>
      </c>
      <c r="BA30" s="666">
        <f>IF(積算表!$K$42="○",IFERROR(SUM(積算表!AA$34,積算表!AA$38) * VLOOKUP($F$40, 単価表, $T$3, 0), 0)*積算表!$S$21,0)*積算表!AA$33</f>
        <v>0</v>
      </c>
      <c r="BB30" s="667">
        <v>150.50000000000003</v>
      </c>
      <c r="BC30" s="668">
        <f>IF(積算表!$K$42="○",IFERROR(SUM(積算表!AC$34,積算表!AC$38) * VLOOKUP($F$40, 単価表, $T$3, 0), 0)*積算表!$S$21,0)*積算表!AC$33</f>
        <v>0</v>
      </c>
      <c r="BD30" s="666">
        <v>150.50000000000003</v>
      </c>
      <c r="BE30" s="666">
        <f>IF(積算表!$K$42="○",IFERROR(SUM(積算表!AE$34,積算表!AE$38) * VLOOKUP($F$40, 単価表, $T$3, 0), 0)*積算表!$S$21,0)*積算表!AE$33</f>
        <v>0</v>
      </c>
      <c r="BF30" s="667">
        <v>150.50000000000003</v>
      </c>
      <c r="BG30" s="668">
        <f>IF(積算表!$K$42="○",IFERROR(SUM(積算表!AG$34,積算表!AG$38) * VLOOKUP($F$40, 単価表, $T$3, 0), 0)*積算表!$S$21,0)*積算表!AG$33</f>
        <v>0</v>
      </c>
      <c r="BH30" s="666">
        <v>150.50000000000003</v>
      </c>
      <c r="BI30" s="666">
        <f>IF(積算表!$K$42="○",IFERROR(SUM(積算表!AI$34,積算表!AI$38) * VLOOKUP($F$40, 単価表, $T$3, 0), 0)*積算表!$S$21,0)*積算表!AI$33</f>
        <v>0</v>
      </c>
      <c r="BJ30" s="669">
        <v>150.50000000000003</v>
      </c>
      <c r="BK30" s="706">
        <f>-IF(AM$30=0,0,IF(AM$30&lt;10,INT(AM$30),ROUNDDOWN(AM$30,-1)))</f>
        <v>0</v>
      </c>
      <c r="BL30" s="666"/>
      <c r="BM30" s="666">
        <f>-IF(AO$30=0,0,IF(AO$30&lt;10,INT(AO$30),ROUNDDOWN(AO$30,-1)))</f>
        <v>0</v>
      </c>
      <c r="BN30" s="667"/>
      <c r="BO30" s="668">
        <f t="shared" ref="BO30" si="13">-IF(AQ$30=0,0,IF(AQ$30&lt;10,INT(AQ$30),ROUNDDOWN(AQ$30,-1)))</f>
        <v>0</v>
      </c>
      <c r="BP30" s="666"/>
      <c r="BQ30" s="666">
        <f t="shared" ref="BQ30" si="14">-IF(AS$30=0,0,IF(AS$30&lt;10,INT(AS$30),ROUNDDOWN(AS$30,-1)))</f>
        <v>0</v>
      </c>
      <c r="BR30" s="667"/>
      <c r="BS30" s="668">
        <f t="shared" ref="BS30" si="15">-IF(AU$30=0,0,IF(AU$30&lt;10,INT(AU$30),ROUNDDOWN(AU$30,-1)))</f>
        <v>0</v>
      </c>
      <c r="BT30" s="666"/>
      <c r="BU30" s="666">
        <f t="shared" ref="BU30" si="16">-IF(AW$30=0,0,IF(AW$30&lt;10,INT(AW$30),ROUNDDOWN(AW$30,-1)))</f>
        <v>0</v>
      </c>
      <c r="BV30" s="667"/>
      <c r="BW30" s="668">
        <f t="shared" ref="BW30" si="17">-IF(AY$30=0,0,IF(AY$30&lt;10,INT(AY$30),ROUNDDOWN(AY$30,-1)))</f>
        <v>0</v>
      </c>
      <c r="BX30" s="666"/>
      <c r="BY30" s="666">
        <f t="shared" ref="BY30" si="18">-IF(BA$30=0,0,IF(BA$30&lt;10,INT(BA$30),ROUNDDOWN(BA$30,-1)))</f>
        <v>0</v>
      </c>
      <c r="BZ30" s="667"/>
      <c r="CA30" s="668">
        <f t="shared" ref="CA30" si="19">-IF(BC$30=0,0,IF(BC$30&lt;10,INT(BC$30),ROUNDDOWN(BC$30,-1)))</f>
        <v>0</v>
      </c>
      <c r="CB30" s="666"/>
      <c r="CC30" s="666">
        <f t="shared" ref="CC30" si="20">-IF(BE$30=0,0,IF(BE$30&lt;10,INT(BE$30),ROUNDDOWN(BE$30,-1)))</f>
        <v>0</v>
      </c>
      <c r="CD30" s="667"/>
      <c r="CE30" s="668">
        <f t="shared" ref="CE30" si="21">-IF(BG$30=0,0,IF(BG$30&lt;10,INT(BG$30),ROUNDDOWN(BG$30,-1)))</f>
        <v>0</v>
      </c>
      <c r="CF30" s="666"/>
      <c r="CG30" s="666">
        <f t="shared" ref="CG30" si="22">-IF(BI$30=0,0,IF(BI$30&lt;10,INT(BI$30),ROUNDDOWN(BI$30,-1)))</f>
        <v>0</v>
      </c>
      <c r="CH30" s="669"/>
    </row>
    <row r="31" spans="2:86" ht="12.95" customHeight="1" thickBot="1">
      <c r="B31" s="218"/>
      <c r="C31" s="220"/>
      <c r="D31" s="220"/>
      <c r="AC31" s="723"/>
      <c r="AD31" s="724"/>
      <c r="AE31" s="724"/>
      <c r="AF31" s="725"/>
      <c r="AG31" s="736" t="s">
        <v>260</v>
      </c>
      <c r="AH31" s="737"/>
      <c r="AI31" s="737"/>
      <c r="AJ31" s="737"/>
      <c r="AK31" s="737"/>
      <c r="AL31" s="738"/>
      <c r="AM31" s="599">
        <f>IF(積算表!$K$42="○",IFERROR(SUM(AM$11,AM$15)*VLOOKUP($F$40,単価表,$T$3,0),0),0)</f>
        <v>0</v>
      </c>
      <c r="AN31" s="595">
        <v>150.50000000000003</v>
      </c>
      <c r="AO31" s="598">
        <f>IF(積算表!$K$42="○",IFERROR(SUM(AO$11,AO$15)*VLOOKUP($F$40,単価表,$T$3,0),0),0)</f>
        <v>0</v>
      </c>
      <c r="AP31" s="610">
        <v>128.80000000000001</v>
      </c>
      <c r="AQ31" s="611">
        <f>IF(積算表!$K$42="○",IFERROR(SUM(AQ$11,AQ$15)*VLOOKUP($F$40,単価表,$T$3,0),0),0)</f>
        <v>0</v>
      </c>
      <c r="AR31" s="597">
        <v>131.60000000000002</v>
      </c>
      <c r="AS31" s="598">
        <f>IF(積算表!$K$42="○",IFERROR(SUM(AS$11,AS$15)*VLOOKUP($F$40,単価表,$T$3,0),0),0)</f>
        <v>0</v>
      </c>
      <c r="AT31" s="610">
        <v>128.80000000000001</v>
      </c>
      <c r="AU31" s="611">
        <f>IF(積算表!$K$42="○",IFERROR(SUM(AU$11,AU$15)*VLOOKUP($F$40,単価表,$T$3,0),0),0)</f>
        <v>0</v>
      </c>
      <c r="AV31" s="597" t="e">
        <v>#REF!</v>
      </c>
      <c r="AW31" s="598">
        <f>IF(積算表!$K$42="○",IFERROR(SUM(AW$11,AW$15)*VLOOKUP($F$40,単価表,$T$3,0),0),0)</f>
        <v>0</v>
      </c>
      <c r="AX31" s="610" t="e">
        <v>#REF!</v>
      </c>
      <c r="AY31" s="611">
        <f>IF(積算表!$K$42="○",IFERROR(SUM(AY$11,AY$15)*VLOOKUP($F$40,単価表,$T$3,0),0),0)</f>
        <v>0</v>
      </c>
      <c r="AZ31" s="597" t="e">
        <v>#REF!</v>
      </c>
      <c r="BA31" s="598">
        <f>IF(積算表!$K$42="○",IFERROR(SUM(BA$11,BA$15)*VLOOKUP($F$40,単価表,$T$3,0),0),0)</f>
        <v>0</v>
      </c>
      <c r="BB31" s="610" t="e">
        <v>#REF!</v>
      </c>
      <c r="BC31" s="611">
        <f>IF(積算表!$K$42="○",IFERROR(SUM(BC$11,BC$15)*VLOOKUP($F$40,単価表,$T$3,0),0),0)</f>
        <v>0</v>
      </c>
      <c r="BD31" s="597" t="e">
        <v>#REF!</v>
      </c>
      <c r="BE31" s="598">
        <f>IF(積算表!$K$42="○",IFERROR(SUM(BE$11,BE$15)*VLOOKUP($F$40,単価表,$T$3,0),0),0)</f>
        <v>0</v>
      </c>
      <c r="BF31" s="610" t="e">
        <v>#REF!</v>
      </c>
      <c r="BG31" s="611">
        <f>IF(積算表!$K$42="○",IFERROR(SUM(BG$11,BG$15)*VLOOKUP($F$40,単価表,$T$3,0),0),0)</f>
        <v>0</v>
      </c>
      <c r="BH31" s="597" t="e">
        <v>#REF!</v>
      </c>
      <c r="BI31" s="598">
        <f>IF(積算表!$K$42="○",IFERROR(SUM(BI$11,BI$15)*VLOOKUP($F$40,単価表,$T$3,0),0),0)</f>
        <v>0</v>
      </c>
      <c r="BJ31" s="664" t="e">
        <v>#REF!</v>
      </c>
      <c r="BK31" s="707"/>
      <c r="BL31" s="708"/>
      <c r="BM31" s="708"/>
      <c r="BN31" s="708"/>
      <c r="BO31" s="708"/>
      <c r="BP31" s="708"/>
      <c r="BQ31" s="708"/>
      <c r="BR31" s="708"/>
      <c r="BS31" s="708"/>
      <c r="BT31" s="708"/>
      <c r="BU31" s="708"/>
      <c r="BV31" s="708"/>
      <c r="BW31" s="708"/>
      <c r="BX31" s="708"/>
      <c r="BY31" s="708"/>
      <c r="BZ31" s="708"/>
      <c r="CA31" s="708"/>
      <c r="CB31" s="708"/>
      <c r="CC31" s="708"/>
      <c r="CD31" s="708"/>
      <c r="CE31" s="708"/>
      <c r="CF31" s="708"/>
      <c r="CG31" s="708"/>
      <c r="CH31" s="664"/>
    </row>
    <row r="32" spans="2:86">
      <c r="AC32" s="716" t="s">
        <v>245</v>
      </c>
      <c r="AD32" s="717"/>
      <c r="AE32" s="717"/>
      <c r="AF32" s="717"/>
      <c r="AG32" s="739" t="s">
        <v>246</v>
      </c>
      <c r="AH32" s="740"/>
      <c r="AI32" s="740"/>
      <c r="AJ32" s="740"/>
      <c r="AK32" s="740"/>
      <c r="AL32" s="741"/>
      <c r="AM32" s="661" t="e">
        <f>CHOOSE(MATCH(積算表!$K$44,{"1日","2日","3日以上","全て"},0),V3,W3,X3,Y3)</f>
        <v>#N/A</v>
      </c>
      <c r="AN32" s="661"/>
      <c r="AO32" s="661"/>
      <c r="AP32" s="661"/>
      <c r="AQ32" s="662"/>
      <c r="AR32" s="661"/>
      <c r="AS32" s="661"/>
      <c r="AT32" s="663"/>
      <c r="AU32" s="661"/>
      <c r="AV32" s="661"/>
      <c r="AW32" s="661"/>
      <c r="AX32" s="661"/>
      <c r="AY32" s="662"/>
      <c r="AZ32" s="661"/>
      <c r="BA32" s="661"/>
      <c r="BB32" s="663"/>
      <c r="BC32" s="661"/>
      <c r="BD32" s="661"/>
      <c r="BE32" s="661"/>
      <c r="BF32" s="661"/>
      <c r="BG32" s="662"/>
      <c r="BH32" s="661"/>
      <c r="BI32" s="661"/>
      <c r="BJ32" s="663"/>
      <c r="BK32" s="271"/>
      <c r="BL32" s="271"/>
      <c r="BM32" s="271"/>
      <c r="BN32" s="271"/>
      <c r="BO32" s="271"/>
      <c r="BP32" s="271"/>
      <c r="BQ32" s="271"/>
      <c r="BR32" s="271"/>
      <c r="BS32" s="271"/>
      <c r="BT32" s="271"/>
      <c r="BU32" s="271"/>
      <c r="BV32" s="271"/>
      <c r="BW32" s="271"/>
      <c r="BX32" s="271"/>
      <c r="BY32" s="271"/>
      <c r="BZ32" s="271"/>
      <c r="CA32" s="271"/>
      <c r="CB32" s="271"/>
      <c r="CC32" s="271"/>
      <c r="CD32" s="271"/>
      <c r="CE32" s="271"/>
      <c r="CF32" s="271"/>
      <c r="CG32" s="271"/>
      <c r="CH32" s="272"/>
    </row>
    <row r="33" spans="2:86" ht="12.95" customHeight="1">
      <c r="AC33" s="726"/>
      <c r="AD33" s="727"/>
      <c r="AE33" s="727"/>
      <c r="AF33" s="727"/>
      <c r="AG33" s="742"/>
      <c r="AH33" s="742"/>
      <c r="AI33" s="742"/>
      <c r="AJ33" s="742"/>
      <c r="AK33" s="742"/>
      <c r="AL33" s="743"/>
      <c r="AM33" s="764" t="s">
        <v>269</v>
      </c>
      <c r="AN33" s="765"/>
      <c r="AO33" s="765"/>
      <c r="AP33" s="765"/>
      <c r="AQ33" s="765"/>
      <c r="AR33" s="765"/>
      <c r="AS33" s="765"/>
      <c r="AT33" s="765"/>
      <c r="AU33" s="765"/>
      <c r="AV33" s="765"/>
      <c r="AW33" s="765"/>
      <c r="AX33" s="765"/>
      <c r="AY33" s="765"/>
      <c r="AZ33" s="765"/>
      <c r="BA33" s="765"/>
      <c r="BB33" s="765"/>
      <c r="BC33" s="765"/>
      <c r="BD33" s="765"/>
      <c r="BE33" s="765"/>
      <c r="BF33" s="765"/>
      <c r="BG33" s="765"/>
      <c r="BH33" s="765"/>
      <c r="BI33" s="765"/>
      <c r="BJ33" s="765"/>
      <c r="BK33" s="600" t="s">
        <v>270</v>
      </c>
      <c r="BL33" s="601"/>
      <c r="BM33" s="601"/>
      <c r="BN33" s="601"/>
      <c r="BO33" s="601"/>
      <c r="BP33" s="601"/>
      <c r="BQ33" s="601"/>
      <c r="BR33" s="601"/>
      <c r="BS33" s="601"/>
      <c r="BT33" s="601"/>
      <c r="BU33" s="601"/>
      <c r="BV33" s="601"/>
      <c r="BW33" s="601"/>
      <c r="BX33" s="601"/>
      <c r="BY33" s="601"/>
      <c r="BZ33" s="601"/>
      <c r="CA33" s="601"/>
      <c r="CB33" s="601"/>
      <c r="CC33" s="601"/>
      <c r="CD33" s="601"/>
      <c r="CE33" s="601"/>
      <c r="CF33" s="601"/>
      <c r="CG33" s="601"/>
      <c r="CH33" s="762"/>
    </row>
    <row r="34" spans="2:86" ht="12.95" customHeight="1">
      <c r="B34" s="203" t="s">
        <v>237</v>
      </c>
      <c r="C34" s="221"/>
      <c r="D34" s="221"/>
      <c r="E34" s="221"/>
      <c r="F34" s="221"/>
      <c r="G34" s="202"/>
      <c r="AC34" s="726"/>
      <c r="AD34" s="727"/>
      <c r="AE34" s="727"/>
      <c r="AF34" s="727"/>
      <c r="AG34" s="755" t="s">
        <v>271</v>
      </c>
      <c r="AH34" s="756"/>
      <c r="AI34" s="756"/>
      <c r="AJ34" s="756"/>
      <c r="AK34" s="756"/>
      <c r="AL34" s="757"/>
      <c r="AM34" s="706">
        <f>IFERROR((積算表!M$34+積算表!M$36+積算表!M$37+積算表!M$38) * VLOOKUP(設定値!$F$40, 単価表, $AM$32, 0), 0)*積算表!$M$21*積算表!M$33</f>
        <v>0</v>
      </c>
      <c r="AN34" s="666"/>
      <c r="AO34" s="751">
        <f>IFERROR((積算表!O$34+積算表!O$36+積算表!O$37+積算表!O$38) * VLOOKUP(設定値!$F$40, 単価表, $AM$32, 0), 0)*積算表!$M$21*積算表!O$33</f>
        <v>0</v>
      </c>
      <c r="AP34" s="752"/>
      <c r="AQ34" s="753">
        <f>IFERROR((積算表!Q$34+積算表!Q$36+積算表!Q$37+積算表!Q$38) * VLOOKUP(設定値!$F$40, 単価表, $AM$32, 0), 0)*積算表!$M$21*積算表!Q$33</f>
        <v>0</v>
      </c>
      <c r="AR34" s="754"/>
      <c r="AS34" s="751">
        <f>IFERROR((積算表!S$34+積算表!S$36+積算表!S$37+積算表!S$38) * VLOOKUP(設定値!$F$40, 単価表, $AM$32, 0), 0)*積算表!$M$21*積算表!S$33</f>
        <v>0</v>
      </c>
      <c r="AT34" s="752"/>
      <c r="AU34" s="753">
        <f>IFERROR((積算表!U$34+積算表!U$36+積算表!U$37+積算表!U$38) * VLOOKUP(設定値!$F$40, 単価表, $AM$32, 0), 0)*積算表!$M$21*積算表!U$33</f>
        <v>0</v>
      </c>
      <c r="AV34" s="754"/>
      <c r="AW34" s="751">
        <f>IFERROR((積算表!W$34+積算表!W$36+積算表!W$37+積算表!W$38) * VLOOKUP(設定値!$F$40, 単価表, $AM$32, 0), 0)*積算表!$M$21*積算表!W$33</f>
        <v>0</v>
      </c>
      <c r="AX34" s="752"/>
      <c r="AY34" s="753">
        <f>IFERROR((積算表!Y$34+積算表!Y$36+積算表!Y$37+積算表!Y$38) * VLOOKUP(設定値!$F$40, 単価表, $AM$32, 0), 0)*積算表!$M$21*積算表!Y$33</f>
        <v>0</v>
      </c>
      <c r="AZ34" s="754"/>
      <c r="BA34" s="751">
        <f>IFERROR((積算表!AA$34+積算表!AA$36+積算表!AA$37+積算表!AA$38) * VLOOKUP(設定値!$F$40, 単価表, $AM$32, 0), 0)*積算表!$M$21*積算表!AA$33</f>
        <v>0</v>
      </c>
      <c r="BB34" s="752"/>
      <c r="BC34" s="753">
        <f>IFERROR((積算表!AC$34+積算表!AC$36+積算表!AC$37+積算表!AC$38) * VLOOKUP(設定値!$F$40, 単価表, $AM$32, 0), 0)*積算表!$M$21*積算表!AC$33</f>
        <v>0</v>
      </c>
      <c r="BD34" s="754"/>
      <c r="BE34" s="751">
        <f>IFERROR((積算表!AE$34+積算表!AE$36+積算表!AE$37+積算表!AE$38) * VLOOKUP(設定値!$F$40, 単価表, $AM$32, 0), 0)*積算表!$M$21*積算表!AE$33</f>
        <v>0</v>
      </c>
      <c r="BF34" s="752"/>
      <c r="BG34" s="753">
        <f>IFERROR((積算表!AG$34+積算表!AG$36+積算表!AG$37+積算表!AG$38) * VLOOKUP(設定値!$F$40, 単価表, $AM$32, 0), 0)*積算表!$M$21*積算表!AG$33</f>
        <v>0</v>
      </c>
      <c r="BH34" s="754"/>
      <c r="BI34" s="751">
        <f>IFERROR((積算表!AI$34+積算表!AI$36+積算表!AI$37+積算表!AI$38) * VLOOKUP(設定値!$F$40, 単価表, $AM$32, 0), 0)*積算表!$M$21*積算表!AI$33</f>
        <v>0</v>
      </c>
      <c r="BJ34" s="763"/>
      <c r="BK34" s="758">
        <f>-IF(AM$34=0,0,IF(AM$34&lt;10,INT(AM$34),ROUNDDOWN(AM$34,-1)))</f>
        <v>0</v>
      </c>
      <c r="BL34" s="759"/>
      <c r="BM34" s="760">
        <f t="shared" ref="BM34" si="23">-IF(AO$34=0,0,IF(AO$34&lt;10,INT(AO$34),ROUNDDOWN(AO$34,-1)))</f>
        <v>0</v>
      </c>
      <c r="BN34" s="759"/>
      <c r="BO34" s="760">
        <f t="shared" ref="BO34" si="24">-IF(AQ$34=0,0,IF(AQ$34&lt;10,INT(AQ$34),ROUNDDOWN(AQ$34,-1)))</f>
        <v>0</v>
      </c>
      <c r="BP34" s="759"/>
      <c r="BQ34" s="760">
        <f t="shared" ref="BQ34" si="25">-IF(AS$34=0,0,IF(AS$34&lt;10,INT(AS$34),ROUNDDOWN(AS$34,-1)))</f>
        <v>0</v>
      </c>
      <c r="BR34" s="759"/>
      <c r="BS34" s="760">
        <f t="shared" ref="BS34" si="26">-IF(AU$34=0,0,IF(AU$34&lt;10,INT(AU$34),ROUNDDOWN(AU$34,-1)))</f>
        <v>0</v>
      </c>
      <c r="BT34" s="759"/>
      <c r="BU34" s="760">
        <f t="shared" ref="BU34" si="27">-IF(AW$34=0,0,IF(AW$34&lt;10,INT(AW$34),ROUNDDOWN(AW$34,-1)))</f>
        <v>0</v>
      </c>
      <c r="BV34" s="759"/>
      <c r="BW34" s="760">
        <f t="shared" ref="BW34" si="28">-IF(AY$34=0,0,IF(AY$34&lt;10,INT(AY$34),ROUNDDOWN(AY$34,-1)))</f>
        <v>0</v>
      </c>
      <c r="BX34" s="759"/>
      <c r="BY34" s="760">
        <f t="shared" ref="BY34" si="29">-IF(BA$34=0,0,IF(BA$34&lt;10,INT(BA$34),ROUNDDOWN(BA$34,-1)))</f>
        <v>0</v>
      </c>
      <c r="BZ34" s="759"/>
      <c r="CA34" s="760">
        <f t="shared" ref="CA34" si="30">-IF(BC$34=0,0,IF(BC$34&lt;10,INT(BC$34),ROUNDDOWN(BC$34,-1)))</f>
        <v>0</v>
      </c>
      <c r="CB34" s="759"/>
      <c r="CC34" s="760">
        <f t="shared" ref="CC34" si="31">-IF(BE$34=0,0,IF(BE$34&lt;10,INT(BE$34),ROUNDDOWN(BE$34,-1)))</f>
        <v>0</v>
      </c>
      <c r="CD34" s="759"/>
      <c r="CE34" s="760">
        <f t="shared" ref="CE34" si="32">-IF(BG$34=0,0,IF(BG$34&lt;10,INT(BG$34),ROUNDDOWN(BG$34,-1)))</f>
        <v>0</v>
      </c>
      <c r="CF34" s="759"/>
      <c r="CG34" s="760">
        <f t="shared" ref="CG34" si="33">-IF(BI$34=0,0,IF(BI$34&lt;10,INT(BI$34),ROUNDDOWN(BI$34,-1)))</f>
        <v>0</v>
      </c>
      <c r="CH34" s="766"/>
    </row>
    <row r="35" spans="2:86">
      <c r="B35" s="204"/>
      <c r="C35" s="203" t="s">
        <v>238</v>
      </c>
      <c r="D35" s="221"/>
      <c r="E35" s="221"/>
      <c r="F35" s="221"/>
      <c r="G35" s="202"/>
      <c r="AC35" s="726"/>
      <c r="AD35" s="727"/>
      <c r="AE35" s="727"/>
      <c r="AF35" s="727"/>
      <c r="AG35" s="748" t="s">
        <v>272</v>
      </c>
      <c r="AH35" s="749"/>
      <c r="AI35" s="749"/>
      <c r="AJ35" s="749"/>
      <c r="AK35" s="749"/>
      <c r="AL35" s="750"/>
      <c r="AM35" s="706">
        <f>IFERROR((積算表!M$34+積算表!M$36+積算表!M$37+積算表!M$38) * VLOOKUP(設定値!$F$40, 単価表, $AM$32, 0), 0)*積算表!$S$21*積算表!M$33</f>
        <v>0</v>
      </c>
      <c r="AN35" s="666"/>
      <c r="AO35" s="751">
        <f>IFERROR((積算表!O$34+積算表!O$36+積算表!O$37+積算表!O$38) * VLOOKUP(設定値!$F$40, 単価表, $AM$32, 0), 0)*積算表!$S$21*積算表!O$33</f>
        <v>0</v>
      </c>
      <c r="AP35" s="752"/>
      <c r="AQ35" s="753">
        <f>IFERROR((積算表!Q$34+積算表!Q$36+積算表!Q$37+積算表!Q$38) * VLOOKUP(設定値!$F$40, 単価表, $AM$32, 0), 0)*積算表!$S$21*積算表!Q$33</f>
        <v>0</v>
      </c>
      <c r="AR35" s="754"/>
      <c r="AS35" s="751">
        <f>IFERROR((積算表!S$34+積算表!S$36+積算表!S$37+積算表!S$38) * VLOOKUP(設定値!$F$40, 単価表, $AM$32, 0), 0)*積算表!$S$21*積算表!S$33</f>
        <v>0</v>
      </c>
      <c r="AT35" s="752"/>
      <c r="AU35" s="753">
        <f>IFERROR((積算表!U$34+積算表!U$36+積算表!U$37+積算表!U$38) * VLOOKUP(設定値!$F$40, 単価表, $AM$32, 0), 0)*積算表!$S$21*積算表!U$33</f>
        <v>0</v>
      </c>
      <c r="AV35" s="754"/>
      <c r="AW35" s="751">
        <f>IFERROR((積算表!W$34+積算表!W$36+積算表!W$37+積算表!W$38) * VLOOKUP(設定値!$F$40, 単価表, $AM$32, 0), 0)*積算表!$S$21*積算表!W$33</f>
        <v>0</v>
      </c>
      <c r="AX35" s="752"/>
      <c r="AY35" s="753">
        <f>IFERROR((積算表!Y$34+積算表!Y$36+積算表!Y$37+積算表!Y$38) * VLOOKUP(設定値!$F$40, 単価表, $AM$32, 0), 0)*積算表!$S$21*積算表!Y$33</f>
        <v>0</v>
      </c>
      <c r="AZ35" s="754"/>
      <c r="BA35" s="751">
        <f>IFERROR((積算表!AA$34+積算表!AA$36+積算表!AA$37+積算表!AA$38) * VLOOKUP(設定値!$F$40, 単価表, $AM$32, 0), 0)*積算表!$S$21*積算表!AA$33</f>
        <v>0</v>
      </c>
      <c r="BB35" s="752"/>
      <c r="BC35" s="753">
        <f>IFERROR((積算表!AC$34+積算表!AC$36+積算表!AC$37+積算表!AC$38) * VLOOKUP(設定値!$F$40, 単価表, $AM$32, 0), 0)*積算表!$S$21*積算表!AC$33</f>
        <v>0</v>
      </c>
      <c r="BD35" s="754"/>
      <c r="BE35" s="751">
        <f>IFERROR((積算表!AE$34+積算表!AE$36+積算表!AE$37+積算表!AE$38) * VLOOKUP(設定値!$F$40, 単価表, $AM$32, 0), 0)*積算表!$S$21*積算表!AE$33</f>
        <v>0</v>
      </c>
      <c r="BF35" s="752"/>
      <c r="BG35" s="753">
        <f>IFERROR((積算表!AG$34+積算表!AG$36+積算表!AG$37+積算表!AG$38) * VLOOKUP(設定値!$F$40, 単価表, $AM$32, 0), 0)*積算表!$S$21*積算表!AG$33</f>
        <v>0</v>
      </c>
      <c r="BH35" s="754"/>
      <c r="BI35" s="751">
        <f>IFERROR((積算表!AI$34+積算表!AI$36+積算表!AI$37+積算表!AI$38) * VLOOKUP(設定値!$F$40, 単価表, $AM$32, 0), 0)*積算表!$S$21*積算表!AI$33</f>
        <v>0</v>
      </c>
      <c r="BJ35" s="763"/>
      <c r="BK35" s="761">
        <f>-IF(AM$35=0,0,IF(AM$35&lt;10,INT(AM$35),ROUNDDOWN(AM$35,-1)))</f>
        <v>0</v>
      </c>
      <c r="BL35" s="754"/>
      <c r="BM35" s="753">
        <f t="shared" ref="BM35" si="34">-IF(AO$35=0,0,IF(AO$35&lt;10,INT(AO$35),ROUNDDOWN(AO$35,-1)))</f>
        <v>0</v>
      </c>
      <c r="BN35" s="754"/>
      <c r="BO35" s="753">
        <f t="shared" ref="BO35" si="35">-IF(AQ$35=0,0,IF(AQ$35&lt;10,INT(AQ$35),ROUNDDOWN(AQ$35,-1)))</f>
        <v>0</v>
      </c>
      <c r="BP35" s="754"/>
      <c r="BQ35" s="753">
        <f t="shared" ref="BQ35" si="36">-IF(AS$35=0,0,IF(AS$35&lt;10,INT(AS$35),ROUNDDOWN(AS$35,-1)))</f>
        <v>0</v>
      </c>
      <c r="BR35" s="754"/>
      <c r="BS35" s="753">
        <f t="shared" ref="BS35" si="37">-IF(AU$35=0,0,IF(AU$35&lt;10,INT(AU$35),ROUNDDOWN(AU$35,-1)))</f>
        <v>0</v>
      </c>
      <c r="BT35" s="754"/>
      <c r="BU35" s="753">
        <f t="shared" ref="BU35" si="38">-IF(AW$35=0,0,IF(AW$35&lt;10,INT(AW$35),ROUNDDOWN(AW$35,-1)))</f>
        <v>0</v>
      </c>
      <c r="BV35" s="754"/>
      <c r="BW35" s="753">
        <f t="shared" ref="BW35" si="39">-IF(AY$35=0,0,IF(AY$35&lt;10,INT(AY$35),ROUNDDOWN(AY$35,-1)))</f>
        <v>0</v>
      </c>
      <c r="BX35" s="754"/>
      <c r="BY35" s="753">
        <f t="shared" ref="BY35" si="40">-IF(BA$35=0,0,IF(BA$35&lt;10,INT(BA$35),ROUNDDOWN(BA$35,-1)))</f>
        <v>0</v>
      </c>
      <c r="BZ35" s="754"/>
      <c r="CA35" s="753">
        <f t="shared" ref="CA35" si="41">-IF(BC$35=0,0,IF(BC$35&lt;10,INT(BC$35),ROUNDDOWN(BC$35,-1)))</f>
        <v>0</v>
      </c>
      <c r="CB35" s="754"/>
      <c r="CC35" s="753">
        <f t="shared" ref="CC35" si="42">-IF(BE$35=0,0,IF(BE$35&lt;10,INT(BE$35),ROUNDDOWN(BE$35,-1)))</f>
        <v>0</v>
      </c>
      <c r="CD35" s="754"/>
      <c r="CE35" s="753">
        <f t="shared" ref="CE35" si="43">-IF(BG$35=0,0,IF(BG$35&lt;10,INT(BG$35),ROUNDDOWN(BG$35,-1)))</f>
        <v>0</v>
      </c>
      <c r="CF35" s="754"/>
      <c r="CG35" s="753">
        <f t="shared" ref="CG35" si="44">-IF(BI$35=0,0,IF(BI$35&lt;10,INT(BI$35),ROUNDDOWN(BI$35,-1)))</f>
        <v>0</v>
      </c>
      <c r="CH35" s="763"/>
    </row>
    <row r="36" spans="2:86" ht="12.75" thickBot="1">
      <c r="B36" s="204"/>
      <c r="C36" s="204"/>
      <c r="D36" s="223" t="s">
        <v>3</v>
      </c>
      <c r="E36" s="224"/>
      <c r="F36" s="225" t="e">
        <f>積算表!$AE$16&amp;D36</f>
        <v>#N/A</v>
      </c>
      <c r="G36" s="226"/>
      <c r="AC36" s="728"/>
      <c r="AD36" s="729"/>
      <c r="AE36" s="729"/>
      <c r="AF36" s="729"/>
      <c r="AG36" s="744" t="s">
        <v>261</v>
      </c>
      <c r="AH36" s="745"/>
      <c r="AI36" s="745"/>
      <c r="AJ36" s="745"/>
      <c r="AK36" s="745"/>
      <c r="AL36" s="746"/>
      <c r="AM36" s="597">
        <f>IFERROR(SUM(AM11,AM13:AN15) * VLOOKUP(設定値!$F$40, 単価表, $AM$32, 0), 0)</f>
        <v>0</v>
      </c>
      <c r="AN36" s="595"/>
      <c r="AO36" s="595">
        <f>IFERROR(SUM(AO11,AO13:AP15) * VLOOKUP(設定値!$F$40, 単価表, $AM$32, 0), 0)</f>
        <v>0</v>
      </c>
      <c r="AP36" s="598"/>
      <c r="AQ36" s="599">
        <f>IFERROR(SUM(AQ11,AQ13:AR15) * VLOOKUP(設定値!$F$40, 単価表, $AM$32, 0), 0)</f>
        <v>0</v>
      </c>
      <c r="AR36" s="595"/>
      <c r="AS36" s="595">
        <f>IFERROR(SUM(AS11,AS13:AT15) * VLOOKUP(設定値!$F$40, 単価表, $AM$32, 0), 0)</f>
        <v>0</v>
      </c>
      <c r="AT36" s="596"/>
      <c r="AU36" s="597">
        <f>IFERROR(SUM(AU11,AU13:AV15) * VLOOKUP(設定値!$F$40, 単価表, $AM$32, 0), 0)</f>
        <v>0</v>
      </c>
      <c r="AV36" s="595"/>
      <c r="AW36" s="595">
        <f>IFERROR(SUM(AW11,AW13:AX15) * VLOOKUP(設定値!$F$40, 単価表, $AM$32, 0), 0)</f>
        <v>0</v>
      </c>
      <c r="AX36" s="598"/>
      <c r="AY36" s="599">
        <f>IFERROR(SUM(AY11,AY13:AZ15) * VLOOKUP(設定値!$F$40, 単価表, $AM$32, 0), 0)</f>
        <v>0</v>
      </c>
      <c r="AZ36" s="595"/>
      <c r="BA36" s="595">
        <f>IFERROR(SUM(BA11,BA13:BB15) * VLOOKUP(設定値!$F$40, 単価表, $AM$32, 0), 0)</f>
        <v>0</v>
      </c>
      <c r="BB36" s="596"/>
      <c r="BC36" s="597">
        <f>IFERROR(SUM(BC11,BC13:BD15) * VLOOKUP(設定値!$F$40, 単価表, $AM$32, 0), 0)</f>
        <v>0</v>
      </c>
      <c r="BD36" s="595"/>
      <c r="BE36" s="595">
        <f>IFERROR(SUM(BE11,BE13:BF15) * VLOOKUP(設定値!$F$40, 単価表, $AM$32, 0), 0)</f>
        <v>0</v>
      </c>
      <c r="BF36" s="598"/>
      <c r="BG36" s="599">
        <f>IFERROR(SUM(BG11,BG13:BH15) * VLOOKUP(設定値!$F$40, 単価表, $AM$32, 0), 0)</f>
        <v>0</v>
      </c>
      <c r="BH36" s="595"/>
      <c r="BI36" s="595">
        <f>IFERROR(SUM(BI11,BI13:BJ15) * VLOOKUP(設定値!$F$40, 単価表, $AM$32, 0), 0)</f>
        <v>0</v>
      </c>
      <c r="BJ36" s="598"/>
      <c r="BK36" s="273"/>
      <c r="BL36" s="274"/>
      <c r="BM36" s="274"/>
      <c r="BN36" s="274"/>
      <c r="BO36" s="274"/>
      <c r="BP36" s="274"/>
      <c r="BQ36" s="274"/>
      <c r="BR36" s="274"/>
      <c r="BS36" s="274"/>
      <c r="BT36" s="274"/>
      <c r="BU36" s="274"/>
      <c r="BV36" s="274"/>
      <c r="BW36" s="274"/>
      <c r="BX36" s="274"/>
      <c r="BY36" s="274"/>
      <c r="BZ36" s="274"/>
      <c r="CA36" s="274"/>
      <c r="CB36" s="274"/>
      <c r="CC36" s="274"/>
      <c r="CD36" s="274"/>
      <c r="CE36" s="274"/>
      <c r="CF36" s="274"/>
      <c r="CG36" s="274"/>
      <c r="CH36" s="275"/>
    </row>
    <row r="37" spans="2:86">
      <c r="B37" s="204"/>
      <c r="C37" s="204"/>
      <c r="D37" s="228" t="s">
        <v>4</v>
      </c>
      <c r="E37" s="222"/>
      <c r="F37" s="229" t="e">
        <f>積算表!$AE$16&amp;D37</f>
        <v>#N/A</v>
      </c>
      <c r="G37" s="230"/>
      <c r="AC37" s="718" t="s">
        <v>251</v>
      </c>
      <c r="AD37" s="719"/>
      <c r="AE37" s="719"/>
      <c r="AF37" s="719"/>
      <c r="AG37" s="718" t="s">
        <v>244</v>
      </c>
      <c r="AH37" s="719"/>
      <c r="AI37" s="719"/>
      <c r="AJ37" s="719"/>
      <c r="AK37" s="719"/>
      <c r="AL37" s="747"/>
      <c r="AM37" s="600">
        <f>IF(OR(積算表!$K46="配置", 積算表!$K46="兼務"), CHOOSE(IF(積算表!$K46="配置", 1, 2), 設定値!E58, 設定値!E59)/SUM(積算表!M33:AJ33), 0)</f>
        <v>0</v>
      </c>
      <c r="AN37" s="601"/>
      <c r="AO37" s="263"/>
      <c r="AP37" s="263"/>
      <c r="AQ37" s="264"/>
      <c r="AR37" s="263"/>
      <c r="AS37" s="263"/>
      <c r="AT37" s="265"/>
      <c r="AU37" s="263"/>
      <c r="AV37" s="263"/>
      <c r="AW37" s="263"/>
      <c r="AX37" s="263"/>
      <c r="AY37" s="264"/>
      <c r="AZ37" s="263"/>
      <c r="BA37" s="263"/>
      <c r="BB37" s="265"/>
      <c r="BC37" s="263"/>
      <c r="BD37" s="263"/>
      <c r="BE37" s="263"/>
      <c r="BF37" s="263"/>
      <c r="BG37" s="264"/>
      <c r="BH37" s="263"/>
      <c r="BI37" s="263"/>
      <c r="BJ37" s="265"/>
    </row>
    <row r="38" spans="2:86">
      <c r="B38" s="204"/>
      <c r="C38" s="204"/>
      <c r="D38" s="231" t="s">
        <v>5</v>
      </c>
      <c r="E38" s="232"/>
      <c r="F38" s="233" t="e">
        <f>積算表!$AE$16&amp;"１，２歳児"</f>
        <v>#N/A</v>
      </c>
      <c r="G38" s="234"/>
    </row>
    <row r="39" spans="2:86">
      <c r="B39" s="204"/>
      <c r="C39" s="204"/>
      <c r="D39" s="231" t="s">
        <v>6</v>
      </c>
      <c r="E39" s="232"/>
      <c r="F39" s="233" t="e">
        <f>積算表!$AE$16&amp;"１，２歳児"</f>
        <v>#N/A</v>
      </c>
      <c r="G39" s="234"/>
    </row>
    <row r="40" spans="2:86">
      <c r="B40" s="218"/>
      <c r="C40" s="218"/>
      <c r="D40" s="235" t="s">
        <v>7</v>
      </c>
      <c r="E40" s="236"/>
      <c r="F40" s="237" t="e">
        <f>積算表!$AE$16&amp;D40</f>
        <v>#N/A</v>
      </c>
      <c r="G40" s="238"/>
    </row>
    <row r="42" spans="2:86">
      <c r="C42" s="203" t="s">
        <v>165</v>
      </c>
      <c r="D42" s="221"/>
      <c r="E42" s="239" t="s">
        <v>166</v>
      </c>
      <c r="F42" s="202"/>
    </row>
    <row r="43" spans="2:86">
      <c r="C43" s="204"/>
      <c r="D43" s="193" t="s">
        <v>191</v>
      </c>
      <c r="E43" s="240"/>
      <c r="F43" s="226">
        <v>0</v>
      </c>
    </row>
    <row r="44" spans="2:86">
      <c r="C44" s="204"/>
      <c r="D44" s="195" t="s">
        <v>192</v>
      </c>
      <c r="E44" s="240"/>
      <c r="F44" s="230">
        <v>4</v>
      </c>
    </row>
    <row r="45" spans="2:86">
      <c r="C45" s="204"/>
      <c r="D45" s="195"/>
      <c r="E45" s="240"/>
      <c r="F45" s="230">
        <v>5</v>
      </c>
    </row>
    <row r="46" spans="2:86">
      <c r="C46" s="204"/>
      <c r="D46" s="195"/>
      <c r="E46" s="240"/>
      <c r="F46" s="230">
        <v>6</v>
      </c>
    </row>
    <row r="47" spans="2:86">
      <c r="C47" s="218"/>
      <c r="D47" s="197"/>
      <c r="E47" s="241"/>
      <c r="F47" s="227">
        <v>7</v>
      </c>
    </row>
    <row r="49" spans="3:6">
      <c r="C49" s="203" t="s">
        <v>239</v>
      </c>
      <c r="D49" s="202"/>
    </row>
    <row r="50" spans="3:6">
      <c r="C50" s="204"/>
      <c r="D50" s="242" t="s">
        <v>169</v>
      </c>
    </row>
    <row r="51" spans="3:6">
      <c r="C51" s="204"/>
      <c r="D51" s="243" t="s">
        <v>167</v>
      </c>
    </row>
    <row r="52" spans="3:6">
      <c r="C52" s="204"/>
      <c r="D52" s="244" t="s">
        <v>175</v>
      </c>
    </row>
    <row r="53" spans="3:6">
      <c r="C53" s="204"/>
      <c r="D53" s="244" t="s">
        <v>155</v>
      </c>
    </row>
    <row r="54" spans="3:6">
      <c r="C54" s="218"/>
      <c r="D54" s="245" t="s">
        <v>156</v>
      </c>
    </row>
    <row r="56" spans="3:6">
      <c r="C56" s="203" t="s">
        <v>159</v>
      </c>
      <c r="D56" s="221"/>
      <c r="E56" s="202"/>
      <c r="F56" s="202" t="s">
        <v>240</v>
      </c>
    </row>
    <row r="57" spans="3:6">
      <c r="C57" s="204"/>
      <c r="D57" s="246" t="s">
        <v>169</v>
      </c>
      <c r="E57" s="247"/>
      <c r="F57" s="247"/>
    </row>
    <row r="58" spans="3:6">
      <c r="C58" s="204"/>
      <c r="D58" s="248" t="s">
        <v>160</v>
      </c>
      <c r="E58" s="249">
        <f>'保育単価表（Ｂ型）②'!K18</f>
        <v>790</v>
      </c>
      <c r="F58" s="249">
        <f>'保育単価表（Ｂ型）②'!Z18</f>
        <v>8.4</v>
      </c>
    </row>
    <row r="59" spans="3:6">
      <c r="C59" s="218"/>
      <c r="D59" s="250" t="s">
        <v>161</v>
      </c>
      <c r="E59" s="251">
        <f>'保育単価表（Ｂ型）②'!K21</f>
        <v>500</v>
      </c>
      <c r="F59" s="251">
        <v>0</v>
      </c>
    </row>
  </sheetData>
  <sheetProtection algorithmName="SHA-512" hashValue="w0bY5SVcIlLsdwL0iq769Lpj7I0pRUDxxG+8fL4AL455udwu+/3yDjymfWK5tyJzpF0Rwikls8zYJ6yWIk0X6A==" saltValue="ebBPWi0GHoToOux+PUYuOA==" spinCount="100000" sheet="1" objects="1" scenarios="1"/>
  <mergeCells count="348">
    <mergeCell ref="CC34:CD34"/>
    <mergeCell ref="CE34:CF34"/>
    <mergeCell ref="CG34:CH34"/>
    <mergeCell ref="BQ35:BR35"/>
    <mergeCell ref="BS35:BT35"/>
    <mergeCell ref="BU35:BV35"/>
    <mergeCell ref="BW35:BX35"/>
    <mergeCell ref="BY35:BZ35"/>
    <mergeCell ref="CA35:CB35"/>
    <mergeCell ref="CC35:CD35"/>
    <mergeCell ref="CE35:CF35"/>
    <mergeCell ref="CG35:CH35"/>
    <mergeCell ref="BK34:BL34"/>
    <mergeCell ref="BM34:BN34"/>
    <mergeCell ref="BO34:BP34"/>
    <mergeCell ref="BK35:BL35"/>
    <mergeCell ref="BM35:BN35"/>
    <mergeCell ref="BO35:BP35"/>
    <mergeCell ref="BK33:CH33"/>
    <mergeCell ref="BA35:BB35"/>
    <mergeCell ref="BC35:BD35"/>
    <mergeCell ref="BE35:BF35"/>
    <mergeCell ref="BG35:BH35"/>
    <mergeCell ref="BI35:BJ35"/>
    <mergeCell ref="BA34:BB34"/>
    <mergeCell ref="BC34:BD34"/>
    <mergeCell ref="BE34:BF34"/>
    <mergeCell ref="BG34:BH34"/>
    <mergeCell ref="BI34:BJ34"/>
    <mergeCell ref="AM33:BJ33"/>
    <mergeCell ref="BQ34:BR34"/>
    <mergeCell ref="BS34:BT34"/>
    <mergeCell ref="BU34:BV34"/>
    <mergeCell ref="BW34:BX34"/>
    <mergeCell ref="BY34:BZ34"/>
    <mergeCell ref="CA34:CB34"/>
    <mergeCell ref="AM35:AN35"/>
    <mergeCell ref="AO35:AP35"/>
    <mergeCell ref="AQ35:AR35"/>
    <mergeCell ref="AS35:AT35"/>
    <mergeCell ref="AU35:AV35"/>
    <mergeCell ref="AW35:AX35"/>
    <mergeCell ref="AY35:AZ35"/>
    <mergeCell ref="AC34:AF34"/>
    <mergeCell ref="AG34:AL34"/>
    <mergeCell ref="AM34:AN34"/>
    <mergeCell ref="AO34:AP34"/>
    <mergeCell ref="AQ34:AR34"/>
    <mergeCell ref="AS34:AT34"/>
    <mergeCell ref="AU34:AV34"/>
    <mergeCell ref="AW34:AX34"/>
    <mergeCell ref="AY34:AZ34"/>
    <mergeCell ref="BW31:BX31"/>
    <mergeCell ref="BY31:BZ31"/>
    <mergeCell ref="CA31:CB31"/>
    <mergeCell ref="CC31:CD31"/>
    <mergeCell ref="CE31:CF31"/>
    <mergeCell ref="CG31:CH31"/>
    <mergeCell ref="CA30:CB30"/>
    <mergeCell ref="CC30:CD30"/>
    <mergeCell ref="CE30:CF30"/>
    <mergeCell ref="CG30:CH30"/>
    <mergeCell ref="AC32:AF32"/>
    <mergeCell ref="AC37:AF37"/>
    <mergeCell ref="AC29:AF29"/>
    <mergeCell ref="AC30:AF30"/>
    <mergeCell ref="AC31:AF31"/>
    <mergeCell ref="AC33:AF33"/>
    <mergeCell ref="AC36:AF36"/>
    <mergeCell ref="AG29:AL29"/>
    <mergeCell ref="AG30:AL30"/>
    <mergeCell ref="AG31:AL31"/>
    <mergeCell ref="AG32:AL32"/>
    <mergeCell ref="AG33:AL33"/>
    <mergeCell ref="AG36:AL36"/>
    <mergeCell ref="AG37:AL37"/>
    <mergeCell ref="AC35:AF35"/>
    <mergeCell ref="AG35:AL35"/>
    <mergeCell ref="BK31:BL31"/>
    <mergeCell ref="BM31:BN31"/>
    <mergeCell ref="BO31:BP31"/>
    <mergeCell ref="BQ31:BR31"/>
    <mergeCell ref="BS31:BT31"/>
    <mergeCell ref="BU31:BV31"/>
    <mergeCell ref="AC28:AL28"/>
    <mergeCell ref="AM28:BJ28"/>
    <mergeCell ref="BK28:CH28"/>
    <mergeCell ref="BK29:BL29"/>
    <mergeCell ref="BM29:BN29"/>
    <mergeCell ref="BO29:BP29"/>
    <mergeCell ref="BQ29:BR29"/>
    <mergeCell ref="BS29:BT29"/>
    <mergeCell ref="BU29:BV29"/>
    <mergeCell ref="BW29:BX29"/>
    <mergeCell ref="BY29:BZ29"/>
    <mergeCell ref="CA29:CB29"/>
    <mergeCell ref="CC29:CD29"/>
    <mergeCell ref="CE29:CF29"/>
    <mergeCell ref="CG29:CH29"/>
    <mergeCell ref="BK30:BL30"/>
    <mergeCell ref="BM30:BN30"/>
    <mergeCell ref="BO30:BP30"/>
    <mergeCell ref="BQ30:BR30"/>
    <mergeCell ref="BS30:BT30"/>
    <mergeCell ref="BU30:BV30"/>
    <mergeCell ref="BW30:BX30"/>
    <mergeCell ref="BY30:BZ30"/>
    <mergeCell ref="AM29:AN29"/>
    <mergeCell ref="AO29:AP29"/>
    <mergeCell ref="AQ29:AR29"/>
    <mergeCell ref="AS29:AT29"/>
    <mergeCell ref="AU29:AV29"/>
    <mergeCell ref="AW29:AX29"/>
    <mergeCell ref="AY29:AZ29"/>
    <mergeCell ref="AM30:AN30"/>
    <mergeCell ref="AO30:AP30"/>
    <mergeCell ref="AQ30:AR30"/>
    <mergeCell ref="AS30:AT30"/>
    <mergeCell ref="AU30:AV30"/>
    <mergeCell ref="AW30:AX30"/>
    <mergeCell ref="AY30:AZ30"/>
    <mergeCell ref="AQ9:AT9"/>
    <mergeCell ref="AU9:AX9"/>
    <mergeCell ref="AY9:BB9"/>
    <mergeCell ref="BC9:BF9"/>
    <mergeCell ref="AM10:AN10"/>
    <mergeCell ref="AO10:AP10"/>
    <mergeCell ref="AM13:AN13"/>
    <mergeCell ref="AO13:AP13"/>
    <mergeCell ref="AU13:AV13"/>
    <mergeCell ref="AW13:AX13"/>
    <mergeCell ref="AS12:AT12"/>
    <mergeCell ref="AU12:AV12"/>
    <mergeCell ref="AW12:AX12"/>
    <mergeCell ref="AM12:AN12"/>
    <mergeCell ref="AO12:AP12"/>
    <mergeCell ref="AM18:AN18"/>
    <mergeCell ref="AM20:AN20"/>
    <mergeCell ref="BG9:BJ9"/>
    <mergeCell ref="AM11:AN11"/>
    <mergeCell ref="AO11:AP11"/>
    <mergeCell ref="AQ11:AR11"/>
    <mergeCell ref="AS11:AT11"/>
    <mergeCell ref="AU11:AV11"/>
    <mergeCell ref="AW11:AX11"/>
    <mergeCell ref="AQ10:AR10"/>
    <mergeCell ref="AS10:AT10"/>
    <mergeCell ref="AU10:AV10"/>
    <mergeCell ref="AW10:AX10"/>
    <mergeCell ref="AY11:AZ11"/>
    <mergeCell ref="BA11:BB11"/>
    <mergeCell ref="BC11:BD11"/>
    <mergeCell ref="BE11:BF11"/>
    <mergeCell ref="BG11:BH11"/>
    <mergeCell ref="BI11:BJ11"/>
    <mergeCell ref="BC10:BD10"/>
    <mergeCell ref="BE10:BF10"/>
    <mergeCell ref="AQ13:AR13"/>
    <mergeCell ref="AS13:AT13"/>
    <mergeCell ref="AM9:AP9"/>
    <mergeCell ref="AM16:AN16"/>
    <mergeCell ref="AQ16:AR16"/>
    <mergeCell ref="AS16:AT16"/>
    <mergeCell ref="AU16:AV16"/>
    <mergeCell ref="AW16:AX16"/>
    <mergeCell ref="AY16:AZ16"/>
    <mergeCell ref="BG10:BH10"/>
    <mergeCell ref="BI10:BJ10"/>
    <mergeCell ref="AY10:AZ10"/>
    <mergeCell ref="BA10:BB10"/>
    <mergeCell ref="BG14:BH14"/>
    <mergeCell ref="BI14:BJ14"/>
    <mergeCell ref="BC13:BD13"/>
    <mergeCell ref="BE13:BF13"/>
    <mergeCell ref="BG13:BH13"/>
    <mergeCell ref="BI13:BJ13"/>
    <mergeCell ref="AY13:AZ13"/>
    <mergeCell ref="BA13:BB13"/>
    <mergeCell ref="AY12:AZ12"/>
    <mergeCell ref="BA12:BB12"/>
    <mergeCell ref="BC12:BD12"/>
    <mergeCell ref="BE12:BF12"/>
    <mergeCell ref="BG12:BH12"/>
    <mergeCell ref="BI12:BJ12"/>
    <mergeCell ref="AM15:AN15"/>
    <mergeCell ref="AO15:AP15"/>
    <mergeCell ref="AQ15:AR15"/>
    <mergeCell ref="AS15:AT15"/>
    <mergeCell ref="AU15:AV15"/>
    <mergeCell ref="AY14:AZ14"/>
    <mergeCell ref="BA14:BB14"/>
    <mergeCell ref="BC14:BD14"/>
    <mergeCell ref="BE14:BF14"/>
    <mergeCell ref="AM14:AN14"/>
    <mergeCell ref="AO14:AP14"/>
    <mergeCell ref="AQ14:AR14"/>
    <mergeCell ref="AS14:AT14"/>
    <mergeCell ref="AU14:AV14"/>
    <mergeCell ref="AW14:AX14"/>
    <mergeCell ref="BA16:BB16"/>
    <mergeCell ref="BC16:BD16"/>
    <mergeCell ref="BE16:BF16"/>
    <mergeCell ref="AW15:AX15"/>
    <mergeCell ref="AY15:AZ15"/>
    <mergeCell ref="BA15:BB15"/>
    <mergeCell ref="BC15:BD15"/>
    <mergeCell ref="BE15:BF15"/>
    <mergeCell ref="BI23:BJ23"/>
    <mergeCell ref="BG15:BH15"/>
    <mergeCell ref="BG16:BH16"/>
    <mergeCell ref="BI16:BJ16"/>
    <mergeCell ref="AM23:AN23"/>
    <mergeCell ref="AO23:AP23"/>
    <mergeCell ref="AQ23:AR23"/>
    <mergeCell ref="AS23:AT23"/>
    <mergeCell ref="AU23:AV23"/>
    <mergeCell ref="AW23:AX23"/>
    <mergeCell ref="BE20:BF20"/>
    <mergeCell ref="BG20:BH20"/>
    <mergeCell ref="BI20:BJ20"/>
    <mergeCell ref="AM21:BJ21"/>
    <mergeCell ref="AM22:BJ22"/>
    <mergeCell ref="AO20:AP20"/>
    <mergeCell ref="AQ20:AR20"/>
    <mergeCell ref="AS20:AT20"/>
    <mergeCell ref="AU20:AV20"/>
    <mergeCell ref="AW20:AX20"/>
    <mergeCell ref="AY20:AZ20"/>
    <mergeCell ref="BA20:BB20"/>
    <mergeCell ref="BC20:BD20"/>
    <mergeCell ref="BA31:BB31"/>
    <mergeCell ref="BC31:BD31"/>
    <mergeCell ref="BE31:BF31"/>
    <mergeCell ref="BG31:BH31"/>
    <mergeCell ref="BI31:BJ31"/>
    <mergeCell ref="AY24:AZ24"/>
    <mergeCell ref="BA24:BB24"/>
    <mergeCell ref="BC24:BD24"/>
    <mergeCell ref="BE24:BF24"/>
    <mergeCell ref="BG24:BH24"/>
    <mergeCell ref="BI24:BJ24"/>
    <mergeCell ref="BA30:BB30"/>
    <mergeCell ref="BC30:BD30"/>
    <mergeCell ref="BE30:BF30"/>
    <mergeCell ref="BG30:BH30"/>
    <mergeCell ref="BI30:BJ30"/>
    <mergeCell ref="BA29:BB29"/>
    <mergeCell ref="BC29:BD29"/>
    <mergeCell ref="BE29:BF29"/>
    <mergeCell ref="BG29:BH29"/>
    <mergeCell ref="BI29:BJ29"/>
    <mergeCell ref="AY31:AZ31"/>
    <mergeCell ref="BC32:BD32"/>
    <mergeCell ref="BE32:BF32"/>
    <mergeCell ref="BG32:BH32"/>
    <mergeCell ref="BI32:BJ32"/>
    <mergeCell ref="AM32:AN32"/>
    <mergeCell ref="AO32:AP32"/>
    <mergeCell ref="AQ32:AR32"/>
    <mergeCell ref="AS32:AT32"/>
    <mergeCell ref="AU32:AV32"/>
    <mergeCell ref="AW32:AX32"/>
    <mergeCell ref="AY32:AZ32"/>
    <mergeCell ref="BA32:BB32"/>
    <mergeCell ref="AC23:AL23"/>
    <mergeCell ref="AC24:AL24"/>
    <mergeCell ref="AE16:AL16"/>
    <mergeCell ref="AC25:AL25"/>
    <mergeCell ref="AQ12:AR12"/>
    <mergeCell ref="AM17:AN17"/>
    <mergeCell ref="AO17:AP17"/>
    <mergeCell ref="AQ17:AR17"/>
    <mergeCell ref="AM25:BJ25"/>
    <mergeCell ref="AM24:AN24"/>
    <mergeCell ref="AO24:AP24"/>
    <mergeCell ref="AQ24:AR24"/>
    <mergeCell ref="AS24:AT24"/>
    <mergeCell ref="AU24:AV24"/>
    <mergeCell ref="AW24:AX24"/>
    <mergeCell ref="AY23:AZ23"/>
    <mergeCell ref="BA23:BB23"/>
    <mergeCell ref="AW17:AX17"/>
    <mergeCell ref="AY17:AZ17"/>
    <mergeCell ref="BA17:BB17"/>
    <mergeCell ref="BC17:BD17"/>
    <mergeCell ref="BC23:BD23"/>
    <mergeCell ref="BE23:BF23"/>
    <mergeCell ref="BG23:BH23"/>
    <mergeCell ref="AC7:AL10"/>
    <mergeCell ref="AM7:BJ8"/>
    <mergeCell ref="AC11:AC22"/>
    <mergeCell ref="AD11:AD16"/>
    <mergeCell ref="AE11:AL11"/>
    <mergeCell ref="AD17:AD20"/>
    <mergeCell ref="AE17:AL17"/>
    <mergeCell ref="AE18:AL18"/>
    <mergeCell ref="AE19:AL19"/>
    <mergeCell ref="AE20:AL20"/>
    <mergeCell ref="AD21:AD22"/>
    <mergeCell ref="BE18:BF18"/>
    <mergeCell ref="BG18:BH18"/>
    <mergeCell ref="BI18:BJ18"/>
    <mergeCell ref="AO18:AP18"/>
    <mergeCell ref="AQ18:AR18"/>
    <mergeCell ref="AS18:AT18"/>
    <mergeCell ref="AU18:AV18"/>
    <mergeCell ref="AW18:AX18"/>
    <mergeCell ref="AY18:AZ18"/>
    <mergeCell ref="BA18:BB18"/>
    <mergeCell ref="BC18:BD18"/>
    <mergeCell ref="BI15:BJ15"/>
    <mergeCell ref="AO16:AP16"/>
    <mergeCell ref="AM37:AN37"/>
    <mergeCell ref="BE17:BF17"/>
    <mergeCell ref="BG17:BH17"/>
    <mergeCell ref="BI17:BJ17"/>
    <mergeCell ref="AM19:AN19"/>
    <mergeCell ref="AO19:AP19"/>
    <mergeCell ref="AQ19:AR19"/>
    <mergeCell ref="AS19:AT19"/>
    <mergeCell ref="AU19:AV19"/>
    <mergeCell ref="AW19:AX19"/>
    <mergeCell ref="AY19:AZ19"/>
    <mergeCell ref="BA19:BB19"/>
    <mergeCell ref="BC19:BD19"/>
    <mergeCell ref="BE19:BF19"/>
    <mergeCell ref="BG19:BH19"/>
    <mergeCell ref="BI19:BJ19"/>
    <mergeCell ref="AS17:AT17"/>
    <mergeCell ref="AU17:AV17"/>
    <mergeCell ref="AM31:AN31"/>
    <mergeCell ref="AO31:AP31"/>
    <mergeCell ref="AQ31:AR31"/>
    <mergeCell ref="AS31:AT31"/>
    <mergeCell ref="AU31:AV31"/>
    <mergeCell ref="AW31:AX31"/>
    <mergeCell ref="BA36:BB36"/>
    <mergeCell ref="BC36:BD36"/>
    <mergeCell ref="BE36:BF36"/>
    <mergeCell ref="BG36:BH36"/>
    <mergeCell ref="BI36:BJ36"/>
    <mergeCell ref="AM36:AN36"/>
    <mergeCell ref="AO36:AP36"/>
    <mergeCell ref="AQ36:AR36"/>
    <mergeCell ref="AS36:AT36"/>
    <mergeCell ref="AU36:AV36"/>
    <mergeCell ref="AW36:AX36"/>
    <mergeCell ref="AY36:AZ36"/>
  </mergeCells>
  <phoneticPr fontId="5"/>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G15"/>
  <sheetViews>
    <sheetView view="pageBreakPreview" zoomScaleNormal="55" zoomScaleSheetLayoutView="100" workbookViewId="0">
      <selection activeCell="Z2" sqref="Z2:AH2"/>
    </sheetView>
  </sheetViews>
  <sheetFormatPr defaultColWidth="8.875" defaultRowHeight="13.5"/>
  <cols>
    <col min="1" max="1" width="5.125" style="3" customWidth="1"/>
    <col min="2" max="2" width="5.375" style="3" customWidth="1"/>
    <col min="3" max="3" width="28.625" style="3" customWidth="1"/>
    <col min="4" max="4" width="11.625" style="3" customWidth="1"/>
    <col min="5" max="5" width="11.375" style="3" customWidth="1"/>
    <col min="6" max="256" width="9" style="3"/>
    <col min="257" max="257" width="5.125" style="3" customWidth="1"/>
    <col min="258" max="258" width="5.375" style="3" customWidth="1"/>
    <col min="259" max="259" width="28.625" style="3" customWidth="1"/>
    <col min="260" max="260" width="11.625" style="3" customWidth="1"/>
    <col min="261" max="512" width="9" style="3"/>
    <col min="513" max="513" width="5.125" style="3" customWidth="1"/>
    <col min="514" max="514" width="5.375" style="3" customWidth="1"/>
    <col min="515" max="515" width="28.625" style="3" customWidth="1"/>
    <col min="516" max="516" width="11.625" style="3" customWidth="1"/>
    <col min="517" max="768" width="9" style="3"/>
    <col min="769" max="769" width="5.125" style="3" customWidth="1"/>
    <col min="770" max="770" width="5.375" style="3" customWidth="1"/>
    <col min="771" max="771" width="28.625" style="3" customWidth="1"/>
    <col min="772" max="772" width="11.625" style="3" customWidth="1"/>
    <col min="773" max="1024" width="9" style="3"/>
    <col min="1025" max="1025" width="5.125" style="3" customWidth="1"/>
    <col min="1026" max="1026" width="5.375" style="3" customWidth="1"/>
    <col min="1027" max="1027" width="28.625" style="3" customWidth="1"/>
    <col min="1028" max="1028" width="11.625" style="3" customWidth="1"/>
    <col min="1029" max="1280" width="9" style="3"/>
    <col min="1281" max="1281" width="5.125" style="3" customWidth="1"/>
    <col min="1282" max="1282" width="5.375" style="3" customWidth="1"/>
    <col min="1283" max="1283" width="28.625" style="3" customWidth="1"/>
    <col min="1284" max="1284" width="11.625" style="3" customWidth="1"/>
    <col min="1285" max="1536" width="9" style="3"/>
    <col min="1537" max="1537" width="5.125" style="3" customWidth="1"/>
    <col min="1538" max="1538" width="5.375" style="3" customWidth="1"/>
    <col min="1539" max="1539" width="28.625" style="3" customWidth="1"/>
    <col min="1540" max="1540" width="11.625" style="3" customWidth="1"/>
    <col min="1541" max="1792" width="9" style="3"/>
    <col min="1793" max="1793" width="5.125" style="3" customWidth="1"/>
    <col min="1794" max="1794" width="5.375" style="3" customWidth="1"/>
    <col min="1795" max="1795" width="28.625" style="3" customWidth="1"/>
    <col min="1796" max="1796" width="11.625" style="3" customWidth="1"/>
    <col min="1797" max="2048" width="9" style="3"/>
    <col min="2049" max="2049" width="5.125" style="3" customWidth="1"/>
    <col min="2050" max="2050" width="5.375" style="3" customWidth="1"/>
    <col min="2051" max="2051" width="28.625" style="3" customWidth="1"/>
    <col min="2052" max="2052" width="11.625" style="3" customWidth="1"/>
    <col min="2053" max="2304" width="9" style="3"/>
    <col min="2305" max="2305" width="5.125" style="3" customWidth="1"/>
    <col min="2306" max="2306" width="5.375" style="3" customWidth="1"/>
    <col min="2307" max="2307" width="28.625" style="3" customWidth="1"/>
    <col min="2308" max="2308" width="11.625" style="3" customWidth="1"/>
    <col min="2309" max="2560" width="9" style="3"/>
    <col min="2561" max="2561" width="5.125" style="3" customWidth="1"/>
    <col min="2562" max="2562" width="5.375" style="3" customWidth="1"/>
    <col min="2563" max="2563" width="28.625" style="3" customWidth="1"/>
    <col min="2564" max="2564" width="11.625" style="3" customWidth="1"/>
    <col min="2565" max="2816" width="9" style="3"/>
    <col min="2817" max="2817" width="5.125" style="3" customWidth="1"/>
    <col min="2818" max="2818" width="5.375" style="3" customWidth="1"/>
    <col min="2819" max="2819" width="28.625" style="3" customWidth="1"/>
    <col min="2820" max="2820" width="11.625" style="3" customWidth="1"/>
    <col min="2821" max="3072" width="9" style="3"/>
    <col min="3073" max="3073" width="5.125" style="3" customWidth="1"/>
    <col min="3074" max="3074" width="5.375" style="3" customWidth="1"/>
    <col min="3075" max="3075" width="28.625" style="3" customWidth="1"/>
    <col min="3076" max="3076" width="11.625" style="3" customWidth="1"/>
    <col min="3077" max="3328" width="9" style="3"/>
    <col min="3329" max="3329" width="5.125" style="3" customWidth="1"/>
    <col min="3330" max="3330" width="5.375" style="3" customWidth="1"/>
    <col min="3331" max="3331" width="28.625" style="3" customWidth="1"/>
    <col min="3332" max="3332" width="11.625" style="3" customWidth="1"/>
    <col min="3333" max="3584" width="9" style="3"/>
    <col min="3585" max="3585" width="5.125" style="3" customWidth="1"/>
    <col min="3586" max="3586" width="5.375" style="3" customWidth="1"/>
    <col min="3587" max="3587" width="28.625" style="3" customWidth="1"/>
    <col min="3588" max="3588" width="11.625" style="3" customWidth="1"/>
    <col min="3589" max="3840" width="9" style="3"/>
    <col min="3841" max="3841" width="5.125" style="3" customWidth="1"/>
    <col min="3842" max="3842" width="5.375" style="3" customWidth="1"/>
    <col min="3843" max="3843" width="28.625" style="3" customWidth="1"/>
    <col min="3844" max="3844" width="11.625" style="3" customWidth="1"/>
    <col min="3845" max="4096" width="9" style="3"/>
    <col min="4097" max="4097" width="5.125" style="3" customWidth="1"/>
    <col min="4098" max="4098" width="5.375" style="3" customWidth="1"/>
    <col min="4099" max="4099" width="28.625" style="3" customWidth="1"/>
    <col min="4100" max="4100" width="11.625" style="3" customWidth="1"/>
    <col min="4101" max="4352" width="9" style="3"/>
    <col min="4353" max="4353" width="5.125" style="3" customWidth="1"/>
    <col min="4354" max="4354" width="5.375" style="3" customWidth="1"/>
    <col min="4355" max="4355" width="28.625" style="3" customWidth="1"/>
    <col min="4356" max="4356" width="11.625" style="3" customWidth="1"/>
    <col min="4357" max="4608" width="9" style="3"/>
    <col min="4609" max="4609" width="5.125" style="3" customWidth="1"/>
    <col min="4610" max="4610" width="5.375" style="3" customWidth="1"/>
    <col min="4611" max="4611" width="28.625" style="3" customWidth="1"/>
    <col min="4612" max="4612" width="11.625" style="3" customWidth="1"/>
    <col min="4613" max="4864" width="9" style="3"/>
    <col min="4865" max="4865" width="5.125" style="3" customWidth="1"/>
    <col min="4866" max="4866" width="5.375" style="3" customWidth="1"/>
    <col min="4867" max="4867" width="28.625" style="3" customWidth="1"/>
    <col min="4868" max="4868" width="11.625" style="3" customWidth="1"/>
    <col min="4869" max="5120" width="9" style="3"/>
    <col min="5121" max="5121" width="5.125" style="3" customWidth="1"/>
    <col min="5122" max="5122" width="5.375" style="3" customWidth="1"/>
    <col min="5123" max="5123" width="28.625" style="3" customWidth="1"/>
    <col min="5124" max="5124" width="11.625" style="3" customWidth="1"/>
    <col min="5125" max="5376" width="9" style="3"/>
    <col min="5377" max="5377" width="5.125" style="3" customWidth="1"/>
    <col min="5378" max="5378" width="5.375" style="3" customWidth="1"/>
    <col min="5379" max="5379" width="28.625" style="3" customWidth="1"/>
    <col min="5380" max="5380" width="11.625" style="3" customWidth="1"/>
    <col min="5381" max="5632" width="9" style="3"/>
    <col min="5633" max="5633" width="5.125" style="3" customWidth="1"/>
    <col min="5634" max="5634" width="5.375" style="3" customWidth="1"/>
    <col min="5635" max="5635" width="28.625" style="3" customWidth="1"/>
    <col min="5636" max="5636" width="11.625" style="3" customWidth="1"/>
    <col min="5637" max="5888" width="9" style="3"/>
    <col min="5889" max="5889" width="5.125" style="3" customWidth="1"/>
    <col min="5890" max="5890" width="5.375" style="3" customWidth="1"/>
    <col min="5891" max="5891" width="28.625" style="3" customWidth="1"/>
    <col min="5892" max="5892" width="11.625" style="3" customWidth="1"/>
    <col min="5893" max="6144" width="9" style="3"/>
    <col min="6145" max="6145" width="5.125" style="3" customWidth="1"/>
    <col min="6146" max="6146" width="5.375" style="3" customWidth="1"/>
    <col min="6147" max="6147" width="28.625" style="3" customWidth="1"/>
    <col min="6148" max="6148" width="11.625" style="3" customWidth="1"/>
    <col min="6149" max="6400" width="9" style="3"/>
    <col min="6401" max="6401" width="5.125" style="3" customWidth="1"/>
    <col min="6402" max="6402" width="5.375" style="3" customWidth="1"/>
    <col min="6403" max="6403" width="28.625" style="3" customWidth="1"/>
    <col min="6404" max="6404" width="11.625" style="3" customWidth="1"/>
    <col min="6405" max="6656" width="9" style="3"/>
    <col min="6657" max="6657" width="5.125" style="3" customWidth="1"/>
    <col min="6658" max="6658" width="5.375" style="3" customWidth="1"/>
    <col min="6659" max="6659" width="28.625" style="3" customWidth="1"/>
    <col min="6660" max="6660" width="11.625" style="3" customWidth="1"/>
    <col min="6661" max="6912" width="9" style="3"/>
    <col min="6913" max="6913" width="5.125" style="3" customWidth="1"/>
    <col min="6914" max="6914" width="5.375" style="3" customWidth="1"/>
    <col min="6915" max="6915" width="28.625" style="3" customWidth="1"/>
    <col min="6916" max="6916" width="11.625" style="3" customWidth="1"/>
    <col min="6917" max="7168" width="9" style="3"/>
    <col min="7169" max="7169" width="5.125" style="3" customWidth="1"/>
    <col min="7170" max="7170" width="5.375" style="3" customWidth="1"/>
    <col min="7171" max="7171" width="28.625" style="3" customWidth="1"/>
    <col min="7172" max="7172" width="11.625" style="3" customWidth="1"/>
    <col min="7173" max="7424" width="9" style="3"/>
    <col min="7425" max="7425" width="5.125" style="3" customWidth="1"/>
    <col min="7426" max="7426" width="5.375" style="3" customWidth="1"/>
    <col min="7427" max="7427" width="28.625" style="3" customWidth="1"/>
    <col min="7428" max="7428" width="11.625" style="3" customWidth="1"/>
    <col min="7429" max="7680" width="9" style="3"/>
    <col min="7681" max="7681" width="5.125" style="3" customWidth="1"/>
    <col min="7682" max="7682" width="5.375" style="3" customWidth="1"/>
    <col min="7683" max="7683" width="28.625" style="3" customWidth="1"/>
    <col min="7684" max="7684" width="11.625" style="3" customWidth="1"/>
    <col min="7685" max="7936" width="9" style="3"/>
    <col min="7937" max="7937" width="5.125" style="3" customWidth="1"/>
    <col min="7938" max="7938" width="5.375" style="3" customWidth="1"/>
    <col min="7939" max="7939" width="28.625" style="3" customWidth="1"/>
    <col min="7940" max="7940" width="11.625" style="3" customWidth="1"/>
    <col min="7941" max="8192" width="9" style="3"/>
    <col min="8193" max="8193" width="5.125" style="3" customWidth="1"/>
    <col min="8194" max="8194" width="5.375" style="3" customWidth="1"/>
    <col min="8195" max="8195" width="28.625" style="3" customWidth="1"/>
    <col min="8196" max="8196" width="11.625" style="3" customWidth="1"/>
    <col min="8197" max="8448" width="9" style="3"/>
    <col min="8449" max="8449" width="5.125" style="3" customWidth="1"/>
    <col min="8450" max="8450" width="5.375" style="3" customWidth="1"/>
    <col min="8451" max="8451" width="28.625" style="3" customWidth="1"/>
    <col min="8452" max="8452" width="11.625" style="3" customWidth="1"/>
    <col min="8453" max="8704" width="9" style="3"/>
    <col min="8705" max="8705" width="5.125" style="3" customWidth="1"/>
    <col min="8706" max="8706" width="5.375" style="3" customWidth="1"/>
    <col min="8707" max="8707" width="28.625" style="3" customWidth="1"/>
    <col min="8708" max="8708" width="11.625" style="3" customWidth="1"/>
    <col min="8709" max="8960" width="9" style="3"/>
    <col min="8961" max="8961" width="5.125" style="3" customWidth="1"/>
    <col min="8962" max="8962" width="5.375" style="3" customWidth="1"/>
    <col min="8963" max="8963" width="28.625" style="3" customWidth="1"/>
    <col min="8964" max="8964" width="11.625" style="3" customWidth="1"/>
    <col min="8965" max="9216" width="9" style="3"/>
    <col min="9217" max="9217" width="5.125" style="3" customWidth="1"/>
    <col min="9218" max="9218" width="5.375" style="3" customWidth="1"/>
    <col min="9219" max="9219" width="28.625" style="3" customWidth="1"/>
    <col min="9220" max="9220" width="11.625" style="3" customWidth="1"/>
    <col min="9221" max="9472" width="9" style="3"/>
    <col min="9473" max="9473" width="5.125" style="3" customWidth="1"/>
    <col min="9474" max="9474" width="5.375" style="3" customWidth="1"/>
    <col min="9475" max="9475" width="28.625" style="3" customWidth="1"/>
    <col min="9476" max="9476" width="11.625" style="3" customWidth="1"/>
    <col min="9477" max="9728" width="9" style="3"/>
    <col min="9729" max="9729" width="5.125" style="3" customWidth="1"/>
    <col min="9730" max="9730" width="5.375" style="3" customWidth="1"/>
    <col min="9731" max="9731" width="28.625" style="3" customWidth="1"/>
    <col min="9732" max="9732" width="11.625" style="3" customWidth="1"/>
    <col min="9733" max="9984" width="9" style="3"/>
    <col min="9985" max="9985" width="5.125" style="3" customWidth="1"/>
    <col min="9986" max="9986" width="5.375" style="3" customWidth="1"/>
    <col min="9987" max="9987" width="28.625" style="3" customWidth="1"/>
    <col min="9988" max="9988" width="11.625" style="3" customWidth="1"/>
    <col min="9989" max="10240" width="9" style="3"/>
    <col min="10241" max="10241" width="5.125" style="3" customWidth="1"/>
    <col min="10242" max="10242" width="5.375" style="3" customWidth="1"/>
    <col min="10243" max="10243" width="28.625" style="3" customWidth="1"/>
    <col min="10244" max="10244" width="11.625" style="3" customWidth="1"/>
    <col min="10245" max="10496" width="9" style="3"/>
    <col min="10497" max="10497" width="5.125" style="3" customWidth="1"/>
    <col min="10498" max="10498" width="5.375" style="3" customWidth="1"/>
    <col min="10499" max="10499" width="28.625" style="3" customWidth="1"/>
    <col min="10500" max="10500" width="11.625" style="3" customWidth="1"/>
    <col min="10501" max="10752" width="9" style="3"/>
    <col min="10753" max="10753" width="5.125" style="3" customWidth="1"/>
    <col min="10754" max="10754" width="5.375" style="3" customWidth="1"/>
    <col min="10755" max="10755" width="28.625" style="3" customWidth="1"/>
    <col min="10756" max="10756" width="11.625" style="3" customWidth="1"/>
    <col min="10757" max="11008" width="9" style="3"/>
    <col min="11009" max="11009" width="5.125" style="3" customWidth="1"/>
    <col min="11010" max="11010" width="5.375" style="3" customWidth="1"/>
    <col min="11011" max="11011" width="28.625" style="3" customWidth="1"/>
    <col min="11012" max="11012" width="11.625" style="3" customWidth="1"/>
    <col min="11013" max="11264" width="9" style="3"/>
    <col min="11265" max="11265" width="5.125" style="3" customWidth="1"/>
    <col min="11266" max="11266" width="5.375" style="3" customWidth="1"/>
    <col min="11267" max="11267" width="28.625" style="3" customWidth="1"/>
    <col min="11268" max="11268" width="11.625" style="3" customWidth="1"/>
    <col min="11269" max="11520" width="9" style="3"/>
    <col min="11521" max="11521" width="5.125" style="3" customWidth="1"/>
    <col min="11522" max="11522" width="5.375" style="3" customWidth="1"/>
    <col min="11523" max="11523" width="28.625" style="3" customWidth="1"/>
    <col min="11524" max="11524" width="11.625" style="3" customWidth="1"/>
    <col min="11525" max="11776" width="9" style="3"/>
    <col min="11777" max="11777" width="5.125" style="3" customWidth="1"/>
    <col min="11778" max="11778" width="5.375" style="3" customWidth="1"/>
    <col min="11779" max="11779" width="28.625" style="3" customWidth="1"/>
    <col min="11780" max="11780" width="11.625" style="3" customWidth="1"/>
    <col min="11781" max="12032" width="9" style="3"/>
    <col min="12033" max="12033" width="5.125" style="3" customWidth="1"/>
    <col min="12034" max="12034" width="5.375" style="3" customWidth="1"/>
    <col min="12035" max="12035" width="28.625" style="3" customWidth="1"/>
    <col min="12036" max="12036" width="11.625" style="3" customWidth="1"/>
    <col min="12037" max="12288" width="9" style="3"/>
    <col min="12289" max="12289" width="5.125" style="3" customWidth="1"/>
    <col min="12290" max="12290" width="5.375" style="3" customWidth="1"/>
    <col min="12291" max="12291" width="28.625" style="3" customWidth="1"/>
    <col min="12292" max="12292" width="11.625" style="3" customWidth="1"/>
    <col min="12293" max="12544" width="9" style="3"/>
    <col min="12545" max="12545" width="5.125" style="3" customWidth="1"/>
    <col min="12546" max="12546" width="5.375" style="3" customWidth="1"/>
    <col min="12547" max="12547" width="28.625" style="3" customWidth="1"/>
    <col min="12548" max="12548" width="11.625" style="3" customWidth="1"/>
    <col min="12549" max="12800" width="9" style="3"/>
    <col min="12801" max="12801" width="5.125" style="3" customWidth="1"/>
    <col min="12802" max="12802" width="5.375" style="3" customWidth="1"/>
    <col min="12803" max="12803" width="28.625" style="3" customWidth="1"/>
    <col min="12804" max="12804" width="11.625" style="3" customWidth="1"/>
    <col min="12805" max="13056" width="9" style="3"/>
    <col min="13057" max="13057" width="5.125" style="3" customWidth="1"/>
    <col min="13058" max="13058" width="5.375" style="3" customWidth="1"/>
    <col min="13059" max="13059" width="28.625" style="3" customWidth="1"/>
    <col min="13060" max="13060" width="11.625" style="3" customWidth="1"/>
    <col min="13061" max="13312" width="9" style="3"/>
    <col min="13313" max="13313" width="5.125" style="3" customWidth="1"/>
    <col min="13314" max="13314" width="5.375" style="3" customWidth="1"/>
    <col min="13315" max="13315" width="28.625" style="3" customWidth="1"/>
    <col min="13316" max="13316" width="11.625" style="3" customWidth="1"/>
    <col min="13317" max="13568" width="9" style="3"/>
    <col min="13569" max="13569" width="5.125" style="3" customWidth="1"/>
    <col min="13570" max="13570" width="5.375" style="3" customWidth="1"/>
    <col min="13571" max="13571" width="28.625" style="3" customWidth="1"/>
    <col min="13572" max="13572" width="11.625" style="3" customWidth="1"/>
    <col min="13573" max="13824" width="9" style="3"/>
    <col min="13825" max="13825" width="5.125" style="3" customWidth="1"/>
    <col min="13826" max="13826" width="5.375" style="3" customWidth="1"/>
    <col min="13827" max="13827" width="28.625" style="3" customWidth="1"/>
    <col min="13828" max="13828" width="11.625" style="3" customWidth="1"/>
    <col min="13829" max="14080" width="9" style="3"/>
    <col min="14081" max="14081" width="5.125" style="3" customWidth="1"/>
    <col min="14082" max="14082" width="5.375" style="3" customWidth="1"/>
    <col min="14083" max="14083" width="28.625" style="3" customWidth="1"/>
    <col min="14084" max="14084" width="11.625" style="3" customWidth="1"/>
    <col min="14085" max="14336" width="9" style="3"/>
    <col min="14337" max="14337" width="5.125" style="3" customWidth="1"/>
    <col min="14338" max="14338" width="5.375" style="3" customWidth="1"/>
    <col min="14339" max="14339" width="28.625" style="3" customWidth="1"/>
    <col min="14340" max="14340" width="11.625" style="3" customWidth="1"/>
    <col min="14341" max="14592" width="9" style="3"/>
    <col min="14593" max="14593" width="5.125" style="3" customWidth="1"/>
    <col min="14594" max="14594" width="5.375" style="3" customWidth="1"/>
    <col min="14595" max="14595" width="28.625" style="3" customWidth="1"/>
    <col min="14596" max="14596" width="11.625" style="3" customWidth="1"/>
    <col min="14597" max="14848" width="9" style="3"/>
    <col min="14849" max="14849" width="5.125" style="3" customWidth="1"/>
    <col min="14850" max="14850" width="5.375" style="3" customWidth="1"/>
    <col min="14851" max="14851" width="28.625" style="3" customWidth="1"/>
    <col min="14852" max="14852" width="11.625" style="3" customWidth="1"/>
    <col min="14853" max="15104" width="9" style="3"/>
    <col min="15105" max="15105" width="5.125" style="3" customWidth="1"/>
    <col min="15106" max="15106" width="5.375" style="3" customWidth="1"/>
    <col min="15107" max="15107" width="28.625" style="3" customWidth="1"/>
    <col min="15108" max="15108" width="11.625" style="3" customWidth="1"/>
    <col min="15109" max="15360" width="9" style="3"/>
    <col min="15361" max="15361" width="5.125" style="3" customWidth="1"/>
    <col min="15362" max="15362" width="5.375" style="3" customWidth="1"/>
    <col min="15363" max="15363" width="28.625" style="3" customWidth="1"/>
    <col min="15364" max="15364" width="11.625" style="3" customWidth="1"/>
    <col min="15365" max="15616" width="9" style="3"/>
    <col min="15617" max="15617" width="5.125" style="3" customWidth="1"/>
    <col min="15618" max="15618" width="5.375" style="3" customWidth="1"/>
    <col min="15619" max="15619" width="28.625" style="3" customWidth="1"/>
    <col min="15620" max="15620" width="11.625" style="3" customWidth="1"/>
    <col min="15621" max="15872" width="9" style="3"/>
    <col min="15873" max="15873" width="5.125" style="3" customWidth="1"/>
    <col min="15874" max="15874" width="5.375" style="3" customWidth="1"/>
    <col min="15875" max="15875" width="28.625" style="3" customWidth="1"/>
    <col min="15876" max="15876" width="11.625" style="3" customWidth="1"/>
    <col min="15877" max="16128" width="9" style="3"/>
    <col min="16129" max="16129" width="5.125" style="3" customWidth="1"/>
    <col min="16130" max="16130" width="5.375" style="3" customWidth="1"/>
    <col min="16131" max="16131" width="28.625" style="3" customWidth="1"/>
    <col min="16132" max="16132" width="11.625" style="3" customWidth="1"/>
    <col min="16133" max="16384" width="9" style="3"/>
  </cols>
  <sheetData>
    <row r="1" spans="1:7">
      <c r="A1" s="5"/>
      <c r="B1" s="5"/>
      <c r="C1" s="5"/>
      <c r="D1" s="5"/>
      <c r="E1" s="5"/>
      <c r="F1" s="5"/>
    </row>
    <row r="2" spans="1:7" ht="30.6" customHeight="1">
      <c r="B2" s="6"/>
      <c r="C2" s="7" t="s">
        <v>27</v>
      </c>
      <c r="D2" s="7" t="s">
        <v>11</v>
      </c>
      <c r="E2" s="7" t="s">
        <v>26</v>
      </c>
      <c r="F2" s="7" t="s">
        <v>28</v>
      </c>
      <c r="G2" s="7"/>
    </row>
    <row r="3" spans="1:7" ht="17.100000000000001" customHeight="1">
      <c r="B3" s="8">
        <v>0</v>
      </c>
      <c r="C3" s="9" t="s">
        <v>29</v>
      </c>
      <c r="D3" s="10">
        <v>2</v>
      </c>
      <c r="E3" s="10">
        <v>6</v>
      </c>
      <c r="F3" s="11">
        <f t="shared" ref="F3:F14" si="0">SUM(D3:E3)</f>
        <v>8</v>
      </c>
      <c r="G3" s="12"/>
    </row>
    <row r="4" spans="1:7" ht="17.100000000000001" customHeight="1">
      <c r="B4" s="8">
        <v>1</v>
      </c>
      <c r="C4" s="9" t="s">
        <v>30</v>
      </c>
      <c r="D4" s="10">
        <v>3</v>
      </c>
      <c r="E4" s="10">
        <v>6</v>
      </c>
      <c r="F4" s="11">
        <f t="shared" si="0"/>
        <v>9</v>
      </c>
      <c r="G4" s="12"/>
    </row>
    <row r="5" spans="1:7" ht="17.100000000000001" customHeight="1">
      <c r="B5" s="8">
        <v>2</v>
      </c>
      <c r="C5" s="9" t="s">
        <v>31</v>
      </c>
      <c r="D5" s="10">
        <v>4</v>
      </c>
      <c r="E5" s="10">
        <v>6</v>
      </c>
      <c r="F5" s="11">
        <f t="shared" si="0"/>
        <v>10</v>
      </c>
      <c r="G5" s="12"/>
    </row>
    <row r="6" spans="1:7" ht="17.100000000000001" customHeight="1">
      <c r="B6" s="8">
        <v>3</v>
      </c>
      <c r="C6" s="9" t="s">
        <v>32</v>
      </c>
      <c r="D6" s="10">
        <v>5</v>
      </c>
      <c r="E6" s="10">
        <v>6</v>
      </c>
      <c r="F6" s="11">
        <f t="shared" si="0"/>
        <v>11</v>
      </c>
      <c r="G6" s="12"/>
    </row>
    <row r="7" spans="1:7" ht="17.100000000000001" customHeight="1">
      <c r="B7" s="8">
        <v>4</v>
      </c>
      <c r="C7" s="9" t="s">
        <v>33</v>
      </c>
      <c r="D7" s="10">
        <v>6</v>
      </c>
      <c r="E7" s="10">
        <v>6</v>
      </c>
      <c r="F7" s="11">
        <f t="shared" si="0"/>
        <v>12</v>
      </c>
      <c r="G7" s="12"/>
    </row>
    <row r="8" spans="1:7" ht="17.100000000000001" customHeight="1">
      <c r="B8" s="8">
        <v>5</v>
      </c>
      <c r="C8" s="9" t="s">
        <v>34</v>
      </c>
      <c r="D8" s="10">
        <v>7</v>
      </c>
      <c r="E8" s="10">
        <v>6</v>
      </c>
      <c r="F8" s="11">
        <f t="shared" si="0"/>
        <v>13</v>
      </c>
      <c r="G8" s="12"/>
    </row>
    <row r="9" spans="1:7" ht="17.100000000000001" customHeight="1">
      <c r="B9" s="8">
        <v>6</v>
      </c>
      <c r="C9" s="9" t="s">
        <v>35</v>
      </c>
      <c r="D9" s="10">
        <v>8</v>
      </c>
      <c r="E9" s="10">
        <v>6</v>
      </c>
      <c r="F9" s="11">
        <f t="shared" si="0"/>
        <v>14</v>
      </c>
      <c r="G9" s="12"/>
    </row>
    <row r="10" spans="1:7" ht="17.100000000000001" customHeight="1">
      <c r="B10" s="8">
        <v>7</v>
      </c>
      <c r="C10" s="9" t="s">
        <v>36</v>
      </c>
      <c r="D10" s="10">
        <v>9</v>
      </c>
      <c r="E10" s="10">
        <v>6</v>
      </c>
      <c r="F10" s="11">
        <f t="shared" si="0"/>
        <v>15</v>
      </c>
      <c r="G10" s="12"/>
    </row>
    <row r="11" spans="1:7" ht="17.100000000000001" customHeight="1">
      <c r="B11" s="8">
        <v>8</v>
      </c>
      <c r="C11" s="9" t="s">
        <v>37</v>
      </c>
      <c r="D11" s="10">
        <v>10</v>
      </c>
      <c r="E11" s="10">
        <v>6</v>
      </c>
      <c r="F11" s="11">
        <f t="shared" si="0"/>
        <v>16</v>
      </c>
      <c r="G11" s="12"/>
    </row>
    <row r="12" spans="1:7" ht="17.100000000000001" customHeight="1">
      <c r="B12" s="8">
        <v>9</v>
      </c>
      <c r="C12" s="9" t="s">
        <v>38</v>
      </c>
      <c r="D12" s="10">
        <v>11</v>
      </c>
      <c r="E12" s="10">
        <v>6</v>
      </c>
      <c r="F12" s="11">
        <f t="shared" si="0"/>
        <v>17</v>
      </c>
      <c r="G12" s="12"/>
    </row>
    <row r="13" spans="1:7" ht="17.100000000000001" customHeight="1">
      <c r="B13" s="8">
        <v>10</v>
      </c>
      <c r="C13" s="9" t="s">
        <v>39</v>
      </c>
      <c r="D13" s="10">
        <v>12</v>
      </c>
      <c r="E13" s="10">
        <v>6</v>
      </c>
      <c r="F13" s="11">
        <f t="shared" si="0"/>
        <v>18</v>
      </c>
      <c r="G13" s="12"/>
    </row>
    <row r="14" spans="1:7">
      <c r="B14" s="8">
        <v>11</v>
      </c>
      <c r="C14" s="9" t="s">
        <v>170</v>
      </c>
      <c r="D14" s="10">
        <v>12</v>
      </c>
      <c r="E14" s="10">
        <v>7</v>
      </c>
      <c r="F14" s="11">
        <f t="shared" si="0"/>
        <v>19</v>
      </c>
      <c r="G14" s="12"/>
    </row>
    <row r="15" spans="1:7">
      <c r="C15" s="9"/>
      <c r="D15" s="8"/>
      <c r="E15" s="8"/>
    </row>
  </sheetData>
  <sheetProtection password="EE69" sheet="1" objects="1" scenarios="1"/>
  <phoneticPr fontId="1"/>
  <pageMargins left="0.70866141732283472" right="0.70866141732283472" top="0.74803149606299213" bottom="0.74803149606299213" header="0.31496062992125984" footer="0.31496062992125984"/>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C7F22-CE62-7648-9139-314EEAB7944C}">
  <dimension ref="A1:EK23"/>
  <sheetViews>
    <sheetView view="pageBreakPreview" topLeftCell="DA3" zoomScale="85" zoomScaleNormal="85" zoomScaleSheetLayoutView="85" workbookViewId="0">
      <selection activeCell="Z2" sqref="Z2:AH2"/>
    </sheetView>
  </sheetViews>
  <sheetFormatPr defaultColWidth="8.875" defaultRowHeight="13.5"/>
  <cols>
    <col min="1" max="1" width="8.875" style="28"/>
    <col min="2" max="2" width="5.625" style="21" customWidth="1"/>
    <col min="3" max="3" width="5.375" style="21" customWidth="1"/>
    <col min="4" max="4" width="4.5" style="21" bestFit="1" customWidth="1"/>
    <col min="5" max="5" width="7.5" style="21" customWidth="1"/>
    <col min="6" max="6" width="2.125" style="21" customWidth="1"/>
    <col min="7" max="7" width="6.875" style="22" customWidth="1"/>
    <col min="8" max="8" width="8.125" style="23" customWidth="1"/>
    <col min="9" max="9" width="6.875" style="20" customWidth="1"/>
    <col min="10" max="10" width="8.125" style="23" customWidth="1"/>
    <col min="11" max="11" width="2.125" style="24" customWidth="1"/>
    <col min="12" max="12" width="6.125" style="22" customWidth="1"/>
    <col min="13" max="13" width="7" style="23" customWidth="1"/>
    <col min="14" max="14" width="3" style="23" customWidth="1"/>
    <col min="15" max="15" width="8.125" style="23" customWidth="1"/>
    <col min="16" max="16" width="3" style="23" customWidth="1"/>
    <col min="17" max="17" width="6.125" style="23" customWidth="1"/>
    <col min="18" max="18" width="3" style="23" customWidth="1"/>
    <col min="19" max="19" width="9.875" style="23" bestFit="1" customWidth="1"/>
    <col min="20" max="20" width="10.625" style="23" customWidth="1"/>
    <col min="21" max="21" width="6.125" style="20" customWidth="1"/>
    <col min="22" max="22" width="7.125" style="23" customWidth="1"/>
    <col min="23" max="23" width="3" style="23" customWidth="1"/>
    <col min="24" max="24" width="8.125" style="23" customWidth="1"/>
    <col min="25" max="25" width="3" style="23" customWidth="1"/>
    <col min="26" max="26" width="6.125" style="23" customWidth="1"/>
    <col min="27" max="27" width="3" style="23" customWidth="1"/>
    <col min="28" max="28" width="9.875" style="23" customWidth="1"/>
    <col min="29" max="29" width="14.25" style="23" bestFit="1" customWidth="1"/>
    <col min="30" max="30" width="2.125" style="24" customWidth="1"/>
    <col min="31" max="31" width="8.125" style="22" customWidth="1"/>
    <col min="32" max="32" width="6.875" style="22" customWidth="1"/>
    <col min="33" max="33" width="8" style="25" customWidth="1"/>
    <col min="34" max="34" width="5.875" style="25" customWidth="1"/>
    <col min="35" max="35" width="3" style="23" customWidth="1"/>
    <col min="36" max="36" width="8.125" style="23" customWidth="1"/>
    <col min="37" max="37" width="3" style="23" customWidth="1"/>
    <col min="38" max="38" width="6.125" style="23" customWidth="1"/>
    <col min="39" max="39" width="2.125" style="24" customWidth="1"/>
    <col min="40" max="40" width="8" style="22" customWidth="1"/>
    <col min="41" max="41" width="6.875" style="22" customWidth="1"/>
    <col min="42" max="42" width="7.625" style="25" customWidth="1"/>
    <col min="43" max="43" width="6.125" style="25" customWidth="1"/>
    <col min="44" max="44" width="3" style="23" customWidth="1"/>
    <col min="45" max="45" width="8.125" style="23" customWidth="1"/>
    <col min="46" max="46" width="3" style="23" customWidth="1"/>
    <col min="47" max="47" width="6.125" style="23" customWidth="1"/>
    <col min="48" max="48" width="3" style="23" customWidth="1"/>
    <col min="49" max="49" width="9" style="23" customWidth="1"/>
    <col min="50" max="50" width="9.875" style="23" customWidth="1"/>
    <col min="51" max="51" width="3" style="23" customWidth="1"/>
    <col min="52" max="52" width="8.625" style="23" customWidth="1"/>
    <col min="53" max="53" width="3" style="23" customWidth="1"/>
    <col min="54" max="54" width="8.625" style="23" customWidth="1"/>
    <col min="55" max="55" width="3" style="23" customWidth="1"/>
    <col min="56" max="56" width="8.625" style="23" customWidth="1"/>
    <col min="57" max="57" width="3" style="23" customWidth="1"/>
    <col min="58" max="58" width="8.625" style="23" customWidth="1"/>
    <col min="59" max="59" width="3" style="23" customWidth="1"/>
    <col min="60" max="60" width="10.125" style="23" customWidth="1"/>
    <col min="61" max="61" width="3" style="23" customWidth="1"/>
    <col min="62" max="62" width="8.625" style="23" customWidth="1"/>
    <col min="63" max="63" width="3" style="23" customWidth="1"/>
    <col min="64" max="64" width="8.625" style="23" customWidth="1"/>
    <col min="65" max="65" width="3" style="23" customWidth="1"/>
    <col min="66" max="66" width="8.625" style="23" customWidth="1"/>
    <col min="67" max="67" width="3" style="23" customWidth="1"/>
    <col min="68" max="68" width="8.625" style="23" customWidth="1"/>
    <col min="69" max="69" width="3" style="23" customWidth="1"/>
    <col min="70" max="70" width="10.125" style="23" customWidth="1"/>
    <col min="71" max="71" width="2.125" style="24" customWidth="1"/>
    <col min="72" max="72" width="1.125" style="24" customWidth="1"/>
    <col min="73" max="73" width="14.875" style="20" customWidth="1"/>
    <col min="74" max="74" width="9.875" style="20" customWidth="1"/>
    <col min="75" max="75" width="2.125" style="24" customWidth="1"/>
    <col min="76" max="76" width="7.375" style="25" customWidth="1"/>
    <col min="77" max="77" width="2.625" style="160" customWidth="1"/>
    <col min="78" max="78" width="12" style="25" customWidth="1"/>
    <col min="79" max="79" width="2.625" style="160" customWidth="1"/>
    <col min="80" max="80" width="11.125" style="25" customWidth="1"/>
    <col min="81" max="81" width="2.625" style="160" customWidth="1"/>
    <col min="82" max="82" width="10" style="25" customWidth="1"/>
    <col min="83" max="83" width="1.125" style="25" customWidth="1"/>
    <col min="84" max="84" width="2.125" style="24" customWidth="1"/>
    <col min="85" max="85" width="10.125" style="25" customWidth="1"/>
    <col min="86" max="86" width="2.125" style="24" customWidth="1"/>
    <col min="87" max="87" width="5.625" style="20" customWidth="1"/>
    <col min="88" max="88" width="2.125" style="24" customWidth="1"/>
    <col min="89" max="89" width="6" style="26" customWidth="1"/>
    <col min="90" max="90" width="4" style="26" customWidth="1"/>
    <col min="91" max="91" width="6.875" style="26" customWidth="1"/>
    <col min="92" max="92" width="4" style="26" customWidth="1"/>
    <col min="93" max="93" width="6.875" style="26" customWidth="1"/>
    <col min="94" max="94" width="4" style="26" customWidth="1"/>
    <col min="95" max="95" width="9.875" style="26" customWidth="1"/>
    <col min="96" max="96" width="2.125" style="22" customWidth="1"/>
    <col min="97" max="98" width="6.125" style="22" customWidth="1"/>
    <col min="99" max="99" width="2.125" style="22" customWidth="1"/>
    <col min="100" max="100" width="6" style="27" bestFit="1" customWidth="1"/>
    <col min="101" max="102" width="6.125" style="22" customWidth="1"/>
    <col min="103" max="103" width="2.125" style="24" customWidth="1"/>
    <col min="104" max="104" width="8.375" style="20" customWidth="1"/>
    <col min="105" max="105" width="2.125" style="24" customWidth="1"/>
    <col min="106" max="106" width="12.125" style="20" customWidth="1"/>
    <col min="107" max="107" width="2.125" style="24" customWidth="1"/>
    <col min="108" max="108" width="5.5" style="20" customWidth="1"/>
    <col min="109" max="109" width="2.125" style="24" customWidth="1"/>
    <col min="110" max="110" width="6.125" style="22" customWidth="1"/>
    <col min="111" max="111" width="2.125" style="139" customWidth="1"/>
    <col min="112" max="112" width="6.875" style="26" customWidth="1"/>
    <col min="113" max="113" width="2.125" style="139" customWidth="1"/>
    <col min="114" max="114" width="6.875" style="26" customWidth="1"/>
    <col min="115" max="115" width="2.125" style="139" customWidth="1"/>
    <col min="116" max="116" width="9.875" style="26" customWidth="1"/>
    <col min="117" max="117" width="2.125" style="24" customWidth="1"/>
    <col min="118" max="121" width="12.125" style="20" customWidth="1"/>
    <col min="122" max="122" width="2.125" style="24" customWidth="1"/>
    <col min="123" max="123" width="15.625" style="20" customWidth="1"/>
    <col min="124" max="124" width="6.125" style="22" customWidth="1"/>
    <col min="125" max="125" width="7.5" style="24" customWidth="1"/>
    <col min="126" max="127" width="3.875" style="55" bestFit="1" customWidth="1"/>
    <col min="128" max="128" width="4.5" style="55" bestFit="1" customWidth="1"/>
    <col min="129" max="141" width="8.875" style="17"/>
    <col min="142" max="359" width="8.875" style="28"/>
    <col min="360" max="360" width="1.875" style="28" customWidth="1"/>
    <col min="361" max="361" width="2.5" style="28" customWidth="1"/>
    <col min="362" max="362" width="3.625" style="28" customWidth="1"/>
    <col min="363" max="363" width="2.875" style="28" customWidth="1"/>
    <col min="364" max="364" width="0.875" style="28" customWidth="1"/>
    <col min="365" max="365" width="1.125" style="28" customWidth="1"/>
    <col min="366" max="366" width="5.375" style="28" customWidth="1"/>
    <col min="367" max="367" width="6.5" style="28" customWidth="1"/>
    <col min="368" max="368" width="4.125" style="28" customWidth="1"/>
    <col min="369" max="369" width="7.875" style="28" customWidth="1"/>
    <col min="370" max="370" width="8.875" style="28" customWidth="1"/>
    <col min="371" max="374" width="6.125" style="28" customWidth="1"/>
    <col min="375" max="375" width="4.875" style="28" customWidth="1"/>
    <col min="376" max="376" width="2.5" style="28" customWidth="1"/>
    <col min="377" max="377" width="4.875" style="28" customWidth="1"/>
    <col min="378" max="615" width="8.875" style="28"/>
    <col min="616" max="616" width="1.875" style="28" customWidth="1"/>
    <col min="617" max="617" width="2.5" style="28" customWidth="1"/>
    <col min="618" max="618" width="3.625" style="28" customWidth="1"/>
    <col min="619" max="619" width="2.875" style="28" customWidth="1"/>
    <col min="620" max="620" width="0.875" style="28" customWidth="1"/>
    <col min="621" max="621" width="1.125" style="28" customWidth="1"/>
    <col min="622" max="622" width="5.375" style="28" customWidth="1"/>
    <col min="623" max="623" width="6.5" style="28" customWidth="1"/>
    <col min="624" max="624" width="4.125" style="28" customWidth="1"/>
    <col min="625" max="625" width="7.875" style="28" customWidth="1"/>
    <col min="626" max="626" width="8.875" style="28" customWidth="1"/>
    <col min="627" max="630" width="6.125" style="28" customWidth="1"/>
    <col min="631" max="631" width="4.875" style="28" customWidth="1"/>
    <col min="632" max="632" width="2.5" style="28" customWidth="1"/>
    <col min="633" max="633" width="4.875" style="28" customWidth="1"/>
    <col min="634" max="871" width="8.875" style="28"/>
    <col min="872" max="872" width="1.875" style="28" customWidth="1"/>
    <col min="873" max="873" width="2.5" style="28" customWidth="1"/>
    <col min="874" max="874" width="3.625" style="28" customWidth="1"/>
    <col min="875" max="875" width="2.875" style="28" customWidth="1"/>
    <col min="876" max="876" width="0.875" style="28" customWidth="1"/>
    <col min="877" max="877" width="1.125" style="28" customWidth="1"/>
    <col min="878" max="878" width="5.375" style="28" customWidth="1"/>
    <col min="879" max="879" width="6.5" style="28" customWidth="1"/>
    <col min="880" max="880" width="4.125" style="28" customWidth="1"/>
    <col min="881" max="881" width="7.875" style="28" customWidth="1"/>
    <col min="882" max="882" width="8.875" style="28" customWidth="1"/>
    <col min="883" max="886" width="6.125" style="28" customWidth="1"/>
    <col min="887" max="887" width="4.875" style="28" customWidth="1"/>
    <col min="888" max="888" width="2.5" style="28" customWidth="1"/>
    <col min="889" max="889" width="4.875" style="28" customWidth="1"/>
    <col min="890" max="1127" width="8.875" style="28"/>
    <col min="1128" max="1128" width="1.875" style="28" customWidth="1"/>
    <col min="1129" max="1129" width="2.5" style="28" customWidth="1"/>
    <col min="1130" max="1130" width="3.625" style="28" customWidth="1"/>
    <col min="1131" max="1131" width="2.875" style="28" customWidth="1"/>
    <col min="1132" max="1132" width="0.875" style="28" customWidth="1"/>
    <col min="1133" max="1133" width="1.125" style="28" customWidth="1"/>
    <col min="1134" max="1134" width="5.375" style="28" customWidth="1"/>
    <col min="1135" max="1135" width="6.5" style="28" customWidth="1"/>
    <col min="1136" max="1136" width="4.125" style="28" customWidth="1"/>
    <col min="1137" max="1137" width="7.875" style="28" customWidth="1"/>
    <col min="1138" max="1138" width="8.875" style="28" customWidth="1"/>
    <col min="1139" max="1142" width="6.125" style="28" customWidth="1"/>
    <col min="1143" max="1143" width="4.875" style="28" customWidth="1"/>
    <col min="1144" max="1144" width="2.5" style="28" customWidth="1"/>
    <col min="1145" max="1145" width="4.875" style="28" customWidth="1"/>
    <col min="1146" max="1383" width="8.875" style="28"/>
    <col min="1384" max="1384" width="1.875" style="28" customWidth="1"/>
    <col min="1385" max="1385" width="2.5" style="28" customWidth="1"/>
    <col min="1386" max="1386" width="3.625" style="28" customWidth="1"/>
    <col min="1387" max="1387" width="2.875" style="28" customWidth="1"/>
    <col min="1388" max="1388" width="0.875" style="28" customWidth="1"/>
    <col min="1389" max="1389" width="1.125" style="28" customWidth="1"/>
    <col min="1390" max="1390" width="5.375" style="28" customWidth="1"/>
    <col min="1391" max="1391" width="6.5" style="28" customWidth="1"/>
    <col min="1392" max="1392" width="4.125" style="28" customWidth="1"/>
    <col min="1393" max="1393" width="7.875" style="28" customWidth="1"/>
    <col min="1394" max="1394" width="8.875" style="28" customWidth="1"/>
    <col min="1395" max="1398" width="6.125" style="28" customWidth="1"/>
    <col min="1399" max="1399" width="4.875" style="28" customWidth="1"/>
    <col min="1400" max="1400" width="2.5" style="28" customWidth="1"/>
    <col min="1401" max="1401" width="4.875" style="28" customWidth="1"/>
    <col min="1402" max="1639" width="8.875" style="28"/>
    <col min="1640" max="1640" width="1.875" style="28" customWidth="1"/>
    <col min="1641" max="1641" width="2.5" style="28" customWidth="1"/>
    <col min="1642" max="1642" width="3.625" style="28" customWidth="1"/>
    <col min="1643" max="1643" width="2.875" style="28" customWidth="1"/>
    <col min="1644" max="1644" width="0.875" style="28" customWidth="1"/>
    <col min="1645" max="1645" width="1.125" style="28" customWidth="1"/>
    <col min="1646" max="1646" width="5.375" style="28" customWidth="1"/>
    <col min="1647" max="1647" width="6.5" style="28" customWidth="1"/>
    <col min="1648" max="1648" width="4.125" style="28" customWidth="1"/>
    <col min="1649" max="1649" width="7.875" style="28" customWidth="1"/>
    <col min="1650" max="1650" width="8.875" style="28" customWidth="1"/>
    <col min="1651" max="1654" width="6.125" style="28" customWidth="1"/>
    <col min="1655" max="1655" width="4.875" style="28" customWidth="1"/>
    <col min="1656" max="1656" width="2.5" style="28" customWidth="1"/>
    <col min="1657" max="1657" width="4.875" style="28" customWidth="1"/>
    <col min="1658" max="1895" width="8.875" style="28"/>
    <col min="1896" max="1896" width="1.875" style="28" customWidth="1"/>
    <col min="1897" max="1897" width="2.5" style="28" customWidth="1"/>
    <col min="1898" max="1898" width="3.625" style="28" customWidth="1"/>
    <col min="1899" max="1899" width="2.875" style="28" customWidth="1"/>
    <col min="1900" max="1900" width="0.875" style="28" customWidth="1"/>
    <col min="1901" max="1901" width="1.125" style="28" customWidth="1"/>
    <col min="1902" max="1902" width="5.375" style="28" customWidth="1"/>
    <col min="1903" max="1903" width="6.5" style="28" customWidth="1"/>
    <col min="1904" max="1904" width="4.125" style="28" customWidth="1"/>
    <col min="1905" max="1905" width="7.875" style="28" customWidth="1"/>
    <col min="1906" max="1906" width="8.875" style="28" customWidth="1"/>
    <col min="1907" max="1910" width="6.125" style="28" customWidth="1"/>
    <col min="1911" max="1911" width="4.875" style="28" customWidth="1"/>
    <col min="1912" max="1912" width="2.5" style="28" customWidth="1"/>
    <col min="1913" max="1913" width="4.875" style="28" customWidth="1"/>
    <col min="1914" max="2151" width="8.875" style="28"/>
    <col min="2152" max="2152" width="1.875" style="28" customWidth="1"/>
    <col min="2153" max="2153" width="2.5" style="28" customWidth="1"/>
    <col min="2154" max="2154" width="3.625" style="28" customWidth="1"/>
    <col min="2155" max="2155" width="2.875" style="28" customWidth="1"/>
    <col min="2156" max="2156" width="0.875" style="28" customWidth="1"/>
    <col min="2157" max="2157" width="1.125" style="28" customWidth="1"/>
    <col min="2158" max="2158" width="5.375" style="28" customWidth="1"/>
    <col min="2159" max="2159" width="6.5" style="28" customWidth="1"/>
    <col min="2160" max="2160" width="4.125" style="28" customWidth="1"/>
    <col min="2161" max="2161" width="7.875" style="28" customWidth="1"/>
    <col min="2162" max="2162" width="8.875" style="28" customWidth="1"/>
    <col min="2163" max="2166" width="6.125" style="28" customWidth="1"/>
    <col min="2167" max="2167" width="4.875" style="28" customWidth="1"/>
    <col min="2168" max="2168" width="2.5" style="28" customWidth="1"/>
    <col min="2169" max="2169" width="4.875" style="28" customWidth="1"/>
    <col min="2170" max="2407" width="8.875" style="28"/>
    <col min="2408" max="2408" width="1.875" style="28" customWidth="1"/>
    <col min="2409" max="2409" width="2.5" style="28" customWidth="1"/>
    <col min="2410" max="2410" width="3.625" style="28" customWidth="1"/>
    <col min="2411" max="2411" width="2.875" style="28" customWidth="1"/>
    <col min="2412" max="2412" width="0.875" style="28" customWidth="1"/>
    <col min="2413" max="2413" width="1.125" style="28" customWidth="1"/>
    <col min="2414" max="2414" width="5.375" style="28" customWidth="1"/>
    <col min="2415" max="2415" width="6.5" style="28" customWidth="1"/>
    <col min="2416" max="2416" width="4.125" style="28" customWidth="1"/>
    <col min="2417" max="2417" width="7.875" style="28" customWidth="1"/>
    <col min="2418" max="2418" width="8.875" style="28" customWidth="1"/>
    <col min="2419" max="2422" width="6.125" style="28" customWidth="1"/>
    <col min="2423" max="2423" width="4.875" style="28" customWidth="1"/>
    <col min="2424" max="2424" width="2.5" style="28" customWidth="1"/>
    <col min="2425" max="2425" width="4.875" style="28" customWidth="1"/>
    <col min="2426" max="2663" width="8.875" style="28"/>
    <col min="2664" max="2664" width="1.875" style="28" customWidth="1"/>
    <col min="2665" max="2665" width="2.5" style="28" customWidth="1"/>
    <col min="2666" max="2666" width="3.625" style="28" customWidth="1"/>
    <col min="2667" max="2667" width="2.875" style="28" customWidth="1"/>
    <col min="2668" max="2668" width="0.875" style="28" customWidth="1"/>
    <col min="2669" max="2669" width="1.125" style="28" customWidth="1"/>
    <col min="2670" max="2670" width="5.375" style="28" customWidth="1"/>
    <col min="2671" max="2671" width="6.5" style="28" customWidth="1"/>
    <col min="2672" max="2672" width="4.125" style="28" customWidth="1"/>
    <col min="2673" max="2673" width="7.875" style="28" customWidth="1"/>
    <col min="2674" max="2674" width="8.875" style="28" customWidth="1"/>
    <col min="2675" max="2678" width="6.125" style="28" customWidth="1"/>
    <col min="2679" max="2679" width="4.875" style="28" customWidth="1"/>
    <col min="2680" max="2680" width="2.5" style="28" customWidth="1"/>
    <col min="2681" max="2681" width="4.875" style="28" customWidth="1"/>
    <col min="2682" max="2919" width="8.875" style="28"/>
    <col min="2920" max="2920" width="1.875" style="28" customWidth="1"/>
    <col min="2921" max="2921" width="2.5" style="28" customWidth="1"/>
    <col min="2922" max="2922" width="3.625" style="28" customWidth="1"/>
    <col min="2923" max="2923" width="2.875" style="28" customWidth="1"/>
    <col min="2924" max="2924" width="0.875" style="28" customWidth="1"/>
    <col min="2925" max="2925" width="1.125" style="28" customWidth="1"/>
    <col min="2926" max="2926" width="5.375" style="28" customWidth="1"/>
    <col min="2927" max="2927" width="6.5" style="28" customWidth="1"/>
    <col min="2928" max="2928" width="4.125" style="28" customWidth="1"/>
    <col min="2929" max="2929" width="7.875" style="28" customWidth="1"/>
    <col min="2930" max="2930" width="8.875" style="28" customWidth="1"/>
    <col min="2931" max="2934" width="6.125" style="28" customWidth="1"/>
    <col min="2935" max="2935" width="4.875" style="28" customWidth="1"/>
    <col min="2936" max="2936" width="2.5" style="28" customWidth="1"/>
    <col min="2937" max="2937" width="4.875" style="28" customWidth="1"/>
    <col min="2938" max="3175" width="8.875" style="28"/>
    <col min="3176" max="3176" width="1.875" style="28" customWidth="1"/>
    <col min="3177" max="3177" width="2.5" style="28" customWidth="1"/>
    <col min="3178" max="3178" width="3.625" style="28" customWidth="1"/>
    <col min="3179" max="3179" width="2.875" style="28" customWidth="1"/>
    <col min="3180" max="3180" width="0.875" style="28" customWidth="1"/>
    <col min="3181" max="3181" width="1.125" style="28" customWidth="1"/>
    <col min="3182" max="3182" width="5.375" style="28" customWidth="1"/>
    <col min="3183" max="3183" width="6.5" style="28" customWidth="1"/>
    <col min="3184" max="3184" width="4.125" style="28" customWidth="1"/>
    <col min="3185" max="3185" width="7.875" style="28" customWidth="1"/>
    <col min="3186" max="3186" width="8.875" style="28" customWidth="1"/>
    <col min="3187" max="3190" width="6.125" style="28" customWidth="1"/>
    <col min="3191" max="3191" width="4.875" style="28" customWidth="1"/>
    <col min="3192" max="3192" width="2.5" style="28" customWidth="1"/>
    <col min="3193" max="3193" width="4.875" style="28" customWidth="1"/>
    <col min="3194" max="3431" width="8.875" style="28"/>
    <col min="3432" max="3432" width="1.875" style="28" customWidth="1"/>
    <col min="3433" max="3433" width="2.5" style="28" customWidth="1"/>
    <col min="3434" max="3434" width="3.625" style="28" customWidth="1"/>
    <col min="3435" max="3435" width="2.875" style="28" customWidth="1"/>
    <col min="3436" max="3436" width="0.875" style="28" customWidth="1"/>
    <col min="3437" max="3437" width="1.125" style="28" customWidth="1"/>
    <col min="3438" max="3438" width="5.375" style="28" customWidth="1"/>
    <col min="3439" max="3439" width="6.5" style="28" customWidth="1"/>
    <col min="3440" max="3440" width="4.125" style="28" customWidth="1"/>
    <col min="3441" max="3441" width="7.875" style="28" customWidth="1"/>
    <col min="3442" max="3442" width="8.875" style="28" customWidth="1"/>
    <col min="3443" max="3446" width="6.125" style="28" customWidth="1"/>
    <col min="3447" max="3447" width="4.875" style="28" customWidth="1"/>
    <col min="3448" max="3448" width="2.5" style="28" customWidth="1"/>
    <col min="3449" max="3449" width="4.875" style="28" customWidth="1"/>
    <col min="3450" max="3687" width="8.875" style="28"/>
    <col min="3688" max="3688" width="1.875" style="28" customWidth="1"/>
    <col min="3689" max="3689" width="2.5" style="28" customWidth="1"/>
    <col min="3690" max="3690" width="3.625" style="28" customWidth="1"/>
    <col min="3691" max="3691" width="2.875" style="28" customWidth="1"/>
    <col min="3692" max="3692" width="0.875" style="28" customWidth="1"/>
    <col min="3693" max="3693" width="1.125" style="28" customWidth="1"/>
    <col min="3694" max="3694" width="5.375" style="28" customWidth="1"/>
    <col min="3695" max="3695" width="6.5" style="28" customWidth="1"/>
    <col min="3696" max="3696" width="4.125" style="28" customWidth="1"/>
    <col min="3697" max="3697" width="7.875" style="28" customWidth="1"/>
    <col min="3698" max="3698" width="8.875" style="28" customWidth="1"/>
    <col min="3699" max="3702" width="6.125" style="28" customWidth="1"/>
    <col min="3703" max="3703" width="4.875" style="28" customWidth="1"/>
    <col min="3704" max="3704" width="2.5" style="28" customWidth="1"/>
    <col min="3705" max="3705" width="4.875" style="28" customWidth="1"/>
    <col min="3706" max="3943" width="8.875" style="28"/>
    <col min="3944" max="3944" width="1.875" style="28" customWidth="1"/>
    <col min="3945" max="3945" width="2.5" style="28" customWidth="1"/>
    <col min="3946" max="3946" width="3.625" style="28" customWidth="1"/>
    <col min="3947" max="3947" width="2.875" style="28" customWidth="1"/>
    <col min="3948" max="3948" width="0.875" style="28" customWidth="1"/>
    <col min="3949" max="3949" width="1.125" style="28" customWidth="1"/>
    <col min="3950" max="3950" width="5.375" style="28" customWidth="1"/>
    <col min="3951" max="3951" width="6.5" style="28" customWidth="1"/>
    <col min="3952" max="3952" width="4.125" style="28" customWidth="1"/>
    <col min="3953" max="3953" width="7.875" style="28" customWidth="1"/>
    <col min="3954" max="3954" width="8.875" style="28" customWidth="1"/>
    <col min="3955" max="3958" width="6.125" style="28" customWidth="1"/>
    <col min="3959" max="3959" width="4.875" style="28" customWidth="1"/>
    <col min="3960" max="3960" width="2.5" style="28" customWidth="1"/>
    <col min="3961" max="3961" width="4.875" style="28" customWidth="1"/>
    <col min="3962" max="4199" width="8.875" style="28"/>
    <col min="4200" max="4200" width="1.875" style="28" customWidth="1"/>
    <col min="4201" max="4201" width="2.5" style="28" customWidth="1"/>
    <col min="4202" max="4202" width="3.625" style="28" customWidth="1"/>
    <col min="4203" max="4203" width="2.875" style="28" customWidth="1"/>
    <col min="4204" max="4204" width="0.875" style="28" customWidth="1"/>
    <col min="4205" max="4205" width="1.125" style="28" customWidth="1"/>
    <col min="4206" max="4206" width="5.375" style="28" customWidth="1"/>
    <col min="4207" max="4207" width="6.5" style="28" customWidth="1"/>
    <col min="4208" max="4208" width="4.125" style="28" customWidth="1"/>
    <col min="4209" max="4209" width="7.875" style="28" customWidth="1"/>
    <col min="4210" max="4210" width="8.875" style="28" customWidth="1"/>
    <col min="4211" max="4214" width="6.125" style="28" customWidth="1"/>
    <col min="4215" max="4215" width="4.875" style="28" customWidth="1"/>
    <col min="4216" max="4216" width="2.5" style="28" customWidth="1"/>
    <col min="4217" max="4217" width="4.875" style="28" customWidth="1"/>
    <col min="4218" max="4455" width="8.875" style="28"/>
    <col min="4456" max="4456" width="1.875" style="28" customWidth="1"/>
    <col min="4457" max="4457" width="2.5" style="28" customWidth="1"/>
    <col min="4458" max="4458" width="3.625" style="28" customWidth="1"/>
    <col min="4459" max="4459" width="2.875" style="28" customWidth="1"/>
    <col min="4460" max="4460" width="0.875" style="28" customWidth="1"/>
    <col min="4461" max="4461" width="1.125" style="28" customWidth="1"/>
    <col min="4462" max="4462" width="5.375" style="28" customWidth="1"/>
    <col min="4463" max="4463" width="6.5" style="28" customWidth="1"/>
    <col min="4464" max="4464" width="4.125" style="28" customWidth="1"/>
    <col min="4465" max="4465" width="7.875" style="28" customWidth="1"/>
    <col min="4466" max="4466" width="8.875" style="28" customWidth="1"/>
    <col min="4467" max="4470" width="6.125" style="28" customWidth="1"/>
    <col min="4471" max="4471" width="4.875" style="28" customWidth="1"/>
    <col min="4472" max="4472" width="2.5" style="28" customWidth="1"/>
    <col min="4473" max="4473" width="4.875" style="28" customWidth="1"/>
    <col min="4474" max="4711" width="8.875" style="28"/>
    <col min="4712" max="4712" width="1.875" style="28" customWidth="1"/>
    <col min="4713" max="4713" width="2.5" style="28" customWidth="1"/>
    <col min="4714" max="4714" width="3.625" style="28" customWidth="1"/>
    <col min="4715" max="4715" width="2.875" style="28" customWidth="1"/>
    <col min="4716" max="4716" width="0.875" style="28" customWidth="1"/>
    <col min="4717" max="4717" width="1.125" style="28" customWidth="1"/>
    <col min="4718" max="4718" width="5.375" style="28" customWidth="1"/>
    <col min="4719" max="4719" width="6.5" style="28" customWidth="1"/>
    <col min="4720" max="4720" width="4.125" style="28" customWidth="1"/>
    <col min="4721" max="4721" width="7.875" style="28" customWidth="1"/>
    <col min="4722" max="4722" width="8.875" style="28" customWidth="1"/>
    <col min="4723" max="4726" width="6.125" style="28" customWidth="1"/>
    <col min="4727" max="4727" width="4.875" style="28" customWidth="1"/>
    <col min="4728" max="4728" width="2.5" style="28" customWidth="1"/>
    <col min="4729" max="4729" width="4.875" style="28" customWidth="1"/>
    <col min="4730" max="4967" width="8.875" style="28"/>
    <col min="4968" max="4968" width="1.875" style="28" customWidth="1"/>
    <col min="4969" max="4969" width="2.5" style="28" customWidth="1"/>
    <col min="4970" max="4970" width="3.625" style="28" customWidth="1"/>
    <col min="4971" max="4971" width="2.875" style="28" customWidth="1"/>
    <col min="4972" max="4972" width="0.875" style="28" customWidth="1"/>
    <col min="4973" max="4973" width="1.125" style="28" customWidth="1"/>
    <col min="4974" max="4974" width="5.375" style="28" customWidth="1"/>
    <col min="4975" max="4975" width="6.5" style="28" customWidth="1"/>
    <col min="4976" max="4976" width="4.125" style="28" customWidth="1"/>
    <col min="4977" max="4977" width="7.875" style="28" customWidth="1"/>
    <col min="4978" max="4978" width="8.875" style="28" customWidth="1"/>
    <col min="4979" max="4982" width="6.125" style="28" customWidth="1"/>
    <col min="4983" max="4983" width="4.875" style="28" customWidth="1"/>
    <col min="4984" max="4984" width="2.5" style="28" customWidth="1"/>
    <col min="4985" max="4985" width="4.875" style="28" customWidth="1"/>
    <col min="4986" max="5223" width="8.875" style="28"/>
    <col min="5224" max="5224" width="1.875" style="28" customWidth="1"/>
    <col min="5225" max="5225" width="2.5" style="28" customWidth="1"/>
    <col min="5226" max="5226" width="3.625" style="28" customWidth="1"/>
    <col min="5227" max="5227" width="2.875" style="28" customWidth="1"/>
    <col min="5228" max="5228" width="0.875" style="28" customWidth="1"/>
    <col min="5229" max="5229" width="1.125" style="28" customWidth="1"/>
    <col min="5230" max="5230" width="5.375" style="28" customWidth="1"/>
    <col min="5231" max="5231" width="6.5" style="28" customWidth="1"/>
    <col min="5232" max="5232" width="4.125" style="28" customWidth="1"/>
    <col min="5233" max="5233" width="7.875" style="28" customWidth="1"/>
    <col min="5234" max="5234" width="8.875" style="28" customWidth="1"/>
    <col min="5235" max="5238" width="6.125" style="28" customWidth="1"/>
    <col min="5239" max="5239" width="4.875" style="28" customWidth="1"/>
    <col min="5240" max="5240" width="2.5" style="28" customWidth="1"/>
    <col min="5241" max="5241" width="4.875" style="28" customWidth="1"/>
    <col min="5242" max="5479" width="8.875" style="28"/>
    <col min="5480" max="5480" width="1.875" style="28" customWidth="1"/>
    <col min="5481" max="5481" width="2.5" style="28" customWidth="1"/>
    <col min="5482" max="5482" width="3.625" style="28" customWidth="1"/>
    <col min="5483" max="5483" width="2.875" style="28" customWidth="1"/>
    <col min="5484" max="5484" width="0.875" style="28" customWidth="1"/>
    <col min="5485" max="5485" width="1.125" style="28" customWidth="1"/>
    <col min="5486" max="5486" width="5.375" style="28" customWidth="1"/>
    <col min="5487" max="5487" width="6.5" style="28" customWidth="1"/>
    <col min="5488" max="5488" width="4.125" style="28" customWidth="1"/>
    <col min="5489" max="5489" width="7.875" style="28" customWidth="1"/>
    <col min="5490" max="5490" width="8.875" style="28" customWidth="1"/>
    <col min="5491" max="5494" width="6.125" style="28" customWidth="1"/>
    <col min="5495" max="5495" width="4.875" style="28" customWidth="1"/>
    <col min="5496" max="5496" width="2.5" style="28" customWidth="1"/>
    <col min="5497" max="5497" width="4.875" style="28" customWidth="1"/>
    <col min="5498" max="5735" width="8.875" style="28"/>
    <col min="5736" max="5736" width="1.875" style="28" customWidth="1"/>
    <col min="5737" max="5737" width="2.5" style="28" customWidth="1"/>
    <col min="5738" max="5738" width="3.625" style="28" customWidth="1"/>
    <col min="5739" max="5739" width="2.875" style="28" customWidth="1"/>
    <col min="5740" max="5740" width="0.875" style="28" customWidth="1"/>
    <col min="5741" max="5741" width="1.125" style="28" customWidth="1"/>
    <col min="5742" max="5742" width="5.375" style="28" customWidth="1"/>
    <col min="5743" max="5743" width="6.5" style="28" customWidth="1"/>
    <col min="5744" max="5744" width="4.125" style="28" customWidth="1"/>
    <col min="5745" max="5745" width="7.875" style="28" customWidth="1"/>
    <col min="5746" max="5746" width="8.875" style="28" customWidth="1"/>
    <col min="5747" max="5750" width="6.125" style="28" customWidth="1"/>
    <col min="5751" max="5751" width="4.875" style="28" customWidth="1"/>
    <col min="5752" max="5752" width="2.5" style="28" customWidth="1"/>
    <col min="5753" max="5753" width="4.875" style="28" customWidth="1"/>
    <col min="5754" max="5991" width="8.875" style="28"/>
    <col min="5992" max="5992" width="1.875" style="28" customWidth="1"/>
    <col min="5993" max="5993" width="2.5" style="28" customWidth="1"/>
    <col min="5994" max="5994" width="3.625" style="28" customWidth="1"/>
    <col min="5995" max="5995" width="2.875" style="28" customWidth="1"/>
    <col min="5996" max="5996" width="0.875" style="28" customWidth="1"/>
    <col min="5997" max="5997" width="1.125" style="28" customWidth="1"/>
    <col min="5998" max="5998" width="5.375" style="28" customWidth="1"/>
    <col min="5999" max="5999" width="6.5" style="28" customWidth="1"/>
    <col min="6000" max="6000" width="4.125" style="28" customWidth="1"/>
    <col min="6001" max="6001" width="7.875" style="28" customWidth="1"/>
    <col min="6002" max="6002" width="8.875" style="28" customWidth="1"/>
    <col min="6003" max="6006" width="6.125" style="28" customWidth="1"/>
    <col min="6007" max="6007" width="4.875" style="28" customWidth="1"/>
    <col min="6008" max="6008" width="2.5" style="28" customWidth="1"/>
    <col min="6009" max="6009" width="4.875" style="28" customWidth="1"/>
    <col min="6010" max="6247" width="8.875" style="28"/>
    <col min="6248" max="6248" width="1.875" style="28" customWidth="1"/>
    <col min="6249" max="6249" width="2.5" style="28" customWidth="1"/>
    <col min="6250" max="6250" width="3.625" style="28" customWidth="1"/>
    <col min="6251" max="6251" width="2.875" style="28" customWidth="1"/>
    <col min="6252" max="6252" width="0.875" style="28" customWidth="1"/>
    <col min="6253" max="6253" width="1.125" style="28" customWidth="1"/>
    <col min="6254" max="6254" width="5.375" style="28" customWidth="1"/>
    <col min="6255" max="6255" width="6.5" style="28" customWidth="1"/>
    <col min="6256" max="6256" width="4.125" style="28" customWidth="1"/>
    <col min="6257" max="6257" width="7.875" style="28" customWidth="1"/>
    <col min="6258" max="6258" width="8.875" style="28" customWidth="1"/>
    <col min="6259" max="6262" width="6.125" style="28" customWidth="1"/>
    <col min="6263" max="6263" width="4.875" style="28" customWidth="1"/>
    <col min="6264" max="6264" width="2.5" style="28" customWidth="1"/>
    <col min="6265" max="6265" width="4.875" style="28" customWidth="1"/>
    <col min="6266" max="6503" width="8.875" style="28"/>
    <col min="6504" max="6504" width="1.875" style="28" customWidth="1"/>
    <col min="6505" max="6505" width="2.5" style="28" customWidth="1"/>
    <col min="6506" max="6506" width="3.625" style="28" customWidth="1"/>
    <col min="6507" max="6507" width="2.875" style="28" customWidth="1"/>
    <col min="6508" max="6508" width="0.875" style="28" customWidth="1"/>
    <col min="6509" max="6509" width="1.125" style="28" customWidth="1"/>
    <col min="6510" max="6510" width="5.375" style="28" customWidth="1"/>
    <col min="6511" max="6511" width="6.5" style="28" customWidth="1"/>
    <col min="6512" max="6512" width="4.125" style="28" customWidth="1"/>
    <col min="6513" max="6513" width="7.875" style="28" customWidth="1"/>
    <col min="6514" max="6514" width="8.875" style="28" customWidth="1"/>
    <col min="6515" max="6518" width="6.125" style="28" customWidth="1"/>
    <col min="6519" max="6519" width="4.875" style="28" customWidth="1"/>
    <col min="6520" max="6520" width="2.5" style="28" customWidth="1"/>
    <col min="6521" max="6521" width="4.875" style="28" customWidth="1"/>
    <col min="6522" max="6759" width="8.875" style="28"/>
    <col min="6760" max="6760" width="1.875" style="28" customWidth="1"/>
    <col min="6761" max="6761" width="2.5" style="28" customWidth="1"/>
    <col min="6762" max="6762" width="3.625" style="28" customWidth="1"/>
    <col min="6763" max="6763" width="2.875" style="28" customWidth="1"/>
    <col min="6764" max="6764" width="0.875" style="28" customWidth="1"/>
    <col min="6765" max="6765" width="1.125" style="28" customWidth="1"/>
    <col min="6766" max="6766" width="5.375" style="28" customWidth="1"/>
    <col min="6767" max="6767" width="6.5" style="28" customWidth="1"/>
    <col min="6768" max="6768" width="4.125" style="28" customWidth="1"/>
    <col min="6769" max="6769" width="7.875" style="28" customWidth="1"/>
    <col min="6770" max="6770" width="8.875" style="28" customWidth="1"/>
    <col min="6771" max="6774" width="6.125" style="28" customWidth="1"/>
    <col min="6775" max="6775" width="4.875" style="28" customWidth="1"/>
    <col min="6776" max="6776" width="2.5" style="28" customWidth="1"/>
    <col min="6777" max="6777" width="4.875" style="28" customWidth="1"/>
    <col min="6778" max="7015" width="8.875" style="28"/>
    <col min="7016" max="7016" width="1.875" style="28" customWidth="1"/>
    <col min="7017" max="7017" width="2.5" style="28" customWidth="1"/>
    <col min="7018" max="7018" width="3.625" style="28" customWidth="1"/>
    <col min="7019" max="7019" width="2.875" style="28" customWidth="1"/>
    <col min="7020" max="7020" width="0.875" style="28" customWidth="1"/>
    <col min="7021" max="7021" width="1.125" style="28" customWidth="1"/>
    <col min="7022" max="7022" width="5.375" style="28" customWidth="1"/>
    <col min="7023" max="7023" width="6.5" style="28" customWidth="1"/>
    <col min="7024" max="7024" width="4.125" style="28" customWidth="1"/>
    <col min="7025" max="7025" width="7.875" style="28" customWidth="1"/>
    <col min="7026" max="7026" width="8.875" style="28" customWidth="1"/>
    <col min="7027" max="7030" width="6.125" style="28" customWidth="1"/>
    <col min="7031" max="7031" width="4.875" style="28" customWidth="1"/>
    <col min="7032" max="7032" width="2.5" style="28" customWidth="1"/>
    <col min="7033" max="7033" width="4.875" style="28" customWidth="1"/>
    <col min="7034" max="7271" width="8.875" style="28"/>
    <col min="7272" max="7272" width="1.875" style="28" customWidth="1"/>
    <col min="7273" max="7273" width="2.5" style="28" customWidth="1"/>
    <col min="7274" max="7274" width="3.625" style="28" customWidth="1"/>
    <col min="7275" max="7275" width="2.875" style="28" customWidth="1"/>
    <col min="7276" max="7276" width="0.875" style="28" customWidth="1"/>
    <col min="7277" max="7277" width="1.125" style="28" customWidth="1"/>
    <col min="7278" max="7278" width="5.375" style="28" customWidth="1"/>
    <col min="7279" max="7279" width="6.5" style="28" customWidth="1"/>
    <col min="7280" max="7280" width="4.125" style="28" customWidth="1"/>
    <col min="7281" max="7281" width="7.875" style="28" customWidth="1"/>
    <col min="7282" max="7282" width="8.875" style="28" customWidth="1"/>
    <col min="7283" max="7286" width="6.125" style="28" customWidth="1"/>
    <col min="7287" max="7287" width="4.875" style="28" customWidth="1"/>
    <col min="7288" max="7288" width="2.5" style="28" customWidth="1"/>
    <col min="7289" max="7289" width="4.875" style="28" customWidth="1"/>
    <col min="7290" max="7527" width="8.875" style="28"/>
    <col min="7528" max="7528" width="1.875" style="28" customWidth="1"/>
    <col min="7529" max="7529" width="2.5" style="28" customWidth="1"/>
    <col min="7530" max="7530" width="3.625" style="28" customWidth="1"/>
    <col min="7531" max="7531" width="2.875" style="28" customWidth="1"/>
    <col min="7532" max="7532" width="0.875" style="28" customWidth="1"/>
    <col min="7533" max="7533" width="1.125" style="28" customWidth="1"/>
    <col min="7534" max="7534" width="5.375" style="28" customWidth="1"/>
    <col min="7535" max="7535" width="6.5" style="28" customWidth="1"/>
    <col min="7536" max="7536" width="4.125" style="28" customWidth="1"/>
    <col min="7537" max="7537" width="7.875" style="28" customWidth="1"/>
    <col min="7538" max="7538" width="8.875" style="28" customWidth="1"/>
    <col min="7539" max="7542" width="6.125" style="28" customWidth="1"/>
    <col min="7543" max="7543" width="4.875" style="28" customWidth="1"/>
    <col min="7544" max="7544" width="2.5" style="28" customWidth="1"/>
    <col min="7545" max="7545" width="4.875" style="28" customWidth="1"/>
    <col min="7546" max="7783" width="8.875" style="28"/>
    <col min="7784" max="7784" width="1.875" style="28" customWidth="1"/>
    <col min="7785" max="7785" width="2.5" style="28" customWidth="1"/>
    <col min="7786" max="7786" width="3.625" style="28" customWidth="1"/>
    <col min="7787" max="7787" width="2.875" style="28" customWidth="1"/>
    <col min="7788" max="7788" width="0.875" style="28" customWidth="1"/>
    <col min="7789" max="7789" width="1.125" style="28" customWidth="1"/>
    <col min="7790" max="7790" width="5.375" style="28" customWidth="1"/>
    <col min="7791" max="7791" width="6.5" style="28" customWidth="1"/>
    <col min="7792" max="7792" width="4.125" style="28" customWidth="1"/>
    <col min="7793" max="7793" width="7.875" style="28" customWidth="1"/>
    <col min="7794" max="7794" width="8.875" style="28" customWidth="1"/>
    <col min="7795" max="7798" width="6.125" style="28" customWidth="1"/>
    <col min="7799" max="7799" width="4.875" style="28" customWidth="1"/>
    <col min="7800" max="7800" width="2.5" style="28" customWidth="1"/>
    <col min="7801" max="7801" width="4.875" style="28" customWidth="1"/>
    <col min="7802" max="8039" width="8.875" style="28"/>
    <col min="8040" max="8040" width="1.875" style="28" customWidth="1"/>
    <col min="8041" max="8041" width="2.5" style="28" customWidth="1"/>
    <col min="8042" max="8042" width="3.625" style="28" customWidth="1"/>
    <col min="8043" max="8043" width="2.875" style="28" customWidth="1"/>
    <col min="8044" max="8044" width="0.875" style="28" customWidth="1"/>
    <col min="8045" max="8045" width="1.125" style="28" customWidth="1"/>
    <col min="8046" max="8046" width="5.375" style="28" customWidth="1"/>
    <col min="8047" max="8047" width="6.5" style="28" customWidth="1"/>
    <col min="8048" max="8048" width="4.125" style="28" customWidth="1"/>
    <col min="8049" max="8049" width="7.875" style="28" customWidth="1"/>
    <col min="8050" max="8050" width="8.875" style="28" customWidth="1"/>
    <col min="8051" max="8054" width="6.125" style="28" customWidth="1"/>
    <col min="8055" max="8055" width="4.875" style="28" customWidth="1"/>
    <col min="8056" max="8056" width="2.5" style="28" customWidth="1"/>
    <col min="8057" max="8057" width="4.875" style="28" customWidth="1"/>
    <col min="8058" max="8295" width="8.875" style="28"/>
    <col min="8296" max="8296" width="1.875" style="28" customWidth="1"/>
    <col min="8297" max="8297" width="2.5" style="28" customWidth="1"/>
    <col min="8298" max="8298" width="3.625" style="28" customWidth="1"/>
    <col min="8299" max="8299" width="2.875" style="28" customWidth="1"/>
    <col min="8300" max="8300" width="0.875" style="28" customWidth="1"/>
    <col min="8301" max="8301" width="1.125" style="28" customWidth="1"/>
    <col min="8302" max="8302" width="5.375" style="28" customWidth="1"/>
    <col min="8303" max="8303" width="6.5" style="28" customWidth="1"/>
    <col min="8304" max="8304" width="4.125" style="28" customWidth="1"/>
    <col min="8305" max="8305" width="7.875" style="28" customWidth="1"/>
    <col min="8306" max="8306" width="8.875" style="28" customWidth="1"/>
    <col min="8307" max="8310" width="6.125" style="28" customWidth="1"/>
    <col min="8311" max="8311" width="4.875" style="28" customWidth="1"/>
    <col min="8312" max="8312" width="2.5" style="28" customWidth="1"/>
    <col min="8313" max="8313" width="4.875" style="28" customWidth="1"/>
    <col min="8314" max="8551" width="8.875" style="28"/>
    <col min="8552" max="8552" width="1.875" style="28" customWidth="1"/>
    <col min="8553" max="8553" width="2.5" style="28" customWidth="1"/>
    <col min="8554" max="8554" width="3.625" style="28" customWidth="1"/>
    <col min="8555" max="8555" width="2.875" style="28" customWidth="1"/>
    <col min="8556" max="8556" width="0.875" style="28" customWidth="1"/>
    <col min="8557" max="8557" width="1.125" style="28" customWidth="1"/>
    <col min="8558" max="8558" width="5.375" style="28" customWidth="1"/>
    <col min="8559" max="8559" width="6.5" style="28" customWidth="1"/>
    <col min="8560" max="8560" width="4.125" style="28" customWidth="1"/>
    <col min="8561" max="8561" width="7.875" style="28" customWidth="1"/>
    <col min="8562" max="8562" width="8.875" style="28" customWidth="1"/>
    <col min="8563" max="8566" width="6.125" style="28" customWidth="1"/>
    <col min="8567" max="8567" width="4.875" style="28" customWidth="1"/>
    <col min="8568" max="8568" width="2.5" style="28" customWidth="1"/>
    <col min="8569" max="8569" width="4.875" style="28" customWidth="1"/>
    <col min="8570" max="8807" width="8.875" style="28"/>
    <col min="8808" max="8808" width="1.875" style="28" customWidth="1"/>
    <col min="8809" max="8809" width="2.5" style="28" customWidth="1"/>
    <col min="8810" max="8810" width="3.625" style="28" customWidth="1"/>
    <col min="8811" max="8811" width="2.875" style="28" customWidth="1"/>
    <col min="8812" max="8812" width="0.875" style="28" customWidth="1"/>
    <col min="8813" max="8813" width="1.125" style="28" customWidth="1"/>
    <col min="8814" max="8814" width="5.375" style="28" customWidth="1"/>
    <col min="8815" max="8815" width="6.5" style="28" customWidth="1"/>
    <col min="8816" max="8816" width="4.125" style="28" customWidth="1"/>
    <col min="8817" max="8817" width="7.875" style="28" customWidth="1"/>
    <col min="8818" max="8818" width="8.875" style="28" customWidth="1"/>
    <col min="8819" max="8822" width="6.125" style="28" customWidth="1"/>
    <col min="8823" max="8823" width="4.875" style="28" customWidth="1"/>
    <col min="8824" max="8824" width="2.5" style="28" customWidth="1"/>
    <col min="8825" max="8825" width="4.875" style="28" customWidth="1"/>
    <col min="8826" max="9063" width="8.875" style="28"/>
    <col min="9064" max="9064" width="1.875" style="28" customWidth="1"/>
    <col min="9065" max="9065" width="2.5" style="28" customWidth="1"/>
    <col min="9066" max="9066" width="3.625" style="28" customWidth="1"/>
    <col min="9067" max="9067" width="2.875" style="28" customWidth="1"/>
    <col min="9068" max="9068" width="0.875" style="28" customWidth="1"/>
    <col min="9069" max="9069" width="1.125" style="28" customWidth="1"/>
    <col min="9070" max="9070" width="5.375" style="28" customWidth="1"/>
    <col min="9071" max="9071" width="6.5" style="28" customWidth="1"/>
    <col min="9072" max="9072" width="4.125" style="28" customWidth="1"/>
    <col min="9073" max="9073" width="7.875" style="28" customWidth="1"/>
    <col min="9074" max="9074" width="8.875" style="28" customWidth="1"/>
    <col min="9075" max="9078" width="6.125" style="28" customWidth="1"/>
    <col min="9079" max="9079" width="4.875" style="28" customWidth="1"/>
    <col min="9080" max="9080" width="2.5" style="28" customWidth="1"/>
    <col min="9081" max="9081" width="4.875" style="28" customWidth="1"/>
    <col min="9082" max="9319" width="8.875" style="28"/>
    <col min="9320" max="9320" width="1.875" style="28" customWidth="1"/>
    <col min="9321" max="9321" width="2.5" style="28" customWidth="1"/>
    <col min="9322" max="9322" width="3.625" style="28" customWidth="1"/>
    <col min="9323" max="9323" width="2.875" style="28" customWidth="1"/>
    <col min="9324" max="9324" width="0.875" style="28" customWidth="1"/>
    <col min="9325" max="9325" width="1.125" style="28" customWidth="1"/>
    <col min="9326" max="9326" width="5.375" style="28" customWidth="1"/>
    <col min="9327" max="9327" width="6.5" style="28" customWidth="1"/>
    <col min="9328" max="9328" width="4.125" style="28" customWidth="1"/>
    <col min="9329" max="9329" width="7.875" style="28" customWidth="1"/>
    <col min="9330" max="9330" width="8.875" style="28" customWidth="1"/>
    <col min="9331" max="9334" width="6.125" style="28" customWidth="1"/>
    <col min="9335" max="9335" width="4.875" style="28" customWidth="1"/>
    <col min="9336" max="9336" width="2.5" style="28" customWidth="1"/>
    <col min="9337" max="9337" width="4.875" style="28" customWidth="1"/>
    <col min="9338" max="9575" width="8.875" style="28"/>
    <col min="9576" max="9576" width="1.875" style="28" customWidth="1"/>
    <col min="9577" max="9577" width="2.5" style="28" customWidth="1"/>
    <col min="9578" max="9578" width="3.625" style="28" customWidth="1"/>
    <col min="9579" max="9579" width="2.875" style="28" customWidth="1"/>
    <col min="9580" max="9580" width="0.875" style="28" customWidth="1"/>
    <col min="9581" max="9581" width="1.125" style="28" customWidth="1"/>
    <col min="9582" max="9582" width="5.375" style="28" customWidth="1"/>
    <col min="9583" max="9583" width="6.5" style="28" customWidth="1"/>
    <col min="9584" max="9584" width="4.125" style="28" customWidth="1"/>
    <col min="9585" max="9585" width="7.875" style="28" customWidth="1"/>
    <col min="9586" max="9586" width="8.875" style="28" customWidth="1"/>
    <col min="9587" max="9590" width="6.125" style="28" customWidth="1"/>
    <col min="9591" max="9591" width="4.875" style="28" customWidth="1"/>
    <col min="9592" max="9592" width="2.5" style="28" customWidth="1"/>
    <col min="9593" max="9593" width="4.875" style="28" customWidth="1"/>
    <col min="9594" max="9831" width="8.875" style="28"/>
    <col min="9832" max="9832" width="1.875" style="28" customWidth="1"/>
    <col min="9833" max="9833" width="2.5" style="28" customWidth="1"/>
    <col min="9834" max="9834" width="3.625" style="28" customWidth="1"/>
    <col min="9835" max="9835" width="2.875" style="28" customWidth="1"/>
    <col min="9836" max="9836" width="0.875" style="28" customWidth="1"/>
    <col min="9837" max="9837" width="1.125" style="28" customWidth="1"/>
    <col min="9838" max="9838" width="5.375" style="28" customWidth="1"/>
    <col min="9839" max="9839" width="6.5" style="28" customWidth="1"/>
    <col min="9840" max="9840" width="4.125" style="28" customWidth="1"/>
    <col min="9841" max="9841" width="7.875" style="28" customWidth="1"/>
    <col min="9842" max="9842" width="8.875" style="28" customWidth="1"/>
    <col min="9843" max="9846" width="6.125" style="28" customWidth="1"/>
    <col min="9847" max="9847" width="4.875" style="28" customWidth="1"/>
    <col min="9848" max="9848" width="2.5" style="28" customWidth="1"/>
    <col min="9849" max="9849" width="4.875" style="28" customWidth="1"/>
    <col min="9850" max="10087" width="8.875" style="28"/>
    <col min="10088" max="10088" width="1.875" style="28" customWidth="1"/>
    <col min="10089" max="10089" width="2.5" style="28" customWidth="1"/>
    <col min="10090" max="10090" width="3.625" style="28" customWidth="1"/>
    <col min="10091" max="10091" width="2.875" style="28" customWidth="1"/>
    <col min="10092" max="10092" width="0.875" style="28" customWidth="1"/>
    <col min="10093" max="10093" width="1.125" style="28" customWidth="1"/>
    <col min="10094" max="10094" width="5.375" style="28" customWidth="1"/>
    <col min="10095" max="10095" width="6.5" style="28" customWidth="1"/>
    <col min="10096" max="10096" width="4.125" style="28" customWidth="1"/>
    <col min="10097" max="10097" width="7.875" style="28" customWidth="1"/>
    <col min="10098" max="10098" width="8.875" style="28" customWidth="1"/>
    <col min="10099" max="10102" width="6.125" style="28" customWidth="1"/>
    <col min="10103" max="10103" width="4.875" style="28" customWidth="1"/>
    <col min="10104" max="10104" width="2.5" style="28" customWidth="1"/>
    <col min="10105" max="10105" width="4.875" style="28" customWidth="1"/>
    <col min="10106" max="10343" width="8.875" style="28"/>
    <col min="10344" max="10344" width="1.875" style="28" customWidth="1"/>
    <col min="10345" max="10345" width="2.5" style="28" customWidth="1"/>
    <col min="10346" max="10346" width="3.625" style="28" customWidth="1"/>
    <col min="10347" max="10347" width="2.875" style="28" customWidth="1"/>
    <col min="10348" max="10348" width="0.875" style="28" customWidth="1"/>
    <col min="10349" max="10349" width="1.125" style="28" customWidth="1"/>
    <col min="10350" max="10350" width="5.375" style="28" customWidth="1"/>
    <col min="10351" max="10351" width="6.5" style="28" customWidth="1"/>
    <col min="10352" max="10352" width="4.125" style="28" customWidth="1"/>
    <col min="10353" max="10353" width="7.875" style="28" customWidth="1"/>
    <col min="10354" max="10354" width="8.875" style="28" customWidth="1"/>
    <col min="10355" max="10358" width="6.125" style="28" customWidth="1"/>
    <col min="10359" max="10359" width="4.875" style="28" customWidth="1"/>
    <col min="10360" max="10360" width="2.5" style="28" customWidth="1"/>
    <col min="10361" max="10361" width="4.875" style="28" customWidth="1"/>
    <col min="10362" max="10599" width="8.875" style="28"/>
    <col min="10600" max="10600" width="1.875" style="28" customWidth="1"/>
    <col min="10601" max="10601" width="2.5" style="28" customWidth="1"/>
    <col min="10602" max="10602" width="3.625" style="28" customWidth="1"/>
    <col min="10603" max="10603" width="2.875" style="28" customWidth="1"/>
    <col min="10604" max="10604" width="0.875" style="28" customWidth="1"/>
    <col min="10605" max="10605" width="1.125" style="28" customWidth="1"/>
    <col min="10606" max="10606" width="5.375" style="28" customWidth="1"/>
    <col min="10607" max="10607" width="6.5" style="28" customWidth="1"/>
    <col min="10608" max="10608" width="4.125" style="28" customWidth="1"/>
    <col min="10609" max="10609" width="7.875" style="28" customWidth="1"/>
    <col min="10610" max="10610" width="8.875" style="28" customWidth="1"/>
    <col min="10611" max="10614" width="6.125" style="28" customWidth="1"/>
    <col min="10615" max="10615" width="4.875" style="28" customWidth="1"/>
    <col min="10616" max="10616" width="2.5" style="28" customWidth="1"/>
    <col min="10617" max="10617" width="4.875" style="28" customWidth="1"/>
    <col min="10618" max="10855" width="8.875" style="28"/>
    <col min="10856" max="10856" width="1.875" style="28" customWidth="1"/>
    <col min="10857" max="10857" width="2.5" style="28" customWidth="1"/>
    <col min="10858" max="10858" width="3.625" style="28" customWidth="1"/>
    <col min="10859" max="10859" width="2.875" style="28" customWidth="1"/>
    <col min="10860" max="10860" width="0.875" style="28" customWidth="1"/>
    <col min="10861" max="10861" width="1.125" style="28" customWidth="1"/>
    <col min="10862" max="10862" width="5.375" style="28" customWidth="1"/>
    <col min="10863" max="10863" width="6.5" style="28" customWidth="1"/>
    <col min="10864" max="10864" width="4.125" style="28" customWidth="1"/>
    <col min="10865" max="10865" width="7.875" style="28" customWidth="1"/>
    <col min="10866" max="10866" width="8.875" style="28" customWidth="1"/>
    <col min="10867" max="10870" width="6.125" style="28" customWidth="1"/>
    <col min="10871" max="10871" width="4.875" style="28" customWidth="1"/>
    <col min="10872" max="10872" width="2.5" style="28" customWidth="1"/>
    <col min="10873" max="10873" width="4.875" style="28" customWidth="1"/>
    <col min="10874" max="11111" width="8.875" style="28"/>
    <col min="11112" max="11112" width="1.875" style="28" customWidth="1"/>
    <col min="11113" max="11113" width="2.5" style="28" customWidth="1"/>
    <col min="11114" max="11114" width="3.625" style="28" customWidth="1"/>
    <col min="11115" max="11115" width="2.875" style="28" customWidth="1"/>
    <col min="11116" max="11116" width="0.875" style="28" customWidth="1"/>
    <col min="11117" max="11117" width="1.125" style="28" customWidth="1"/>
    <col min="11118" max="11118" width="5.375" style="28" customWidth="1"/>
    <col min="11119" max="11119" width="6.5" style="28" customWidth="1"/>
    <col min="11120" max="11120" width="4.125" style="28" customWidth="1"/>
    <col min="11121" max="11121" width="7.875" style="28" customWidth="1"/>
    <col min="11122" max="11122" width="8.875" style="28" customWidth="1"/>
    <col min="11123" max="11126" width="6.125" style="28" customWidth="1"/>
    <col min="11127" max="11127" width="4.875" style="28" customWidth="1"/>
    <col min="11128" max="11128" width="2.5" style="28" customWidth="1"/>
    <col min="11129" max="11129" width="4.875" style="28" customWidth="1"/>
    <col min="11130" max="11367" width="8.875" style="28"/>
    <col min="11368" max="11368" width="1.875" style="28" customWidth="1"/>
    <col min="11369" max="11369" width="2.5" style="28" customWidth="1"/>
    <col min="11370" max="11370" width="3.625" style="28" customWidth="1"/>
    <col min="11371" max="11371" width="2.875" style="28" customWidth="1"/>
    <col min="11372" max="11372" width="0.875" style="28" customWidth="1"/>
    <col min="11373" max="11373" width="1.125" style="28" customWidth="1"/>
    <col min="11374" max="11374" width="5.375" style="28" customWidth="1"/>
    <col min="11375" max="11375" width="6.5" style="28" customWidth="1"/>
    <col min="11376" max="11376" width="4.125" style="28" customWidth="1"/>
    <col min="11377" max="11377" width="7.875" style="28" customWidth="1"/>
    <col min="11378" max="11378" width="8.875" style="28" customWidth="1"/>
    <col min="11379" max="11382" width="6.125" style="28" customWidth="1"/>
    <col min="11383" max="11383" width="4.875" style="28" customWidth="1"/>
    <col min="11384" max="11384" width="2.5" style="28" customWidth="1"/>
    <col min="11385" max="11385" width="4.875" style="28" customWidth="1"/>
    <col min="11386" max="11623" width="8.875" style="28"/>
    <col min="11624" max="11624" width="1.875" style="28" customWidth="1"/>
    <col min="11625" max="11625" width="2.5" style="28" customWidth="1"/>
    <col min="11626" max="11626" width="3.625" style="28" customWidth="1"/>
    <col min="11627" max="11627" width="2.875" style="28" customWidth="1"/>
    <col min="11628" max="11628" width="0.875" style="28" customWidth="1"/>
    <col min="11629" max="11629" width="1.125" style="28" customWidth="1"/>
    <col min="11630" max="11630" width="5.375" style="28" customWidth="1"/>
    <col min="11631" max="11631" width="6.5" style="28" customWidth="1"/>
    <col min="11632" max="11632" width="4.125" style="28" customWidth="1"/>
    <col min="11633" max="11633" width="7.875" style="28" customWidth="1"/>
    <col min="11634" max="11634" width="8.875" style="28" customWidth="1"/>
    <col min="11635" max="11638" width="6.125" style="28" customWidth="1"/>
    <col min="11639" max="11639" width="4.875" style="28" customWidth="1"/>
    <col min="11640" max="11640" width="2.5" style="28" customWidth="1"/>
    <col min="11641" max="11641" width="4.875" style="28" customWidth="1"/>
    <col min="11642" max="11879" width="8.875" style="28"/>
    <col min="11880" max="11880" width="1.875" style="28" customWidth="1"/>
    <col min="11881" max="11881" width="2.5" style="28" customWidth="1"/>
    <col min="11882" max="11882" width="3.625" style="28" customWidth="1"/>
    <col min="11883" max="11883" width="2.875" style="28" customWidth="1"/>
    <col min="11884" max="11884" width="0.875" style="28" customWidth="1"/>
    <col min="11885" max="11885" width="1.125" style="28" customWidth="1"/>
    <col min="11886" max="11886" width="5.375" style="28" customWidth="1"/>
    <col min="11887" max="11887" width="6.5" style="28" customWidth="1"/>
    <col min="11888" max="11888" width="4.125" style="28" customWidth="1"/>
    <col min="11889" max="11889" width="7.875" style="28" customWidth="1"/>
    <col min="11890" max="11890" width="8.875" style="28" customWidth="1"/>
    <col min="11891" max="11894" width="6.125" style="28" customWidth="1"/>
    <col min="11895" max="11895" width="4.875" style="28" customWidth="1"/>
    <col min="11896" max="11896" width="2.5" style="28" customWidth="1"/>
    <col min="11897" max="11897" width="4.875" style="28" customWidth="1"/>
    <col min="11898" max="12135" width="8.875" style="28"/>
    <col min="12136" max="12136" width="1.875" style="28" customWidth="1"/>
    <col min="12137" max="12137" width="2.5" style="28" customWidth="1"/>
    <col min="12138" max="12138" width="3.625" style="28" customWidth="1"/>
    <col min="12139" max="12139" width="2.875" style="28" customWidth="1"/>
    <col min="12140" max="12140" width="0.875" style="28" customWidth="1"/>
    <col min="12141" max="12141" width="1.125" style="28" customWidth="1"/>
    <col min="12142" max="12142" width="5.375" style="28" customWidth="1"/>
    <col min="12143" max="12143" width="6.5" style="28" customWidth="1"/>
    <col min="12144" max="12144" width="4.125" style="28" customWidth="1"/>
    <col min="12145" max="12145" width="7.875" style="28" customWidth="1"/>
    <col min="12146" max="12146" width="8.875" style="28" customWidth="1"/>
    <col min="12147" max="12150" width="6.125" style="28" customWidth="1"/>
    <col min="12151" max="12151" width="4.875" style="28" customWidth="1"/>
    <col min="12152" max="12152" width="2.5" style="28" customWidth="1"/>
    <col min="12153" max="12153" width="4.875" style="28" customWidth="1"/>
    <col min="12154" max="12391" width="8.875" style="28"/>
    <col min="12392" max="12392" width="1.875" style="28" customWidth="1"/>
    <col min="12393" max="12393" width="2.5" style="28" customWidth="1"/>
    <col min="12394" max="12394" width="3.625" style="28" customWidth="1"/>
    <col min="12395" max="12395" width="2.875" style="28" customWidth="1"/>
    <col min="12396" max="12396" width="0.875" style="28" customWidth="1"/>
    <col min="12397" max="12397" width="1.125" style="28" customWidth="1"/>
    <col min="12398" max="12398" width="5.375" style="28" customWidth="1"/>
    <col min="12399" max="12399" width="6.5" style="28" customWidth="1"/>
    <col min="12400" max="12400" width="4.125" style="28" customWidth="1"/>
    <col min="12401" max="12401" width="7.875" style="28" customWidth="1"/>
    <col min="12402" max="12402" width="8.875" style="28" customWidth="1"/>
    <col min="12403" max="12406" width="6.125" style="28" customWidth="1"/>
    <col min="12407" max="12407" width="4.875" style="28" customWidth="1"/>
    <col min="12408" max="12408" width="2.5" style="28" customWidth="1"/>
    <col min="12409" max="12409" width="4.875" style="28" customWidth="1"/>
    <col min="12410" max="12647" width="8.875" style="28"/>
    <col min="12648" max="12648" width="1.875" style="28" customWidth="1"/>
    <col min="12649" max="12649" width="2.5" style="28" customWidth="1"/>
    <col min="12650" max="12650" width="3.625" style="28" customWidth="1"/>
    <col min="12651" max="12651" width="2.875" style="28" customWidth="1"/>
    <col min="12652" max="12652" width="0.875" style="28" customWidth="1"/>
    <col min="12653" max="12653" width="1.125" style="28" customWidth="1"/>
    <col min="12654" max="12654" width="5.375" style="28" customWidth="1"/>
    <col min="12655" max="12655" width="6.5" style="28" customWidth="1"/>
    <col min="12656" max="12656" width="4.125" style="28" customWidth="1"/>
    <col min="12657" max="12657" width="7.875" style="28" customWidth="1"/>
    <col min="12658" max="12658" width="8.875" style="28" customWidth="1"/>
    <col min="12659" max="12662" width="6.125" style="28" customWidth="1"/>
    <col min="12663" max="12663" width="4.875" style="28" customWidth="1"/>
    <col min="12664" max="12664" width="2.5" style="28" customWidth="1"/>
    <col min="12665" max="12665" width="4.875" style="28" customWidth="1"/>
    <col min="12666" max="12903" width="8.875" style="28"/>
    <col min="12904" max="12904" width="1.875" style="28" customWidth="1"/>
    <col min="12905" max="12905" width="2.5" style="28" customWidth="1"/>
    <col min="12906" max="12906" width="3.625" style="28" customWidth="1"/>
    <col min="12907" max="12907" width="2.875" style="28" customWidth="1"/>
    <col min="12908" max="12908" width="0.875" style="28" customWidth="1"/>
    <col min="12909" max="12909" width="1.125" style="28" customWidth="1"/>
    <col min="12910" max="12910" width="5.375" style="28" customWidth="1"/>
    <col min="12911" max="12911" width="6.5" style="28" customWidth="1"/>
    <col min="12912" max="12912" width="4.125" style="28" customWidth="1"/>
    <col min="12913" max="12913" width="7.875" style="28" customWidth="1"/>
    <col min="12914" max="12914" width="8.875" style="28" customWidth="1"/>
    <col min="12915" max="12918" width="6.125" style="28" customWidth="1"/>
    <col min="12919" max="12919" width="4.875" style="28" customWidth="1"/>
    <col min="12920" max="12920" width="2.5" style="28" customWidth="1"/>
    <col min="12921" max="12921" width="4.875" style="28" customWidth="1"/>
    <col min="12922" max="13159" width="8.875" style="28"/>
    <col min="13160" max="13160" width="1.875" style="28" customWidth="1"/>
    <col min="13161" max="13161" width="2.5" style="28" customWidth="1"/>
    <col min="13162" max="13162" width="3.625" style="28" customWidth="1"/>
    <col min="13163" max="13163" width="2.875" style="28" customWidth="1"/>
    <col min="13164" max="13164" width="0.875" style="28" customWidth="1"/>
    <col min="13165" max="13165" width="1.125" style="28" customWidth="1"/>
    <col min="13166" max="13166" width="5.375" style="28" customWidth="1"/>
    <col min="13167" max="13167" width="6.5" style="28" customWidth="1"/>
    <col min="13168" max="13168" width="4.125" style="28" customWidth="1"/>
    <col min="13169" max="13169" width="7.875" style="28" customWidth="1"/>
    <col min="13170" max="13170" width="8.875" style="28" customWidth="1"/>
    <col min="13171" max="13174" width="6.125" style="28" customWidth="1"/>
    <col min="13175" max="13175" width="4.875" style="28" customWidth="1"/>
    <col min="13176" max="13176" width="2.5" style="28" customWidth="1"/>
    <col min="13177" max="13177" width="4.875" style="28" customWidth="1"/>
    <col min="13178" max="13415" width="8.875" style="28"/>
    <col min="13416" max="13416" width="1.875" style="28" customWidth="1"/>
    <col min="13417" max="13417" width="2.5" style="28" customWidth="1"/>
    <col min="13418" max="13418" width="3.625" style="28" customWidth="1"/>
    <col min="13419" max="13419" width="2.875" style="28" customWidth="1"/>
    <col min="13420" max="13420" width="0.875" style="28" customWidth="1"/>
    <col min="13421" max="13421" width="1.125" style="28" customWidth="1"/>
    <col min="13422" max="13422" width="5.375" style="28" customWidth="1"/>
    <col min="13423" max="13423" width="6.5" style="28" customWidth="1"/>
    <col min="13424" max="13424" width="4.125" style="28" customWidth="1"/>
    <col min="13425" max="13425" width="7.875" style="28" customWidth="1"/>
    <col min="13426" max="13426" width="8.875" style="28" customWidth="1"/>
    <col min="13427" max="13430" width="6.125" style="28" customWidth="1"/>
    <col min="13431" max="13431" width="4.875" style="28" customWidth="1"/>
    <col min="13432" max="13432" width="2.5" style="28" customWidth="1"/>
    <col min="13433" max="13433" width="4.875" style="28" customWidth="1"/>
    <col min="13434" max="13671" width="8.875" style="28"/>
    <col min="13672" max="13672" width="1.875" style="28" customWidth="1"/>
    <col min="13673" max="13673" width="2.5" style="28" customWidth="1"/>
    <col min="13674" max="13674" width="3.625" style="28" customWidth="1"/>
    <col min="13675" max="13675" width="2.875" style="28" customWidth="1"/>
    <col min="13676" max="13676" width="0.875" style="28" customWidth="1"/>
    <col min="13677" max="13677" width="1.125" style="28" customWidth="1"/>
    <col min="13678" max="13678" width="5.375" style="28" customWidth="1"/>
    <col min="13679" max="13679" width="6.5" style="28" customWidth="1"/>
    <col min="13680" max="13680" width="4.125" style="28" customWidth="1"/>
    <col min="13681" max="13681" width="7.875" style="28" customWidth="1"/>
    <col min="13682" max="13682" width="8.875" style="28" customWidth="1"/>
    <col min="13683" max="13686" width="6.125" style="28" customWidth="1"/>
    <col min="13687" max="13687" width="4.875" style="28" customWidth="1"/>
    <col min="13688" max="13688" width="2.5" style="28" customWidth="1"/>
    <col min="13689" max="13689" width="4.875" style="28" customWidth="1"/>
    <col min="13690" max="13927" width="8.875" style="28"/>
    <col min="13928" max="13928" width="1.875" style="28" customWidth="1"/>
    <col min="13929" max="13929" width="2.5" style="28" customWidth="1"/>
    <col min="13930" max="13930" width="3.625" style="28" customWidth="1"/>
    <col min="13931" max="13931" width="2.875" style="28" customWidth="1"/>
    <col min="13932" max="13932" width="0.875" style="28" customWidth="1"/>
    <col min="13933" max="13933" width="1.125" style="28" customWidth="1"/>
    <col min="13934" max="13934" width="5.375" style="28" customWidth="1"/>
    <col min="13935" max="13935" width="6.5" style="28" customWidth="1"/>
    <col min="13936" max="13936" width="4.125" style="28" customWidth="1"/>
    <col min="13937" max="13937" width="7.875" style="28" customWidth="1"/>
    <col min="13938" max="13938" width="8.875" style="28" customWidth="1"/>
    <col min="13939" max="13942" width="6.125" style="28" customWidth="1"/>
    <col min="13943" max="13943" width="4.875" style="28" customWidth="1"/>
    <col min="13944" max="13944" width="2.5" style="28" customWidth="1"/>
    <col min="13945" max="13945" width="4.875" style="28" customWidth="1"/>
    <col min="13946" max="14183" width="8.875" style="28"/>
    <col min="14184" max="14184" width="1.875" style="28" customWidth="1"/>
    <col min="14185" max="14185" width="2.5" style="28" customWidth="1"/>
    <col min="14186" max="14186" width="3.625" style="28" customWidth="1"/>
    <col min="14187" max="14187" width="2.875" style="28" customWidth="1"/>
    <col min="14188" max="14188" width="0.875" style="28" customWidth="1"/>
    <col min="14189" max="14189" width="1.125" style="28" customWidth="1"/>
    <col min="14190" max="14190" width="5.375" style="28" customWidth="1"/>
    <col min="14191" max="14191" width="6.5" style="28" customWidth="1"/>
    <col min="14192" max="14192" width="4.125" style="28" customWidth="1"/>
    <col min="14193" max="14193" width="7.875" style="28" customWidth="1"/>
    <col min="14194" max="14194" width="8.875" style="28" customWidth="1"/>
    <col min="14195" max="14198" width="6.125" style="28" customWidth="1"/>
    <col min="14199" max="14199" width="4.875" style="28" customWidth="1"/>
    <col min="14200" max="14200" width="2.5" style="28" customWidth="1"/>
    <col min="14201" max="14201" width="4.875" style="28" customWidth="1"/>
    <col min="14202" max="14439" width="8.875" style="28"/>
    <col min="14440" max="14440" width="1.875" style="28" customWidth="1"/>
    <col min="14441" max="14441" width="2.5" style="28" customWidth="1"/>
    <col min="14442" max="14442" width="3.625" style="28" customWidth="1"/>
    <col min="14443" max="14443" width="2.875" style="28" customWidth="1"/>
    <col min="14444" max="14444" width="0.875" style="28" customWidth="1"/>
    <col min="14445" max="14445" width="1.125" style="28" customWidth="1"/>
    <col min="14446" max="14446" width="5.375" style="28" customWidth="1"/>
    <col min="14447" max="14447" width="6.5" style="28" customWidth="1"/>
    <col min="14448" max="14448" width="4.125" style="28" customWidth="1"/>
    <col min="14449" max="14449" width="7.875" style="28" customWidth="1"/>
    <col min="14450" max="14450" width="8.875" style="28" customWidth="1"/>
    <col min="14451" max="14454" width="6.125" style="28" customWidth="1"/>
    <col min="14455" max="14455" width="4.875" style="28" customWidth="1"/>
    <col min="14456" max="14456" width="2.5" style="28" customWidth="1"/>
    <col min="14457" max="14457" width="4.875" style="28" customWidth="1"/>
    <col min="14458" max="14695" width="8.875" style="28"/>
    <col min="14696" max="14696" width="1.875" style="28" customWidth="1"/>
    <col min="14697" max="14697" width="2.5" style="28" customWidth="1"/>
    <col min="14698" max="14698" width="3.625" style="28" customWidth="1"/>
    <col min="14699" max="14699" width="2.875" style="28" customWidth="1"/>
    <col min="14700" max="14700" width="0.875" style="28" customWidth="1"/>
    <col min="14701" max="14701" width="1.125" style="28" customWidth="1"/>
    <col min="14702" max="14702" width="5.375" style="28" customWidth="1"/>
    <col min="14703" max="14703" width="6.5" style="28" customWidth="1"/>
    <col min="14704" max="14704" width="4.125" style="28" customWidth="1"/>
    <col min="14705" max="14705" width="7.875" style="28" customWidth="1"/>
    <col min="14706" max="14706" width="8.875" style="28" customWidth="1"/>
    <col min="14707" max="14710" width="6.125" style="28" customWidth="1"/>
    <col min="14711" max="14711" width="4.875" style="28" customWidth="1"/>
    <col min="14712" max="14712" width="2.5" style="28" customWidth="1"/>
    <col min="14713" max="14713" width="4.875" style="28" customWidth="1"/>
    <col min="14714" max="14951" width="8.875" style="28"/>
    <col min="14952" max="14952" width="1.875" style="28" customWidth="1"/>
    <col min="14953" max="14953" width="2.5" style="28" customWidth="1"/>
    <col min="14954" max="14954" width="3.625" style="28" customWidth="1"/>
    <col min="14955" max="14955" width="2.875" style="28" customWidth="1"/>
    <col min="14956" max="14956" width="0.875" style="28" customWidth="1"/>
    <col min="14957" max="14957" width="1.125" style="28" customWidth="1"/>
    <col min="14958" max="14958" width="5.375" style="28" customWidth="1"/>
    <col min="14959" max="14959" width="6.5" style="28" customWidth="1"/>
    <col min="14960" max="14960" width="4.125" style="28" customWidth="1"/>
    <col min="14961" max="14961" width="7.875" style="28" customWidth="1"/>
    <col min="14962" max="14962" width="8.875" style="28" customWidth="1"/>
    <col min="14963" max="14966" width="6.125" style="28" customWidth="1"/>
    <col min="14967" max="14967" width="4.875" style="28" customWidth="1"/>
    <col min="14968" max="14968" width="2.5" style="28" customWidth="1"/>
    <col min="14969" max="14969" width="4.875" style="28" customWidth="1"/>
    <col min="14970" max="15207" width="8.875" style="28"/>
    <col min="15208" max="15208" width="1.875" style="28" customWidth="1"/>
    <col min="15209" max="15209" width="2.5" style="28" customWidth="1"/>
    <col min="15210" max="15210" width="3.625" style="28" customWidth="1"/>
    <col min="15211" max="15211" width="2.875" style="28" customWidth="1"/>
    <col min="15212" max="15212" width="0.875" style="28" customWidth="1"/>
    <col min="15213" max="15213" width="1.125" style="28" customWidth="1"/>
    <col min="15214" max="15214" width="5.375" style="28" customWidth="1"/>
    <col min="15215" max="15215" width="6.5" style="28" customWidth="1"/>
    <col min="15216" max="15216" width="4.125" style="28" customWidth="1"/>
    <col min="15217" max="15217" width="7.875" style="28" customWidth="1"/>
    <col min="15218" max="15218" width="8.875" style="28" customWidth="1"/>
    <col min="15219" max="15222" width="6.125" style="28" customWidth="1"/>
    <col min="15223" max="15223" width="4.875" style="28" customWidth="1"/>
    <col min="15224" max="15224" width="2.5" style="28" customWidth="1"/>
    <col min="15225" max="15225" width="4.875" style="28" customWidth="1"/>
    <col min="15226" max="15463" width="8.875" style="28"/>
    <col min="15464" max="15464" width="1.875" style="28" customWidth="1"/>
    <col min="15465" max="15465" width="2.5" style="28" customWidth="1"/>
    <col min="15466" max="15466" width="3.625" style="28" customWidth="1"/>
    <col min="15467" max="15467" width="2.875" style="28" customWidth="1"/>
    <col min="15468" max="15468" width="0.875" style="28" customWidth="1"/>
    <col min="15469" max="15469" width="1.125" style="28" customWidth="1"/>
    <col min="15470" max="15470" width="5.375" style="28" customWidth="1"/>
    <col min="15471" max="15471" width="6.5" style="28" customWidth="1"/>
    <col min="15472" max="15472" width="4.125" style="28" customWidth="1"/>
    <col min="15473" max="15473" width="7.875" style="28" customWidth="1"/>
    <col min="15474" max="15474" width="8.875" style="28" customWidth="1"/>
    <col min="15475" max="15478" width="6.125" style="28" customWidth="1"/>
    <col min="15479" max="15479" width="4.875" style="28" customWidth="1"/>
    <col min="15480" max="15480" width="2.5" style="28" customWidth="1"/>
    <col min="15481" max="15481" width="4.875" style="28" customWidth="1"/>
    <col min="15482" max="15719" width="8.875" style="28"/>
    <col min="15720" max="15720" width="1.875" style="28" customWidth="1"/>
    <col min="15721" max="15721" width="2.5" style="28" customWidth="1"/>
    <col min="15722" max="15722" width="3.625" style="28" customWidth="1"/>
    <col min="15723" max="15723" width="2.875" style="28" customWidth="1"/>
    <col min="15724" max="15724" width="0.875" style="28" customWidth="1"/>
    <col min="15725" max="15725" width="1.125" style="28" customWidth="1"/>
    <col min="15726" max="15726" width="5.375" style="28" customWidth="1"/>
    <col min="15727" max="15727" width="6.5" style="28" customWidth="1"/>
    <col min="15728" max="15728" width="4.125" style="28" customWidth="1"/>
    <col min="15729" max="15729" width="7.875" style="28" customWidth="1"/>
    <col min="15730" max="15730" width="8.875" style="28" customWidth="1"/>
    <col min="15731" max="15734" width="6.125" style="28" customWidth="1"/>
    <col min="15735" max="15735" width="4.875" style="28" customWidth="1"/>
    <col min="15736" max="15736" width="2.5" style="28" customWidth="1"/>
    <col min="15737" max="15737" width="4.875" style="28" customWidth="1"/>
    <col min="15738" max="15975" width="8.875" style="28"/>
    <col min="15976" max="15976" width="1.875" style="28" customWidth="1"/>
    <col min="15977" max="15977" width="2.5" style="28" customWidth="1"/>
    <col min="15978" max="15978" width="3.625" style="28" customWidth="1"/>
    <col min="15979" max="15979" width="2.875" style="28" customWidth="1"/>
    <col min="15980" max="15980" width="0.875" style="28" customWidth="1"/>
    <col min="15981" max="15981" width="1.125" style="28" customWidth="1"/>
    <col min="15982" max="15982" width="5.375" style="28" customWidth="1"/>
    <col min="15983" max="15983" width="6.5" style="28" customWidth="1"/>
    <col min="15984" max="15984" width="4.125" style="28" customWidth="1"/>
    <col min="15985" max="15985" width="7.875" style="28" customWidth="1"/>
    <col min="15986" max="15986" width="8.875" style="28" customWidth="1"/>
    <col min="15987" max="15990" width="6.125" style="28" customWidth="1"/>
    <col min="15991" max="15991" width="4.875" style="28" customWidth="1"/>
    <col min="15992" max="15992" width="2.5" style="28" customWidth="1"/>
    <col min="15993" max="15993" width="4.875" style="28" customWidth="1"/>
    <col min="15994" max="16231" width="8.875" style="28"/>
    <col min="16232" max="16232" width="1.875" style="28" customWidth="1"/>
    <col min="16233" max="16233" width="2.5" style="28" customWidth="1"/>
    <col min="16234" max="16234" width="3.625" style="28" customWidth="1"/>
    <col min="16235" max="16235" width="2.875" style="28" customWidth="1"/>
    <col min="16236" max="16236" width="0.875" style="28" customWidth="1"/>
    <col min="16237" max="16237" width="1.125" style="28" customWidth="1"/>
    <col min="16238" max="16238" width="5.375" style="28" customWidth="1"/>
    <col min="16239" max="16239" width="6.5" style="28" customWidth="1"/>
    <col min="16240" max="16240" width="4.125" style="28" customWidth="1"/>
    <col min="16241" max="16241" width="7.875" style="28" customWidth="1"/>
    <col min="16242" max="16242" width="8.875" style="28" customWidth="1"/>
    <col min="16243" max="16246" width="6.125" style="28" customWidth="1"/>
    <col min="16247" max="16247" width="4.875" style="28" customWidth="1"/>
    <col min="16248" max="16248" width="2.5" style="28" customWidth="1"/>
    <col min="16249" max="16249" width="4.875" style="28" customWidth="1"/>
    <col min="16250" max="16384" width="8.875" style="28"/>
  </cols>
  <sheetData>
    <row r="1" spans="1:141" s="13" customFormat="1" ht="18" customHeight="1">
      <c r="B1" s="767" t="s">
        <v>40</v>
      </c>
      <c r="C1" s="767" t="s">
        <v>41</v>
      </c>
      <c r="D1" s="767" t="s">
        <v>42</v>
      </c>
      <c r="E1" s="767" t="s">
        <v>43</v>
      </c>
      <c r="F1" s="65"/>
      <c r="G1" s="769" t="s">
        <v>44</v>
      </c>
      <c r="H1" s="770"/>
      <c r="I1" s="770"/>
      <c r="J1" s="771"/>
      <c r="K1" s="55"/>
      <c r="L1" s="769" t="s">
        <v>193</v>
      </c>
      <c r="M1" s="770"/>
      <c r="N1" s="770"/>
      <c r="O1" s="770"/>
      <c r="P1" s="770"/>
      <c r="Q1" s="770"/>
      <c r="R1" s="770"/>
      <c r="S1" s="770"/>
      <c r="T1" s="770"/>
      <c r="U1" s="770"/>
      <c r="V1" s="770"/>
      <c r="W1" s="770"/>
      <c r="X1" s="770"/>
      <c r="Y1" s="770"/>
      <c r="Z1" s="770"/>
      <c r="AA1" s="770"/>
      <c r="AB1" s="770"/>
      <c r="AC1" s="771"/>
      <c r="AD1" s="55"/>
      <c r="AE1" s="813" t="s">
        <v>105</v>
      </c>
      <c r="AF1" s="814"/>
      <c r="AG1" s="814"/>
      <c r="AH1" s="814"/>
      <c r="AI1" s="814"/>
      <c r="AJ1" s="814"/>
      <c r="AK1" s="814"/>
      <c r="AL1" s="815"/>
      <c r="AM1" s="55"/>
      <c r="AN1" s="775" t="s">
        <v>194</v>
      </c>
      <c r="AO1" s="830"/>
      <c r="AP1" s="830"/>
      <c r="AQ1" s="830"/>
      <c r="AR1" s="830"/>
      <c r="AS1" s="830"/>
      <c r="AT1" s="830"/>
      <c r="AU1" s="830"/>
      <c r="AV1" s="830"/>
      <c r="AW1" s="830"/>
      <c r="AX1" s="776"/>
      <c r="AY1" s="107"/>
      <c r="AZ1" s="831" t="s">
        <v>195</v>
      </c>
      <c r="BA1" s="832"/>
      <c r="BB1" s="832"/>
      <c r="BC1" s="832"/>
      <c r="BD1" s="832"/>
      <c r="BE1" s="832"/>
      <c r="BF1" s="832"/>
      <c r="BG1" s="832"/>
      <c r="BH1" s="833"/>
      <c r="BI1" s="107"/>
      <c r="BJ1" s="831" t="s">
        <v>196</v>
      </c>
      <c r="BK1" s="832"/>
      <c r="BL1" s="832"/>
      <c r="BM1" s="832"/>
      <c r="BN1" s="832"/>
      <c r="BO1" s="832"/>
      <c r="BP1" s="832"/>
      <c r="BQ1" s="832"/>
      <c r="BR1" s="833"/>
      <c r="BS1" s="55"/>
      <c r="BT1" s="55"/>
      <c r="BU1" s="813" t="s">
        <v>45</v>
      </c>
      <c r="BV1" s="814"/>
      <c r="BW1" s="814"/>
      <c r="BX1" s="814"/>
      <c r="BY1" s="814"/>
      <c r="BZ1" s="814"/>
      <c r="CA1" s="814"/>
      <c r="CB1" s="814"/>
      <c r="CC1" s="814"/>
      <c r="CD1" s="814"/>
      <c r="CE1" s="814"/>
      <c r="CF1" s="814"/>
      <c r="CG1" s="815"/>
      <c r="CH1" s="55"/>
      <c r="CI1" s="813" t="s">
        <v>46</v>
      </c>
      <c r="CJ1" s="814"/>
      <c r="CK1" s="814"/>
      <c r="CL1" s="814"/>
      <c r="CM1" s="814"/>
      <c r="CN1" s="814"/>
      <c r="CO1" s="814"/>
      <c r="CP1" s="814"/>
      <c r="CQ1" s="815"/>
      <c r="CR1" s="55"/>
      <c r="CS1" s="813" t="s">
        <v>47</v>
      </c>
      <c r="CT1" s="815"/>
      <c r="CU1" s="55"/>
      <c r="CV1" s="813" t="s">
        <v>48</v>
      </c>
      <c r="CW1" s="814"/>
      <c r="CX1" s="815"/>
      <c r="CY1" s="55"/>
      <c r="CZ1" s="767" t="s">
        <v>106</v>
      </c>
      <c r="DA1" s="55"/>
      <c r="DB1" s="767" t="s">
        <v>49</v>
      </c>
      <c r="DC1" s="55"/>
      <c r="DD1" s="813" t="s">
        <v>133</v>
      </c>
      <c r="DE1" s="814"/>
      <c r="DF1" s="814"/>
      <c r="DG1" s="814"/>
      <c r="DH1" s="814"/>
      <c r="DI1" s="814"/>
      <c r="DJ1" s="814"/>
      <c r="DK1" s="814"/>
      <c r="DL1" s="815"/>
      <c r="DM1" s="55"/>
      <c r="DN1" s="825" t="s">
        <v>134</v>
      </c>
      <c r="DO1" s="826"/>
      <c r="DP1" s="826"/>
      <c r="DQ1" s="827"/>
      <c r="DR1" s="55"/>
      <c r="DS1" s="767" t="s">
        <v>50</v>
      </c>
      <c r="DT1" s="55"/>
      <c r="DU1" s="55"/>
      <c r="DV1" s="809" t="s">
        <v>51</v>
      </c>
      <c r="DW1" s="809"/>
      <c r="DX1" s="810" t="s">
        <v>52</v>
      </c>
    </row>
    <row r="2" spans="1:141" s="13" customFormat="1" ht="18" customHeight="1">
      <c r="B2" s="768"/>
      <c r="C2" s="768"/>
      <c r="D2" s="768"/>
      <c r="E2" s="768"/>
      <c r="F2" s="65"/>
      <c r="G2" s="769" t="s">
        <v>53</v>
      </c>
      <c r="H2" s="771"/>
      <c r="I2" s="811" t="s">
        <v>54</v>
      </c>
      <c r="J2" s="812"/>
      <c r="K2" s="24"/>
      <c r="L2" s="813" t="s">
        <v>53</v>
      </c>
      <c r="M2" s="814"/>
      <c r="N2" s="814"/>
      <c r="O2" s="814"/>
      <c r="P2" s="814"/>
      <c r="Q2" s="814"/>
      <c r="R2" s="814"/>
      <c r="S2" s="814"/>
      <c r="T2" s="815"/>
      <c r="U2" s="816" t="s">
        <v>54</v>
      </c>
      <c r="V2" s="817"/>
      <c r="W2" s="817"/>
      <c r="X2" s="817"/>
      <c r="Y2" s="817"/>
      <c r="Z2" s="817"/>
      <c r="AA2" s="817"/>
      <c r="AB2" s="817"/>
      <c r="AC2" s="818"/>
      <c r="AD2" s="24"/>
      <c r="AE2" s="110"/>
      <c r="AF2" s="21"/>
      <c r="AG2" s="21"/>
      <c r="AH2" s="21"/>
      <c r="AI2" s="55"/>
      <c r="AJ2" s="55"/>
      <c r="AK2" s="55"/>
      <c r="AL2" s="106"/>
      <c r="AM2" s="24"/>
      <c r="AN2" s="111"/>
      <c r="AO2" s="21"/>
      <c r="AP2" s="813" t="s">
        <v>193</v>
      </c>
      <c r="AQ2" s="814"/>
      <c r="AR2" s="814"/>
      <c r="AS2" s="814"/>
      <c r="AT2" s="814"/>
      <c r="AU2" s="814"/>
      <c r="AV2" s="814"/>
      <c r="AW2" s="814"/>
      <c r="AX2" s="815"/>
      <c r="AY2" s="112"/>
      <c r="AZ2" s="834"/>
      <c r="BA2" s="835"/>
      <c r="BB2" s="835"/>
      <c r="BC2" s="835"/>
      <c r="BD2" s="835"/>
      <c r="BE2" s="835"/>
      <c r="BF2" s="835"/>
      <c r="BG2" s="835"/>
      <c r="BH2" s="836"/>
      <c r="BI2" s="112"/>
      <c r="BJ2" s="834"/>
      <c r="BK2" s="835"/>
      <c r="BL2" s="835"/>
      <c r="BM2" s="835"/>
      <c r="BN2" s="835"/>
      <c r="BO2" s="835"/>
      <c r="BP2" s="835"/>
      <c r="BQ2" s="835"/>
      <c r="BR2" s="836"/>
      <c r="BS2" s="24"/>
      <c r="BT2" s="24"/>
      <c r="BU2" s="823"/>
      <c r="BV2" s="810"/>
      <c r="BW2" s="810"/>
      <c r="BX2" s="810"/>
      <c r="BY2" s="810"/>
      <c r="BZ2" s="810"/>
      <c r="CA2" s="810"/>
      <c r="CB2" s="810"/>
      <c r="CC2" s="810"/>
      <c r="CD2" s="810"/>
      <c r="CE2" s="810"/>
      <c r="CF2" s="810"/>
      <c r="CG2" s="824"/>
      <c r="CH2" s="24"/>
      <c r="CI2" s="823"/>
      <c r="CJ2" s="810"/>
      <c r="CK2" s="810"/>
      <c r="CL2" s="810"/>
      <c r="CM2" s="810"/>
      <c r="CN2" s="810"/>
      <c r="CO2" s="810"/>
      <c r="CP2" s="810"/>
      <c r="CQ2" s="824"/>
      <c r="CR2" s="55"/>
      <c r="CS2" s="823"/>
      <c r="CT2" s="824"/>
      <c r="CU2" s="55"/>
      <c r="CV2" s="823"/>
      <c r="CW2" s="810"/>
      <c r="CX2" s="824"/>
      <c r="CY2" s="24"/>
      <c r="CZ2" s="768"/>
      <c r="DA2" s="24"/>
      <c r="DB2" s="768"/>
      <c r="DC2" s="24"/>
      <c r="DD2" s="823"/>
      <c r="DE2" s="810"/>
      <c r="DF2" s="810"/>
      <c r="DG2" s="810"/>
      <c r="DH2" s="810"/>
      <c r="DI2" s="810"/>
      <c r="DJ2" s="810"/>
      <c r="DK2" s="810"/>
      <c r="DL2" s="824"/>
      <c r="DM2" s="24"/>
      <c r="DN2" s="819" t="s">
        <v>135</v>
      </c>
      <c r="DO2" s="821" t="s">
        <v>136</v>
      </c>
      <c r="DP2" s="821" t="s">
        <v>137</v>
      </c>
      <c r="DQ2" s="828" t="s">
        <v>138</v>
      </c>
      <c r="DR2" s="24"/>
      <c r="DS2" s="768"/>
      <c r="DT2" s="55"/>
      <c r="DU2" s="24"/>
      <c r="DV2" s="809"/>
      <c r="DW2" s="809"/>
      <c r="DX2" s="810"/>
    </row>
    <row r="3" spans="1:141" s="13" customFormat="1" ht="13.5" customHeight="1">
      <c r="B3" s="768"/>
      <c r="C3" s="768"/>
      <c r="D3" s="768"/>
      <c r="E3" s="768"/>
      <c r="F3" s="67"/>
      <c r="G3" s="103"/>
      <c r="H3" s="104"/>
      <c r="I3" s="108"/>
      <c r="J3" s="109"/>
      <c r="K3" s="24"/>
      <c r="L3" s="105"/>
      <c r="M3" s="55"/>
      <c r="N3" s="55"/>
      <c r="O3" s="772" t="s">
        <v>197</v>
      </c>
      <c r="P3" s="773"/>
      <c r="Q3" s="773"/>
      <c r="R3" s="773"/>
      <c r="S3" s="773"/>
      <c r="T3" s="774"/>
      <c r="U3" s="89"/>
      <c r="V3" s="24"/>
      <c r="W3" s="55"/>
      <c r="X3" s="772" t="s">
        <v>197</v>
      </c>
      <c r="Y3" s="773"/>
      <c r="Z3" s="773"/>
      <c r="AA3" s="773"/>
      <c r="AB3" s="773"/>
      <c r="AC3" s="774"/>
      <c r="AD3" s="21"/>
      <c r="AE3" s="105"/>
      <c r="AF3" s="55"/>
      <c r="AG3" s="778" t="s">
        <v>198</v>
      </c>
      <c r="AH3" s="779"/>
      <c r="AI3" s="779"/>
      <c r="AJ3" s="779"/>
      <c r="AK3" s="779"/>
      <c r="AL3" s="780"/>
      <c r="AM3" s="24"/>
      <c r="AN3" s="105"/>
      <c r="AO3" s="55"/>
      <c r="AP3" s="105"/>
      <c r="AQ3" s="55"/>
      <c r="AR3" s="55"/>
      <c r="AS3" s="772" t="s">
        <v>197</v>
      </c>
      <c r="AT3" s="773"/>
      <c r="AU3" s="773"/>
      <c r="AV3" s="773"/>
      <c r="AW3" s="773"/>
      <c r="AX3" s="774"/>
      <c r="AY3" s="113"/>
      <c r="AZ3" s="114"/>
      <c r="BA3" s="115"/>
      <c r="BB3" s="781" t="s">
        <v>193</v>
      </c>
      <c r="BC3" s="782"/>
      <c r="BD3" s="782"/>
      <c r="BE3" s="782"/>
      <c r="BF3" s="782"/>
      <c r="BG3" s="782"/>
      <c r="BH3" s="783"/>
      <c r="BI3" s="113"/>
      <c r="BJ3" s="114"/>
      <c r="BK3" s="115"/>
      <c r="BL3" s="781" t="s">
        <v>193</v>
      </c>
      <c r="BM3" s="782"/>
      <c r="BN3" s="782"/>
      <c r="BO3" s="782"/>
      <c r="BP3" s="782"/>
      <c r="BQ3" s="782"/>
      <c r="BR3" s="783"/>
      <c r="BS3" s="24"/>
      <c r="BT3" s="24"/>
      <c r="BU3" s="105"/>
      <c r="BV3" s="55"/>
      <c r="BW3" s="55"/>
      <c r="BX3" s="781" t="s">
        <v>193</v>
      </c>
      <c r="BY3" s="782"/>
      <c r="BZ3" s="782"/>
      <c r="CA3" s="782"/>
      <c r="CB3" s="782"/>
      <c r="CC3" s="782"/>
      <c r="CD3" s="783"/>
      <c r="CE3" s="55"/>
      <c r="CF3" s="55"/>
      <c r="CG3" s="106"/>
      <c r="CH3" s="24"/>
      <c r="CI3" s="105"/>
      <c r="CJ3" s="55"/>
      <c r="CK3" s="781" t="s">
        <v>193</v>
      </c>
      <c r="CL3" s="782"/>
      <c r="CM3" s="782"/>
      <c r="CN3" s="782"/>
      <c r="CO3" s="782"/>
      <c r="CP3" s="782"/>
      <c r="CQ3" s="783"/>
      <c r="CR3" s="55"/>
      <c r="CS3" s="105"/>
      <c r="CT3" s="106"/>
      <c r="CU3" s="55"/>
      <c r="CV3" s="105"/>
      <c r="CW3" s="55"/>
      <c r="CX3" s="106"/>
      <c r="CY3" s="24"/>
      <c r="CZ3" s="768"/>
      <c r="DA3" s="24"/>
      <c r="DB3" s="768"/>
      <c r="DC3" s="24"/>
      <c r="DD3" s="105"/>
      <c r="DE3" s="55"/>
      <c r="DF3" s="781" t="s">
        <v>193</v>
      </c>
      <c r="DG3" s="782"/>
      <c r="DH3" s="782"/>
      <c r="DI3" s="782"/>
      <c r="DJ3" s="782"/>
      <c r="DK3" s="782"/>
      <c r="DL3" s="783"/>
      <c r="DM3" s="24"/>
      <c r="DN3" s="820"/>
      <c r="DO3" s="822"/>
      <c r="DP3" s="822"/>
      <c r="DQ3" s="829"/>
      <c r="DR3" s="24"/>
      <c r="DS3" s="768"/>
      <c r="DT3" s="55"/>
      <c r="DU3" s="24"/>
      <c r="DV3" s="809"/>
      <c r="DW3" s="809"/>
      <c r="DX3" s="810"/>
    </row>
    <row r="4" spans="1:141" s="18" customFormat="1" ht="13.5" customHeight="1">
      <c r="B4" s="768"/>
      <c r="C4" s="768"/>
      <c r="D4" s="768"/>
      <c r="E4" s="768"/>
      <c r="F4" s="67"/>
      <c r="G4" s="775" t="s">
        <v>55</v>
      </c>
      <c r="H4" s="776"/>
      <c r="I4" s="775" t="s">
        <v>55</v>
      </c>
      <c r="J4" s="776"/>
      <c r="K4" s="68"/>
      <c r="L4" s="53"/>
      <c r="M4" s="63"/>
      <c r="N4" s="63"/>
      <c r="O4" s="784" t="s">
        <v>199</v>
      </c>
      <c r="P4" s="117"/>
      <c r="Q4" s="786" t="s">
        <v>200</v>
      </c>
      <c r="R4" s="117"/>
      <c r="S4" s="788" t="s">
        <v>201</v>
      </c>
      <c r="T4" s="789"/>
      <c r="U4" s="53"/>
      <c r="V4" s="63"/>
      <c r="W4" s="63"/>
      <c r="X4" s="784" t="s">
        <v>199</v>
      </c>
      <c r="Y4" s="117"/>
      <c r="Z4" s="786" t="s">
        <v>200</v>
      </c>
      <c r="AA4" s="117"/>
      <c r="AB4" s="788" t="s">
        <v>201</v>
      </c>
      <c r="AC4" s="789"/>
      <c r="AD4" s="68"/>
      <c r="AE4" s="53"/>
      <c r="AF4" s="69"/>
      <c r="AI4" s="63"/>
      <c r="AJ4" s="842" t="s">
        <v>202</v>
      </c>
      <c r="AK4" s="843"/>
      <c r="AL4" s="844"/>
      <c r="AM4" s="68"/>
      <c r="AN4" s="53"/>
      <c r="AO4" s="119"/>
      <c r="AP4" s="74"/>
      <c r="AQ4" s="63"/>
      <c r="AR4" s="63"/>
      <c r="AS4" s="784" t="s">
        <v>199</v>
      </c>
      <c r="AT4" s="117"/>
      <c r="AU4" s="786" t="s">
        <v>200</v>
      </c>
      <c r="AV4" s="117"/>
      <c r="AW4" s="788" t="s">
        <v>201</v>
      </c>
      <c r="AX4" s="789"/>
      <c r="AY4" s="113"/>
      <c r="AZ4" s="114"/>
      <c r="BA4" s="120"/>
      <c r="BB4" s="121"/>
      <c r="BC4" s="122"/>
      <c r="BD4" s="840" t="s">
        <v>197</v>
      </c>
      <c r="BE4" s="790"/>
      <c r="BF4" s="790"/>
      <c r="BG4" s="790"/>
      <c r="BH4" s="841"/>
      <c r="BI4" s="113"/>
      <c r="BJ4" s="114"/>
      <c r="BK4" s="120"/>
      <c r="BL4" s="121"/>
      <c r="BM4" s="122"/>
      <c r="BN4" s="840" t="s">
        <v>197</v>
      </c>
      <c r="BO4" s="790"/>
      <c r="BP4" s="790"/>
      <c r="BQ4" s="790"/>
      <c r="BR4" s="841"/>
      <c r="BS4" s="14"/>
      <c r="BT4" s="14"/>
      <c r="BU4" s="15"/>
      <c r="BV4" s="70"/>
      <c r="BW4" s="16"/>
      <c r="BX4" s="121"/>
      <c r="BY4" s="123"/>
      <c r="BZ4" s="840" t="s">
        <v>197</v>
      </c>
      <c r="CA4" s="790"/>
      <c r="CB4" s="790"/>
      <c r="CC4" s="790"/>
      <c r="CD4" s="841"/>
      <c r="CE4" s="71"/>
      <c r="CF4" s="68"/>
      <c r="CG4" s="851"/>
      <c r="CH4" s="14"/>
      <c r="CI4" s="15"/>
      <c r="CJ4" s="16"/>
      <c r="CK4" s="121"/>
      <c r="CL4" s="124"/>
      <c r="CM4" s="840" t="s">
        <v>197</v>
      </c>
      <c r="CN4" s="790"/>
      <c r="CO4" s="790"/>
      <c r="CP4" s="790"/>
      <c r="CQ4" s="841"/>
      <c r="CR4" s="68"/>
      <c r="CS4" s="837" t="s">
        <v>56</v>
      </c>
      <c r="CT4" s="838"/>
      <c r="CU4" s="68"/>
      <c r="CV4" s="15"/>
      <c r="CW4" s="839" t="s">
        <v>56</v>
      </c>
      <c r="CX4" s="838"/>
      <c r="CY4" s="14"/>
      <c r="CZ4" s="768"/>
      <c r="DA4" s="14"/>
      <c r="DB4" s="768"/>
      <c r="DC4" s="14"/>
      <c r="DD4" s="15"/>
      <c r="DE4" s="16"/>
      <c r="DF4" s="121"/>
      <c r="DG4" s="122"/>
      <c r="DH4" s="840" t="s">
        <v>197</v>
      </c>
      <c r="DI4" s="790"/>
      <c r="DJ4" s="790"/>
      <c r="DK4" s="790"/>
      <c r="DL4" s="841"/>
      <c r="DM4" s="14"/>
      <c r="DN4" s="820"/>
      <c r="DO4" s="822"/>
      <c r="DP4" s="822"/>
      <c r="DQ4" s="829"/>
      <c r="DR4" s="14"/>
      <c r="DS4" s="768"/>
      <c r="DT4" s="76"/>
      <c r="DU4" s="14"/>
      <c r="DV4" s="809"/>
      <c r="DW4" s="809"/>
      <c r="DX4" s="810"/>
      <c r="DY4" s="17"/>
      <c r="DZ4" s="17"/>
      <c r="EA4" s="17"/>
      <c r="EB4" s="17"/>
      <c r="EC4" s="17"/>
      <c r="ED4" s="17"/>
      <c r="EE4" s="17"/>
      <c r="EF4" s="17"/>
      <c r="EG4" s="17"/>
      <c r="EH4" s="17"/>
      <c r="EI4" s="17"/>
      <c r="EJ4" s="17"/>
      <c r="EK4" s="17"/>
    </row>
    <row r="5" spans="1:141" s="18" customFormat="1">
      <c r="B5" s="768"/>
      <c r="C5" s="768"/>
      <c r="D5" s="768"/>
      <c r="E5" s="768"/>
      <c r="F5" s="67"/>
      <c r="G5" s="53"/>
      <c r="H5" s="72" t="s">
        <v>203</v>
      </c>
      <c r="I5" s="53"/>
      <c r="J5" s="72" t="s">
        <v>203</v>
      </c>
      <c r="K5" s="24"/>
      <c r="L5" s="15"/>
      <c r="M5" s="73" t="s">
        <v>204</v>
      </c>
      <c r="N5" s="14"/>
      <c r="O5" s="785"/>
      <c r="P5" s="125"/>
      <c r="Q5" s="787"/>
      <c r="R5" s="125"/>
      <c r="S5" s="126"/>
      <c r="T5" s="118" t="s">
        <v>204</v>
      </c>
      <c r="U5" s="64"/>
      <c r="V5" s="73" t="s">
        <v>204</v>
      </c>
      <c r="W5" s="14"/>
      <c r="X5" s="785"/>
      <c r="Y5" s="125"/>
      <c r="Z5" s="787"/>
      <c r="AA5" s="125"/>
      <c r="AB5" s="126"/>
      <c r="AC5" s="127" t="s">
        <v>204</v>
      </c>
      <c r="AD5" s="24"/>
      <c r="AE5" s="15"/>
      <c r="AF5" s="73" t="s">
        <v>204</v>
      </c>
      <c r="AG5" s="74"/>
      <c r="AH5" s="75" t="s">
        <v>205</v>
      </c>
      <c r="AI5" s="14"/>
      <c r="AJ5" s="116" t="s">
        <v>199</v>
      </c>
      <c r="AK5" s="125"/>
      <c r="AL5" s="127" t="s">
        <v>200</v>
      </c>
      <c r="AM5" s="24"/>
      <c r="AN5" s="15"/>
      <c r="AO5" s="75" t="s">
        <v>204</v>
      </c>
      <c r="AP5" s="74"/>
      <c r="AQ5" s="75" t="s">
        <v>205</v>
      </c>
      <c r="AR5" s="14"/>
      <c r="AS5" s="785"/>
      <c r="AT5" s="125"/>
      <c r="AU5" s="787"/>
      <c r="AV5" s="125"/>
      <c r="AW5" s="126"/>
      <c r="AX5" s="127" t="s">
        <v>204</v>
      </c>
      <c r="AY5" s="112"/>
      <c r="AZ5" s="128"/>
      <c r="BA5" s="129"/>
      <c r="BB5" s="121"/>
      <c r="BC5" s="122"/>
      <c r="BD5" s="116" t="s">
        <v>206</v>
      </c>
      <c r="BE5" s="125"/>
      <c r="BF5" s="130" t="s">
        <v>200</v>
      </c>
      <c r="BG5" s="125"/>
      <c r="BH5" s="131" t="s">
        <v>201</v>
      </c>
      <c r="BI5" s="112"/>
      <c r="BJ5" s="128"/>
      <c r="BK5" s="129"/>
      <c r="BL5" s="121"/>
      <c r="BM5" s="122"/>
      <c r="BN5" s="116" t="s">
        <v>206</v>
      </c>
      <c r="BO5" s="125"/>
      <c r="BP5" s="130" t="s">
        <v>200</v>
      </c>
      <c r="BQ5" s="125"/>
      <c r="BR5" s="131" t="s">
        <v>201</v>
      </c>
      <c r="BS5" s="14"/>
      <c r="BT5" s="14"/>
      <c r="BU5" s="53"/>
      <c r="BV5" s="76"/>
      <c r="BW5" s="54"/>
      <c r="BX5" s="132"/>
      <c r="BY5" s="133"/>
      <c r="BZ5" s="116" t="s">
        <v>206</v>
      </c>
      <c r="CA5" s="134"/>
      <c r="CB5" s="130" t="s">
        <v>200</v>
      </c>
      <c r="CC5" s="134"/>
      <c r="CD5" s="131" t="s">
        <v>201</v>
      </c>
      <c r="CE5" s="71"/>
      <c r="CF5" s="24"/>
      <c r="CG5" s="851"/>
      <c r="CH5" s="14"/>
      <c r="CI5" s="53"/>
      <c r="CJ5" s="54"/>
      <c r="CK5" s="132"/>
      <c r="CL5" s="135"/>
      <c r="CM5" s="116" t="s">
        <v>206</v>
      </c>
      <c r="CN5" s="136"/>
      <c r="CO5" s="130" t="s">
        <v>200</v>
      </c>
      <c r="CP5" s="136"/>
      <c r="CQ5" s="131" t="s">
        <v>201</v>
      </c>
      <c r="CR5" s="68"/>
      <c r="CS5" s="77" t="s">
        <v>57</v>
      </c>
      <c r="CT5" s="78" t="s">
        <v>58</v>
      </c>
      <c r="CU5" s="68"/>
      <c r="CV5" s="15"/>
      <c r="CW5" s="79" t="s">
        <v>57</v>
      </c>
      <c r="CX5" s="78" t="s">
        <v>58</v>
      </c>
      <c r="CY5" s="14"/>
      <c r="CZ5" s="768"/>
      <c r="DA5" s="14"/>
      <c r="DB5" s="768"/>
      <c r="DC5" s="14"/>
      <c r="DD5" s="53"/>
      <c r="DE5" s="54"/>
      <c r="DF5" s="132"/>
      <c r="DG5" s="137"/>
      <c r="DH5" s="116" t="s">
        <v>206</v>
      </c>
      <c r="DI5" s="125"/>
      <c r="DJ5" s="130" t="s">
        <v>200</v>
      </c>
      <c r="DK5" s="125"/>
      <c r="DL5" s="131" t="s">
        <v>201</v>
      </c>
      <c r="DM5" s="14"/>
      <c r="DN5" s="820"/>
      <c r="DO5" s="822"/>
      <c r="DP5" s="822"/>
      <c r="DQ5" s="829"/>
      <c r="DR5" s="14"/>
      <c r="DS5" s="768"/>
      <c r="DT5" s="70"/>
      <c r="DU5" s="14"/>
      <c r="DV5" s="809"/>
      <c r="DW5" s="809"/>
      <c r="DX5" s="810"/>
      <c r="DY5" s="17"/>
      <c r="DZ5" s="17"/>
      <c r="EA5" s="17"/>
      <c r="EB5" s="17"/>
      <c r="EC5" s="17"/>
      <c r="ED5" s="17"/>
      <c r="EE5" s="17"/>
      <c r="EF5" s="17"/>
      <c r="EG5" s="17"/>
      <c r="EH5" s="17"/>
      <c r="EI5" s="17"/>
      <c r="EJ5" s="17"/>
      <c r="EK5" s="17"/>
    </row>
    <row r="6" spans="1:141" s="18" customFormat="1">
      <c r="B6" s="66" t="s">
        <v>107</v>
      </c>
      <c r="C6" s="66" t="s">
        <v>108</v>
      </c>
      <c r="D6" s="66" t="s">
        <v>59</v>
      </c>
      <c r="E6" s="66" t="s">
        <v>60</v>
      </c>
      <c r="F6" s="68"/>
      <c r="G6" s="845" t="s">
        <v>61</v>
      </c>
      <c r="H6" s="846"/>
      <c r="I6" s="845" t="s">
        <v>61</v>
      </c>
      <c r="J6" s="846"/>
      <c r="K6" s="24"/>
      <c r="L6" s="845" t="s">
        <v>62</v>
      </c>
      <c r="M6" s="847"/>
      <c r="N6" s="847"/>
      <c r="O6" s="847"/>
      <c r="P6" s="847"/>
      <c r="Q6" s="847"/>
      <c r="R6" s="847"/>
      <c r="S6" s="847"/>
      <c r="T6" s="846"/>
      <c r="U6" s="848" t="s">
        <v>62</v>
      </c>
      <c r="V6" s="849"/>
      <c r="W6" s="849"/>
      <c r="X6" s="849"/>
      <c r="Y6" s="849"/>
      <c r="Z6" s="849"/>
      <c r="AA6" s="849"/>
      <c r="AB6" s="849"/>
      <c r="AC6" s="850"/>
      <c r="AD6" s="24"/>
      <c r="AE6" s="845" t="s">
        <v>63</v>
      </c>
      <c r="AF6" s="847"/>
      <c r="AG6" s="847"/>
      <c r="AH6" s="847"/>
      <c r="AI6" s="847"/>
      <c r="AJ6" s="847"/>
      <c r="AK6" s="847"/>
      <c r="AL6" s="846"/>
      <c r="AM6" s="24"/>
      <c r="AN6" s="845" t="s">
        <v>109</v>
      </c>
      <c r="AO6" s="847"/>
      <c r="AP6" s="847"/>
      <c r="AQ6" s="847"/>
      <c r="AR6" s="847"/>
      <c r="AS6" s="847"/>
      <c r="AT6" s="847"/>
      <c r="AU6" s="847"/>
      <c r="AV6" s="847"/>
      <c r="AW6" s="847"/>
      <c r="AX6" s="846"/>
      <c r="AY6" s="112"/>
      <c r="AZ6" s="861" t="s">
        <v>207</v>
      </c>
      <c r="BA6" s="862"/>
      <c r="BB6" s="862"/>
      <c r="BC6" s="862"/>
      <c r="BD6" s="862"/>
      <c r="BE6" s="862"/>
      <c r="BF6" s="862"/>
      <c r="BG6" s="862"/>
      <c r="BH6" s="863"/>
      <c r="BI6" s="112"/>
      <c r="BJ6" s="861" t="s">
        <v>110</v>
      </c>
      <c r="BK6" s="862"/>
      <c r="BL6" s="862"/>
      <c r="BM6" s="862"/>
      <c r="BN6" s="862"/>
      <c r="BO6" s="862"/>
      <c r="BP6" s="862"/>
      <c r="BQ6" s="862"/>
      <c r="BR6" s="863"/>
      <c r="BS6" s="14"/>
      <c r="BT6" s="14"/>
      <c r="BU6" s="845" t="s">
        <v>64</v>
      </c>
      <c r="BV6" s="847"/>
      <c r="BW6" s="847"/>
      <c r="BX6" s="847"/>
      <c r="BY6" s="847"/>
      <c r="BZ6" s="847"/>
      <c r="CA6" s="847"/>
      <c r="CB6" s="847"/>
      <c r="CC6" s="847"/>
      <c r="CD6" s="847"/>
      <c r="CE6" s="847"/>
      <c r="CF6" s="847"/>
      <c r="CG6" s="846"/>
      <c r="CH6" s="14"/>
      <c r="CI6" s="845" t="s">
        <v>65</v>
      </c>
      <c r="CJ6" s="847"/>
      <c r="CK6" s="847"/>
      <c r="CL6" s="847"/>
      <c r="CM6" s="847"/>
      <c r="CN6" s="847"/>
      <c r="CO6" s="847"/>
      <c r="CP6" s="847"/>
      <c r="CQ6" s="846"/>
      <c r="CR6" s="68"/>
      <c r="CS6" s="845" t="s">
        <v>66</v>
      </c>
      <c r="CT6" s="846"/>
      <c r="CU6" s="68"/>
      <c r="CV6" s="845" t="s">
        <v>67</v>
      </c>
      <c r="CW6" s="847"/>
      <c r="CX6" s="846"/>
      <c r="CY6" s="14"/>
      <c r="CZ6" s="52" t="s">
        <v>111</v>
      </c>
      <c r="DA6" s="14"/>
      <c r="DB6" s="52" t="s">
        <v>68</v>
      </c>
      <c r="DC6" s="14"/>
      <c r="DD6" s="845" t="s">
        <v>112</v>
      </c>
      <c r="DE6" s="847"/>
      <c r="DF6" s="847"/>
      <c r="DG6" s="847"/>
      <c r="DH6" s="847"/>
      <c r="DI6" s="847"/>
      <c r="DJ6" s="847"/>
      <c r="DK6" s="847"/>
      <c r="DL6" s="846"/>
      <c r="DM6" s="14"/>
      <c r="DN6" s="845" t="s">
        <v>113</v>
      </c>
      <c r="DO6" s="847"/>
      <c r="DP6" s="847"/>
      <c r="DQ6" s="846"/>
      <c r="DR6" s="14"/>
      <c r="DS6" s="52" t="s">
        <v>119</v>
      </c>
      <c r="DT6" s="70"/>
      <c r="DU6" s="14"/>
      <c r="DV6" s="55"/>
      <c r="DW6" s="55"/>
      <c r="DX6" s="55"/>
      <c r="DY6" s="17"/>
      <c r="DZ6" s="17"/>
      <c r="EA6" s="17"/>
      <c r="EB6" s="17"/>
      <c r="EC6" s="17"/>
      <c r="ED6" s="17"/>
      <c r="EE6" s="17"/>
      <c r="EF6" s="17"/>
      <c r="EG6" s="17"/>
      <c r="EH6" s="17"/>
      <c r="EI6" s="17"/>
      <c r="EJ6" s="17"/>
      <c r="EK6" s="17"/>
    </row>
    <row r="7" spans="1:141" s="18" customFormat="1">
      <c r="A7" s="18">
        <v>1</v>
      </c>
      <c r="B7" s="19">
        <v>2</v>
      </c>
      <c r="C7" s="138">
        <v>3</v>
      </c>
      <c r="D7" s="19">
        <v>4</v>
      </c>
      <c r="E7" s="138">
        <v>5</v>
      </c>
      <c r="F7" s="19">
        <v>6</v>
      </c>
      <c r="G7" s="138">
        <v>7</v>
      </c>
      <c r="H7" s="19">
        <v>8</v>
      </c>
      <c r="I7" s="138">
        <v>9</v>
      </c>
      <c r="J7" s="19">
        <v>10</v>
      </c>
      <c r="K7" s="138">
        <v>11</v>
      </c>
      <c r="L7" s="19">
        <v>12</v>
      </c>
      <c r="M7" s="138">
        <v>13</v>
      </c>
      <c r="N7" s="19">
        <v>14</v>
      </c>
      <c r="O7" s="138">
        <v>15</v>
      </c>
      <c r="P7" s="19">
        <v>16</v>
      </c>
      <c r="Q7" s="138">
        <v>17</v>
      </c>
      <c r="R7" s="19">
        <v>18</v>
      </c>
      <c r="S7" s="138">
        <v>19</v>
      </c>
      <c r="T7" s="19">
        <v>20</v>
      </c>
      <c r="U7" s="138">
        <v>21</v>
      </c>
      <c r="V7" s="19">
        <v>22</v>
      </c>
      <c r="W7" s="138">
        <v>23</v>
      </c>
      <c r="X7" s="19">
        <v>24</v>
      </c>
      <c r="Y7" s="138">
        <v>25</v>
      </c>
      <c r="Z7" s="19">
        <v>26</v>
      </c>
      <c r="AA7" s="138">
        <v>27</v>
      </c>
      <c r="AB7" s="19">
        <v>28</v>
      </c>
      <c r="AC7" s="138">
        <v>29</v>
      </c>
      <c r="AD7" s="19">
        <v>30</v>
      </c>
      <c r="AE7" s="138">
        <v>31</v>
      </c>
      <c r="AF7" s="19">
        <v>32</v>
      </c>
      <c r="AG7" s="138">
        <v>33</v>
      </c>
      <c r="AH7" s="19">
        <v>34</v>
      </c>
      <c r="AI7" s="138">
        <v>35</v>
      </c>
      <c r="AJ7" s="19">
        <v>36</v>
      </c>
      <c r="AK7" s="138">
        <v>37</v>
      </c>
      <c r="AL7" s="19">
        <v>38</v>
      </c>
      <c r="AM7" s="138">
        <v>39</v>
      </c>
      <c r="AN7" s="19">
        <v>40</v>
      </c>
      <c r="AO7" s="138">
        <v>41</v>
      </c>
      <c r="AP7" s="19">
        <v>42</v>
      </c>
      <c r="AQ7" s="138">
        <v>43</v>
      </c>
      <c r="AR7" s="19">
        <v>44</v>
      </c>
      <c r="AS7" s="138">
        <v>45</v>
      </c>
      <c r="AT7" s="19">
        <v>46</v>
      </c>
      <c r="AU7" s="138">
        <v>47</v>
      </c>
      <c r="AV7" s="19">
        <v>48</v>
      </c>
      <c r="AW7" s="138">
        <v>49</v>
      </c>
      <c r="AX7" s="19">
        <v>50</v>
      </c>
      <c r="AY7" s="138">
        <v>51</v>
      </c>
      <c r="AZ7" s="19">
        <v>52</v>
      </c>
      <c r="BA7" s="138">
        <v>53</v>
      </c>
      <c r="BB7" s="19">
        <v>54</v>
      </c>
      <c r="BC7" s="138">
        <v>55</v>
      </c>
      <c r="BD7" s="19">
        <v>56</v>
      </c>
      <c r="BE7" s="138">
        <v>57</v>
      </c>
      <c r="BF7" s="19">
        <v>58</v>
      </c>
      <c r="BG7" s="138">
        <v>59</v>
      </c>
      <c r="BH7" s="19">
        <v>60</v>
      </c>
      <c r="BI7" s="138">
        <v>61</v>
      </c>
      <c r="BJ7" s="19">
        <v>62</v>
      </c>
      <c r="BK7" s="138">
        <v>63</v>
      </c>
      <c r="BL7" s="19">
        <v>64</v>
      </c>
      <c r="BM7" s="138">
        <v>65</v>
      </c>
      <c r="BN7" s="19">
        <v>66</v>
      </c>
      <c r="BO7" s="138">
        <v>67</v>
      </c>
      <c r="BP7" s="19">
        <v>68</v>
      </c>
      <c r="BQ7" s="138">
        <v>69</v>
      </c>
      <c r="BR7" s="19">
        <v>70</v>
      </c>
      <c r="BS7" s="138">
        <v>71</v>
      </c>
      <c r="BT7" s="19">
        <v>72</v>
      </c>
      <c r="BU7" s="138">
        <v>73</v>
      </c>
      <c r="BV7" s="19">
        <v>74</v>
      </c>
      <c r="BW7" s="138">
        <v>75</v>
      </c>
      <c r="BX7" s="19">
        <v>76</v>
      </c>
      <c r="BY7" s="138">
        <v>77</v>
      </c>
      <c r="BZ7" s="19">
        <v>78</v>
      </c>
      <c r="CA7" s="138">
        <v>79</v>
      </c>
      <c r="CB7" s="19">
        <v>80</v>
      </c>
      <c r="CC7" s="138">
        <v>81</v>
      </c>
      <c r="CD7" s="19">
        <v>82</v>
      </c>
      <c r="CE7" s="138">
        <v>83</v>
      </c>
      <c r="CF7" s="19">
        <v>84</v>
      </c>
      <c r="CG7" s="138">
        <v>85</v>
      </c>
      <c r="CH7" s="19">
        <v>86</v>
      </c>
      <c r="CI7" s="138">
        <v>87</v>
      </c>
      <c r="CJ7" s="19">
        <v>88</v>
      </c>
      <c r="CK7" s="138">
        <v>89</v>
      </c>
      <c r="CL7" s="19">
        <v>90</v>
      </c>
      <c r="CM7" s="138">
        <v>91</v>
      </c>
      <c r="CN7" s="19">
        <v>92</v>
      </c>
      <c r="CO7" s="138">
        <v>93</v>
      </c>
      <c r="CP7" s="19">
        <v>94</v>
      </c>
      <c r="CQ7" s="138">
        <v>95</v>
      </c>
      <c r="CR7" s="19">
        <v>96</v>
      </c>
      <c r="CS7" s="138">
        <v>97</v>
      </c>
      <c r="CT7" s="19">
        <v>98</v>
      </c>
      <c r="CU7" s="138">
        <v>99</v>
      </c>
      <c r="CV7" s="19">
        <v>100</v>
      </c>
      <c r="CW7" s="138">
        <v>101</v>
      </c>
      <c r="CX7" s="19">
        <v>102</v>
      </c>
      <c r="CY7" s="138">
        <v>103</v>
      </c>
      <c r="CZ7" s="19">
        <v>104</v>
      </c>
      <c r="DA7" s="138">
        <v>105</v>
      </c>
      <c r="DB7" s="19">
        <v>106</v>
      </c>
      <c r="DC7" s="138">
        <v>107</v>
      </c>
      <c r="DD7" s="19">
        <v>108</v>
      </c>
      <c r="DE7" s="138">
        <v>109</v>
      </c>
      <c r="DF7" s="19">
        <v>110</v>
      </c>
      <c r="DG7" s="138">
        <v>111</v>
      </c>
      <c r="DH7" s="19">
        <v>112</v>
      </c>
      <c r="DI7" s="138">
        <v>113</v>
      </c>
      <c r="DJ7" s="19">
        <v>114</v>
      </c>
      <c r="DK7" s="138">
        <v>115</v>
      </c>
      <c r="DL7" s="19">
        <v>116</v>
      </c>
      <c r="DM7" s="138">
        <v>117</v>
      </c>
      <c r="DN7" s="19">
        <v>118</v>
      </c>
      <c r="DO7" s="138">
        <v>119</v>
      </c>
      <c r="DP7" s="19">
        <v>120</v>
      </c>
      <c r="DQ7" s="138">
        <v>121</v>
      </c>
      <c r="DR7" s="19">
        <v>122</v>
      </c>
      <c r="DS7" s="138">
        <v>123</v>
      </c>
      <c r="DT7" s="58"/>
      <c r="DU7" s="14"/>
      <c r="DV7" s="55"/>
      <c r="DW7" s="55"/>
      <c r="DX7" s="55"/>
      <c r="DY7" s="17"/>
      <c r="DZ7" s="17"/>
      <c r="EA7" s="17"/>
      <c r="EB7" s="17"/>
      <c r="EC7" s="17"/>
      <c r="ED7" s="17"/>
      <c r="EE7" s="17"/>
      <c r="EF7" s="17"/>
      <c r="EG7" s="17"/>
      <c r="EH7" s="17"/>
      <c r="EI7" s="17"/>
      <c r="EJ7" s="17"/>
      <c r="EK7" s="17"/>
    </row>
    <row r="8" spans="1:141" s="18" customFormat="1" ht="18.600000000000001" customHeight="1">
      <c r="A8" s="777" t="s">
        <v>231</v>
      </c>
      <c r="B8" s="767" t="s">
        <v>85</v>
      </c>
      <c r="C8" s="882" t="s">
        <v>69</v>
      </c>
      <c r="D8" s="885" t="s">
        <v>70</v>
      </c>
      <c r="E8" s="888" t="s">
        <v>71</v>
      </c>
      <c r="F8" s="56"/>
      <c r="G8" s="802">
        <v>199830</v>
      </c>
      <c r="H8" s="805">
        <v>266780</v>
      </c>
      <c r="I8" s="802">
        <v>195030</v>
      </c>
      <c r="J8" s="805">
        <v>261980</v>
      </c>
      <c r="K8" s="808" t="s">
        <v>72</v>
      </c>
      <c r="L8" s="852">
        <v>1880</v>
      </c>
      <c r="M8" s="855">
        <v>2540</v>
      </c>
      <c r="N8" s="858" t="s">
        <v>177</v>
      </c>
      <c r="O8" s="790" t="s">
        <v>208</v>
      </c>
      <c r="P8" s="790" t="s">
        <v>72</v>
      </c>
      <c r="Q8" s="793" t="s">
        <v>209</v>
      </c>
      <c r="R8" s="790" t="s">
        <v>72</v>
      </c>
      <c r="S8" s="796">
        <v>3.6</v>
      </c>
      <c r="T8" s="799">
        <v>2.7</v>
      </c>
      <c r="U8" s="852">
        <v>1830</v>
      </c>
      <c r="V8" s="855">
        <v>2490</v>
      </c>
      <c r="W8" s="858" t="s">
        <v>177</v>
      </c>
      <c r="X8" s="790" t="s">
        <v>208</v>
      </c>
      <c r="Y8" s="790" t="s">
        <v>72</v>
      </c>
      <c r="Z8" s="793" t="s">
        <v>209</v>
      </c>
      <c r="AA8" s="790" t="s">
        <v>72</v>
      </c>
      <c r="AB8" s="796">
        <v>3.5</v>
      </c>
      <c r="AC8" s="799">
        <v>2.6</v>
      </c>
      <c r="AD8" s="808" t="s">
        <v>72</v>
      </c>
      <c r="AE8" s="869">
        <v>16190</v>
      </c>
      <c r="AF8" s="805">
        <v>26980</v>
      </c>
      <c r="AG8" s="878">
        <v>160</v>
      </c>
      <c r="AH8" s="855">
        <v>270</v>
      </c>
      <c r="AI8" s="858" t="s">
        <v>177</v>
      </c>
      <c r="AJ8" s="790" t="s">
        <v>208</v>
      </c>
      <c r="AK8" s="790" t="s">
        <v>72</v>
      </c>
      <c r="AL8" s="902" t="s">
        <v>210</v>
      </c>
      <c r="AM8" s="868" t="s">
        <v>72</v>
      </c>
      <c r="AN8" s="869">
        <v>133910</v>
      </c>
      <c r="AO8" s="872">
        <v>66950</v>
      </c>
      <c r="AP8" s="875">
        <v>1330</v>
      </c>
      <c r="AQ8" s="855">
        <v>660</v>
      </c>
      <c r="AR8" s="858" t="s">
        <v>177</v>
      </c>
      <c r="AS8" s="790" t="s">
        <v>208</v>
      </c>
      <c r="AT8" s="790" t="s">
        <v>72</v>
      </c>
      <c r="AU8" s="793" t="s">
        <v>209</v>
      </c>
      <c r="AV8" s="790" t="s">
        <v>72</v>
      </c>
      <c r="AW8" s="796">
        <v>3.6</v>
      </c>
      <c r="AX8" s="799">
        <v>3.7</v>
      </c>
      <c r="AY8" s="864" t="s">
        <v>72</v>
      </c>
      <c r="AZ8" s="865">
        <v>120520</v>
      </c>
      <c r="BA8" s="864" t="s">
        <v>72</v>
      </c>
      <c r="BB8" s="831">
        <v>1200</v>
      </c>
      <c r="BC8" s="790" t="s">
        <v>177</v>
      </c>
      <c r="BD8" s="790" t="s">
        <v>208</v>
      </c>
      <c r="BE8" s="790" t="s">
        <v>72</v>
      </c>
      <c r="BF8" s="793" t="s">
        <v>209</v>
      </c>
      <c r="BG8" s="790" t="s">
        <v>72</v>
      </c>
      <c r="BH8" s="911">
        <v>3.6</v>
      </c>
      <c r="BI8" s="864" t="s">
        <v>72</v>
      </c>
      <c r="BJ8" s="865">
        <v>13390</v>
      </c>
      <c r="BK8" s="864" t="s">
        <v>72</v>
      </c>
      <c r="BL8" s="831">
        <v>130</v>
      </c>
      <c r="BM8" s="790" t="s">
        <v>177</v>
      </c>
      <c r="BN8" s="790" t="s">
        <v>208</v>
      </c>
      <c r="BO8" s="790" t="s">
        <v>72</v>
      </c>
      <c r="BP8" s="793" t="s">
        <v>209</v>
      </c>
      <c r="BQ8" s="790" t="s">
        <v>72</v>
      </c>
      <c r="BR8" s="911">
        <v>3.4</v>
      </c>
      <c r="BS8" s="938" t="s">
        <v>73</v>
      </c>
      <c r="BT8" s="24"/>
      <c r="BU8" s="907" t="s">
        <v>74</v>
      </c>
      <c r="BV8" s="908"/>
      <c r="BW8" s="910" t="s">
        <v>72</v>
      </c>
      <c r="BX8" s="140"/>
      <c r="BY8" s="141"/>
      <c r="BZ8" s="142"/>
      <c r="CA8" s="141"/>
      <c r="CB8" s="142"/>
      <c r="CC8" s="141"/>
      <c r="CD8" s="143"/>
      <c r="CE8" s="57"/>
      <c r="CF8" s="868" t="s">
        <v>75</v>
      </c>
      <c r="CG8" s="85"/>
      <c r="CH8" s="936" t="s">
        <v>72</v>
      </c>
      <c r="CI8" s="915">
        <v>45150</v>
      </c>
      <c r="CJ8" s="937" t="s">
        <v>72</v>
      </c>
      <c r="CK8" s="939">
        <v>390</v>
      </c>
      <c r="CL8" s="773" t="s">
        <v>177</v>
      </c>
      <c r="CM8" s="773" t="s">
        <v>208</v>
      </c>
      <c r="CN8" s="773" t="s">
        <v>72</v>
      </c>
      <c r="CO8" s="929" t="s">
        <v>209</v>
      </c>
      <c r="CP8" s="773" t="s">
        <v>72</v>
      </c>
      <c r="CQ8" s="931">
        <v>6.4</v>
      </c>
      <c r="CR8" s="921" t="s">
        <v>72</v>
      </c>
      <c r="CS8" s="933">
        <v>3400</v>
      </c>
      <c r="CT8" s="918">
        <v>3700</v>
      </c>
      <c r="CU8" s="921" t="s">
        <v>72</v>
      </c>
      <c r="CV8" s="922" t="s">
        <v>76</v>
      </c>
      <c r="CW8" s="924">
        <v>20300</v>
      </c>
      <c r="CX8" s="926">
        <v>22600</v>
      </c>
      <c r="CY8" s="808" t="s">
        <v>77</v>
      </c>
      <c r="CZ8" s="915">
        <v>2110</v>
      </c>
      <c r="DA8" s="808" t="s">
        <v>77</v>
      </c>
      <c r="DB8" s="956" t="s">
        <v>212</v>
      </c>
      <c r="DC8" s="808" t="s">
        <v>77</v>
      </c>
      <c r="DD8" s="915">
        <v>42450</v>
      </c>
      <c r="DE8" s="808" t="s">
        <v>72</v>
      </c>
      <c r="DF8" s="972">
        <v>420</v>
      </c>
      <c r="DG8" s="975" t="s">
        <v>177</v>
      </c>
      <c r="DH8" s="773" t="s">
        <v>208</v>
      </c>
      <c r="DI8" s="975" t="s">
        <v>72</v>
      </c>
      <c r="DJ8" s="929" t="s">
        <v>209</v>
      </c>
      <c r="DK8" s="975" t="s">
        <v>72</v>
      </c>
      <c r="DL8" s="931">
        <v>0.9</v>
      </c>
      <c r="DM8" s="808" t="s">
        <v>77</v>
      </c>
      <c r="DN8" s="964" t="s">
        <v>279</v>
      </c>
      <c r="DO8" s="966" t="s">
        <v>278</v>
      </c>
      <c r="DP8" s="966" t="s">
        <v>278</v>
      </c>
      <c r="DQ8" s="968" t="s">
        <v>278</v>
      </c>
      <c r="DR8" s="808"/>
      <c r="DS8" s="956" t="s">
        <v>211</v>
      </c>
      <c r="DT8" s="58"/>
      <c r="DU8" s="14"/>
      <c r="DV8" s="55">
        <v>39</v>
      </c>
      <c r="DW8" s="55">
        <v>40</v>
      </c>
      <c r="DX8" s="810">
        <v>3</v>
      </c>
      <c r="DY8" s="17"/>
      <c r="DZ8" s="17"/>
      <c r="EA8" s="17"/>
      <c r="EB8" s="17"/>
      <c r="EC8" s="17"/>
      <c r="ED8" s="17"/>
      <c r="EE8" s="17"/>
      <c r="EF8" s="17"/>
      <c r="EG8" s="17"/>
      <c r="EH8" s="17"/>
      <c r="EI8" s="17"/>
      <c r="EJ8" s="17"/>
      <c r="EK8" s="17"/>
    </row>
    <row r="9" spans="1:141" s="18" customFormat="1" ht="18.600000000000001" customHeight="1">
      <c r="A9" s="777"/>
      <c r="B9" s="768"/>
      <c r="C9" s="883"/>
      <c r="D9" s="886"/>
      <c r="E9" s="889"/>
      <c r="F9" s="56"/>
      <c r="G9" s="803"/>
      <c r="H9" s="806"/>
      <c r="I9" s="803"/>
      <c r="J9" s="806"/>
      <c r="K9" s="808"/>
      <c r="L9" s="853"/>
      <c r="M9" s="856"/>
      <c r="N9" s="859"/>
      <c r="O9" s="791"/>
      <c r="P9" s="791"/>
      <c r="Q9" s="794"/>
      <c r="R9" s="791"/>
      <c r="S9" s="797"/>
      <c r="T9" s="800"/>
      <c r="U9" s="853"/>
      <c r="V9" s="856"/>
      <c r="W9" s="859"/>
      <c r="X9" s="791"/>
      <c r="Y9" s="791"/>
      <c r="Z9" s="794"/>
      <c r="AA9" s="791"/>
      <c r="AB9" s="797"/>
      <c r="AC9" s="800"/>
      <c r="AD9" s="808"/>
      <c r="AE9" s="870"/>
      <c r="AF9" s="806"/>
      <c r="AG9" s="879"/>
      <c r="AH9" s="856"/>
      <c r="AI9" s="859"/>
      <c r="AJ9" s="791"/>
      <c r="AK9" s="791"/>
      <c r="AL9" s="903"/>
      <c r="AM9" s="868"/>
      <c r="AN9" s="870"/>
      <c r="AO9" s="873"/>
      <c r="AP9" s="876"/>
      <c r="AQ9" s="856"/>
      <c r="AR9" s="859"/>
      <c r="AS9" s="791"/>
      <c r="AT9" s="791"/>
      <c r="AU9" s="794"/>
      <c r="AV9" s="791"/>
      <c r="AW9" s="797"/>
      <c r="AX9" s="800"/>
      <c r="AY9" s="864"/>
      <c r="AZ9" s="866"/>
      <c r="BA9" s="864"/>
      <c r="BB9" s="834"/>
      <c r="BC9" s="791"/>
      <c r="BD9" s="791"/>
      <c r="BE9" s="791"/>
      <c r="BF9" s="794"/>
      <c r="BG9" s="791"/>
      <c r="BH9" s="912"/>
      <c r="BI9" s="864"/>
      <c r="BJ9" s="866"/>
      <c r="BK9" s="864"/>
      <c r="BL9" s="834"/>
      <c r="BM9" s="791"/>
      <c r="BN9" s="791"/>
      <c r="BO9" s="791"/>
      <c r="BP9" s="794"/>
      <c r="BQ9" s="791"/>
      <c r="BR9" s="912"/>
      <c r="BS9" s="938"/>
      <c r="BT9" s="24"/>
      <c r="BU9" s="892"/>
      <c r="BV9" s="909"/>
      <c r="BW9" s="910"/>
      <c r="BX9" s="145"/>
      <c r="BY9" s="146"/>
      <c r="BZ9" s="147"/>
      <c r="CA9" s="146"/>
      <c r="CB9" s="147"/>
      <c r="CC9" s="146"/>
      <c r="CD9" s="148"/>
      <c r="CE9" s="57"/>
      <c r="CF9" s="868"/>
      <c r="CG9" s="86"/>
      <c r="CH9" s="936"/>
      <c r="CI9" s="916"/>
      <c r="CJ9" s="937"/>
      <c r="CK9" s="940"/>
      <c r="CL9" s="791"/>
      <c r="CM9" s="791"/>
      <c r="CN9" s="791"/>
      <c r="CO9" s="794"/>
      <c r="CP9" s="791"/>
      <c r="CQ9" s="912"/>
      <c r="CR9" s="921"/>
      <c r="CS9" s="934"/>
      <c r="CT9" s="919"/>
      <c r="CU9" s="921"/>
      <c r="CV9" s="923"/>
      <c r="CW9" s="925"/>
      <c r="CX9" s="927"/>
      <c r="CY9" s="808"/>
      <c r="CZ9" s="916"/>
      <c r="DA9" s="808"/>
      <c r="DB9" s="957"/>
      <c r="DC9" s="808"/>
      <c r="DD9" s="916"/>
      <c r="DE9" s="808"/>
      <c r="DF9" s="973"/>
      <c r="DG9" s="976"/>
      <c r="DH9" s="791"/>
      <c r="DI9" s="976"/>
      <c r="DJ9" s="794"/>
      <c r="DK9" s="976"/>
      <c r="DL9" s="912"/>
      <c r="DM9" s="808"/>
      <c r="DN9" s="965"/>
      <c r="DO9" s="967"/>
      <c r="DP9" s="967"/>
      <c r="DQ9" s="969"/>
      <c r="DR9" s="808"/>
      <c r="DS9" s="957"/>
      <c r="DT9" s="58"/>
      <c r="DU9" s="14"/>
      <c r="DV9" s="55"/>
      <c r="DW9" s="55"/>
      <c r="DX9" s="810"/>
      <c r="DY9" s="17"/>
      <c r="DZ9" s="17"/>
      <c r="EA9" s="17"/>
      <c r="EB9" s="17"/>
      <c r="EC9" s="17"/>
      <c r="ED9" s="17"/>
      <c r="EE9" s="17"/>
      <c r="EF9" s="17"/>
      <c r="EG9" s="17"/>
      <c r="EH9" s="17"/>
      <c r="EI9" s="17"/>
      <c r="EJ9" s="17"/>
      <c r="EK9" s="17"/>
    </row>
    <row r="10" spans="1:141" s="18" customFormat="1" ht="18.600000000000001" customHeight="1">
      <c r="A10" s="777"/>
      <c r="B10" s="768"/>
      <c r="C10" s="883"/>
      <c r="D10" s="886"/>
      <c r="E10" s="889"/>
      <c r="F10" s="56"/>
      <c r="G10" s="803"/>
      <c r="H10" s="806"/>
      <c r="I10" s="803"/>
      <c r="J10" s="806"/>
      <c r="K10" s="808"/>
      <c r="L10" s="853"/>
      <c r="M10" s="856"/>
      <c r="N10" s="859"/>
      <c r="O10" s="791"/>
      <c r="P10" s="791"/>
      <c r="Q10" s="794"/>
      <c r="R10" s="791"/>
      <c r="S10" s="797"/>
      <c r="T10" s="800"/>
      <c r="U10" s="853"/>
      <c r="V10" s="856"/>
      <c r="W10" s="859"/>
      <c r="X10" s="791"/>
      <c r="Y10" s="791"/>
      <c r="Z10" s="794"/>
      <c r="AA10" s="791"/>
      <c r="AB10" s="797"/>
      <c r="AC10" s="800"/>
      <c r="AD10" s="808"/>
      <c r="AE10" s="870"/>
      <c r="AF10" s="806"/>
      <c r="AG10" s="879"/>
      <c r="AH10" s="856"/>
      <c r="AI10" s="859"/>
      <c r="AJ10" s="791"/>
      <c r="AK10" s="791"/>
      <c r="AL10" s="903"/>
      <c r="AM10" s="868"/>
      <c r="AN10" s="870"/>
      <c r="AO10" s="873"/>
      <c r="AP10" s="876"/>
      <c r="AQ10" s="856"/>
      <c r="AR10" s="859"/>
      <c r="AS10" s="791"/>
      <c r="AT10" s="791"/>
      <c r="AU10" s="794"/>
      <c r="AV10" s="791"/>
      <c r="AW10" s="797"/>
      <c r="AX10" s="800"/>
      <c r="AY10" s="864"/>
      <c r="AZ10" s="866"/>
      <c r="BA10" s="864"/>
      <c r="BB10" s="834"/>
      <c r="BC10" s="791"/>
      <c r="BD10" s="791"/>
      <c r="BE10" s="791"/>
      <c r="BF10" s="794"/>
      <c r="BG10" s="791"/>
      <c r="BH10" s="912"/>
      <c r="BI10" s="864"/>
      <c r="BJ10" s="866"/>
      <c r="BK10" s="864"/>
      <c r="BL10" s="834"/>
      <c r="BM10" s="791"/>
      <c r="BN10" s="791"/>
      <c r="BO10" s="791"/>
      <c r="BP10" s="794"/>
      <c r="BQ10" s="791"/>
      <c r="BR10" s="912"/>
      <c r="BS10" s="938"/>
      <c r="BT10" s="24"/>
      <c r="BU10" s="64" t="s">
        <v>120</v>
      </c>
      <c r="BV10" s="59">
        <v>214400</v>
      </c>
      <c r="BW10" s="910"/>
      <c r="BX10" s="149">
        <v>2140</v>
      </c>
      <c r="BY10" s="134" t="s">
        <v>177</v>
      </c>
      <c r="BZ10" s="134" t="s">
        <v>208</v>
      </c>
      <c r="CA10" s="134" t="s">
        <v>72</v>
      </c>
      <c r="CB10" s="144" t="s">
        <v>209</v>
      </c>
      <c r="CC10" s="134" t="s">
        <v>72</v>
      </c>
      <c r="CD10" s="150">
        <v>2.6</v>
      </c>
      <c r="CE10" s="57"/>
      <c r="CF10" s="868"/>
      <c r="CG10" s="86"/>
      <c r="CH10" s="936"/>
      <c r="CI10" s="916"/>
      <c r="CJ10" s="937"/>
      <c r="CK10" s="940"/>
      <c r="CL10" s="791"/>
      <c r="CM10" s="791"/>
      <c r="CN10" s="791"/>
      <c r="CO10" s="794"/>
      <c r="CP10" s="791"/>
      <c r="CQ10" s="912"/>
      <c r="CR10" s="921"/>
      <c r="CS10" s="934"/>
      <c r="CT10" s="919"/>
      <c r="CU10" s="921"/>
      <c r="CV10" s="923" t="s">
        <v>78</v>
      </c>
      <c r="CW10" s="925">
        <v>11200</v>
      </c>
      <c r="CX10" s="927">
        <v>12400</v>
      </c>
      <c r="CY10" s="808"/>
      <c r="CZ10" s="916"/>
      <c r="DA10" s="808"/>
      <c r="DB10" s="957"/>
      <c r="DC10" s="808"/>
      <c r="DD10" s="916"/>
      <c r="DE10" s="808"/>
      <c r="DF10" s="973"/>
      <c r="DG10" s="976"/>
      <c r="DH10" s="791"/>
      <c r="DI10" s="976"/>
      <c r="DJ10" s="794"/>
      <c r="DK10" s="976"/>
      <c r="DL10" s="912"/>
      <c r="DM10" s="808"/>
      <c r="DN10" s="965"/>
      <c r="DO10" s="967"/>
      <c r="DP10" s="967"/>
      <c r="DQ10" s="969"/>
      <c r="DR10" s="808"/>
      <c r="DS10" s="957"/>
      <c r="DT10" s="58"/>
      <c r="DU10" s="14"/>
      <c r="DV10" s="55"/>
      <c r="DW10" s="55"/>
      <c r="DX10" s="810"/>
      <c r="DY10" s="17"/>
      <c r="DZ10" s="17"/>
      <c r="EA10" s="17"/>
      <c r="EB10" s="17"/>
      <c r="EC10" s="17"/>
      <c r="ED10" s="17"/>
      <c r="EE10" s="17"/>
      <c r="EF10" s="17"/>
      <c r="EG10" s="17"/>
      <c r="EH10" s="17"/>
      <c r="EI10" s="17"/>
      <c r="EJ10" s="17"/>
      <c r="EK10" s="17"/>
    </row>
    <row r="11" spans="1:141" s="18" customFormat="1" ht="18.600000000000001" customHeight="1">
      <c r="A11" s="777"/>
      <c r="B11" s="768"/>
      <c r="C11" s="883"/>
      <c r="D11" s="886"/>
      <c r="E11" s="890"/>
      <c r="F11" s="56"/>
      <c r="G11" s="804"/>
      <c r="H11" s="807"/>
      <c r="I11" s="804"/>
      <c r="J11" s="807"/>
      <c r="K11" s="808"/>
      <c r="L11" s="854"/>
      <c r="M11" s="857"/>
      <c r="N11" s="860"/>
      <c r="O11" s="792"/>
      <c r="P11" s="792"/>
      <c r="Q11" s="795"/>
      <c r="R11" s="792"/>
      <c r="S11" s="798"/>
      <c r="T11" s="801"/>
      <c r="U11" s="854"/>
      <c r="V11" s="857"/>
      <c r="W11" s="860"/>
      <c r="X11" s="792"/>
      <c r="Y11" s="792"/>
      <c r="Z11" s="795"/>
      <c r="AA11" s="792"/>
      <c r="AB11" s="798"/>
      <c r="AC11" s="801"/>
      <c r="AD11" s="808"/>
      <c r="AE11" s="871"/>
      <c r="AF11" s="807"/>
      <c r="AG11" s="880"/>
      <c r="AH11" s="857"/>
      <c r="AI11" s="860"/>
      <c r="AJ11" s="792"/>
      <c r="AK11" s="792"/>
      <c r="AL11" s="904"/>
      <c r="AM11" s="868"/>
      <c r="AN11" s="871"/>
      <c r="AO11" s="874"/>
      <c r="AP11" s="877"/>
      <c r="AQ11" s="857"/>
      <c r="AR11" s="860"/>
      <c r="AS11" s="792"/>
      <c r="AT11" s="792"/>
      <c r="AU11" s="795"/>
      <c r="AV11" s="792"/>
      <c r="AW11" s="798"/>
      <c r="AX11" s="801"/>
      <c r="AY11" s="864"/>
      <c r="AZ11" s="867"/>
      <c r="BA11" s="864"/>
      <c r="BB11" s="905"/>
      <c r="BC11" s="906"/>
      <c r="BD11" s="906"/>
      <c r="BE11" s="906"/>
      <c r="BF11" s="914"/>
      <c r="BG11" s="906"/>
      <c r="BH11" s="913"/>
      <c r="BI11" s="864"/>
      <c r="BJ11" s="867"/>
      <c r="BK11" s="864"/>
      <c r="BL11" s="905"/>
      <c r="BM11" s="906"/>
      <c r="BN11" s="906"/>
      <c r="BO11" s="906"/>
      <c r="BP11" s="914"/>
      <c r="BQ11" s="906"/>
      <c r="BR11" s="913"/>
      <c r="BS11" s="938"/>
      <c r="BT11" s="24"/>
      <c r="BU11" s="64" t="s">
        <v>121</v>
      </c>
      <c r="BV11" s="59">
        <v>229200</v>
      </c>
      <c r="BW11" s="910"/>
      <c r="BX11" s="149">
        <v>2290</v>
      </c>
      <c r="BY11" s="134" t="s">
        <v>177</v>
      </c>
      <c r="BZ11" s="134" t="s">
        <v>208</v>
      </c>
      <c r="CA11" s="134" t="s">
        <v>72</v>
      </c>
      <c r="CB11" s="144" t="s">
        <v>209</v>
      </c>
      <c r="CC11" s="134" t="s">
        <v>72</v>
      </c>
      <c r="CD11" s="150">
        <v>2.4</v>
      </c>
      <c r="CE11" s="57"/>
      <c r="CF11" s="868"/>
      <c r="CG11" s="86"/>
      <c r="CH11" s="936"/>
      <c r="CI11" s="916"/>
      <c r="CJ11" s="937"/>
      <c r="CK11" s="940"/>
      <c r="CL11" s="791"/>
      <c r="CM11" s="791"/>
      <c r="CN11" s="791"/>
      <c r="CO11" s="794"/>
      <c r="CP11" s="791"/>
      <c r="CQ11" s="912"/>
      <c r="CR11" s="921"/>
      <c r="CS11" s="934"/>
      <c r="CT11" s="919"/>
      <c r="CU11" s="921"/>
      <c r="CV11" s="923"/>
      <c r="CW11" s="925"/>
      <c r="CX11" s="927"/>
      <c r="CY11" s="808"/>
      <c r="CZ11" s="916"/>
      <c r="DA11" s="808"/>
      <c r="DB11" s="957"/>
      <c r="DC11" s="808"/>
      <c r="DD11" s="916"/>
      <c r="DE11" s="808"/>
      <c r="DF11" s="973"/>
      <c r="DG11" s="976"/>
      <c r="DH11" s="791"/>
      <c r="DI11" s="976"/>
      <c r="DJ11" s="794"/>
      <c r="DK11" s="976"/>
      <c r="DL11" s="912"/>
      <c r="DM11" s="808"/>
      <c r="DN11" s="965"/>
      <c r="DO11" s="967"/>
      <c r="DP11" s="967"/>
      <c r="DQ11" s="969"/>
      <c r="DR11" s="808"/>
      <c r="DS11" s="957"/>
      <c r="DT11" s="58"/>
      <c r="DU11" s="14"/>
      <c r="DV11" s="55"/>
      <c r="DW11" s="55"/>
      <c r="DX11" s="810"/>
      <c r="DY11" s="17"/>
      <c r="DZ11" s="17"/>
      <c r="EA11" s="17"/>
      <c r="EB11" s="17"/>
      <c r="EC11" s="17"/>
      <c r="ED11" s="17"/>
      <c r="EE11" s="17"/>
      <c r="EF11" s="17"/>
      <c r="EG11" s="17"/>
      <c r="EH11" s="17"/>
      <c r="EI11" s="17"/>
      <c r="EJ11" s="17"/>
      <c r="EK11" s="17"/>
    </row>
    <row r="12" spans="1:141" s="18" customFormat="1" ht="18.600000000000001" customHeight="1">
      <c r="A12" s="777" t="s">
        <v>232</v>
      </c>
      <c r="B12" s="768"/>
      <c r="C12" s="883"/>
      <c r="D12" s="886"/>
      <c r="E12" s="942" t="s">
        <v>7</v>
      </c>
      <c r="F12" s="56"/>
      <c r="G12" s="944">
        <v>266780</v>
      </c>
      <c r="H12" s="947"/>
      <c r="I12" s="944">
        <v>261980</v>
      </c>
      <c r="J12" s="947"/>
      <c r="K12" s="808" t="s">
        <v>72</v>
      </c>
      <c r="L12" s="891">
        <v>2540</v>
      </c>
      <c r="M12" s="894"/>
      <c r="N12" s="897" t="s">
        <v>177</v>
      </c>
      <c r="O12" s="950" t="s">
        <v>208</v>
      </c>
      <c r="P12" s="950" t="s">
        <v>72</v>
      </c>
      <c r="Q12" s="955" t="s">
        <v>209</v>
      </c>
      <c r="R12" s="950" t="s">
        <v>72</v>
      </c>
      <c r="S12" s="951">
        <v>3.6</v>
      </c>
      <c r="T12" s="954"/>
      <c r="U12" s="891">
        <v>2490</v>
      </c>
      <c r="V12" s="894"/>
      <c r="W12" s="897" t="s">
        <v>177</v>
      </c>
      <c r="X12" s="950" t="s">
        <v>208</v>
      </c>
      <c r="Y12" s="950" t="s">
        <v>72</v>
      </c>
      <c r="Z12" s="955" t="s">
        <v>209</v>
      </c>
      <c r="AA12" s="950" t="s">
        <v>72</v>
      </c>
      <c r="AB12" s="951">
        <v>3.6</v>
      </c>
      <c r="AC12" s="954"/>
      <c r="AD12" s="808" t="s">
        <v>72</v>
      </c>
      <c r="AE12" s="986">
        <v>26980</v>
      </c>
      <c r="AF12" s="947"/>
      <c r="AG12" s="978">
        <v>270</v>
      </c>
      <c r="AH12" s="894"/>
      <c r="AI12" s="897" t="s">
        <v>177</v>
      </c>
      <c r="AJ12" s="950" t="s">
        <v>208</v>
      </c>
      <c r="AK12" s="950" t="s">
        <v>72</v>
      </c>
      <c r="AL12" s="984" t="s">
        <v>210</v>
      </c>
      <c r="AM12" s="868" t="s">
        <v>72</v>
      </c>
      <c r="AN12" s="986">
        <v>66950</v>
      </c>
      <c r="AO12" s="989"/>
      <c r="AP12" s="978">
        <v>660</v>
      </c>
      <c r="AQ12" s="894"/>
      <c r="AR12" s="897" t="s">
        <v>177</v>
      </c>
      <c r="AS12" s="950" t="s">
        <v>208</v>
      </c>
      <c r="AT12" s="950" t="s">
        <v>72</v>
      </c>
      <c r="AU12" s="955" t="s">
        <v>209</v>
      </c>
      <c r="AV12" s="950" t="s">
        <v>72</v>
      </c>
      <c r="AW12" s="951">
        <v>3.7</v>
      </c>
      <c r="AX12" s="954"/>
      <c r="AY12" s="151"/>
      <c r="AZ12" s="151"/>
      <c r="BA12" s="151"/>
      <c r="BB12" s="151"/>
      <c r="BC12" s="151"/>
      <c r="BD12" s="151"/>
      <c r="BE12" s="151"/>
      <c r="BF12" s="151"/>
      <c r="BG12" s="151"/>
      <c r="BH12" s="152"/>
      <c r="BI12" s="151"/>
      <c r="BJ12" s="151"/>
      <c r="BK12" s="151"/>
      <c r="BL12" s="151"/>
      <c r="BM12" s="151"/>
      <c r="BN12" s="151"/>
      <c r="BO12" s="151"/>
      <c r="BP12" s="151"/>
      <c r="BQ12" s="151"/>
      <c r="BR12" s="159"/>
      <c r="BS12" s="938"/>
      <c r="BT12" s="24"/>
      <c r="BU12" s="64" t="s">
        <v>122</v>
      </c>
      <c r="BV12" s="59">
        <v>259000</v>
      </c>
      <c r="BW12" s="910"/>
      <c r="BX12" s="149">
        <v>2590</v>
      </c>
      <c r="BY12" s="134" t="s">
        <v>177</v>
      </c>
      <c r="BZ12" s="134" t="s">
        <v>208</v>
      </c>
      <c r="CA12" s="134" t="s">
        <v>72</v>
      </c>
      <c r="CB12" s="144" t="s">
        <v>209</v>
      </c>
      <c r="CC12" s="134" t="s">
        <v>72</v>
      </c>
      <c r="CD12" s="150">
        <v>2.6</v>
      </c>
      <c r="CE12" s="57"/>
      <c r="CF12" s="868"/>
      <c r="CG12" s="86"/>
      <c r="CH12" s="936"/>
      <c r="CI12" s="916"/>
      <c r="CJ12" s="937"/>
      <c r="CK12" s="940"/>
      <c r="CL12" s="791"/>
      <c r="CM12" s="791"/>
      <c r="CN12" s="791"/>
      <c r="CO12" s="794"/>
      <c r="CP12" s="791"/>
      <c r="CQ12" s="912"/>
      <c r="CR12" s="921"/>
      <c r="CS12" s="934"/>
      <c r="CT12" s="919"/>
      <c r="CU12" s="921"/>
      <c r="CV12" s="923" t="s">
        <v>79</v>
      </c>
      <c r="CW12" s="925">
        <v>9700</v>
      </c>
      <c r="CX12" s="927">
        <v>10800</v>
      </c>
      <c r="CY12" s="808"/>
      <c r="CZ12" s="916"/>
      <c r="DA12" s="808"/>
      <c r="DB12" s="958">
        <v>0.1</v>
      </c>
      <c r="DC12" s="808"/>
      <c r="DD12" s="916"/>
      <c r="DE12" s="808"/>
      <c r="DF12" s="973"/>
      <c r="DG12" s="976"/>
      <c r="DH12" s="791"/>
      <c r="DI12" s="976"/>
      <c r="DJ12" s="794"/>
      <c r="DK12" s="976"/>
      <c r="DL12" s="912"/>
      <c r="DM12" s="808"/>
      <c r="DN12" s="960">
        <v>0.02</v>
      </c>
      <c r="DO12" s="962">
        <v>0.04</v>
      </c>
      <c r="DP12" s="962">
        <v>0.06</v>
      </c>
      <c r="DQ12" s="970">
        <v>0.08</v>
      </c>
      <c r="DR12" s="808"/>
      <c r="DS12" s="958">
        <v>0.79</v>
      </c>
      <c r="DT12" s="58"/>
      <c r="DU12" s="14"/>
      <c r="DV12" s="55">
        <v>39</v>
      </c>
      <c r="DW12" s="55">
        <v>40</v>
      </c>
      <c r="DX12" s="810"/>
      <c r="DY12" s="17"/>
      <c r="DZ12" s="17"/>
      <c r="EA12" s="17"/>
      <c r="EB12" s="17"/>
      <c r="EC12" s="17"/>
      <c r="ED12" s="17"/>
      <c r="EE12" s="17"/>
      <c r="EF12" s="17"/>
      <c r="EG12" s="17"/>
      <c r="EH12" s="17"/>
      <c r="EI12" s="17"/>
      <c r="EJ12" s="17"/>
      <c r="EK12" s="17"/>
    </row>
    <row r="13" spans="1:141" s="18" customFormat="1" ht="18.600000000000001" customHeight="1">
      <c r="A13" s="777"/>
      <c r="B13" s="768"/>
      <c r="C13" s="883"/>
      <c r="D13" s="886"/>
      <c r="E13" s="889"/>
      <c r="F13" s="56"/>
      <c r="G13" s="945"/>
      <c r="H13" s="948"/>
      <c r="I13" s="945"/>
      <c r="J13" s="948"/>
      <c r="K13" s="808"/>
      <c r="L13" s="892"/>
      <c r="M13" s="895"/>
      <c r="N13" s="859"/>
      <c r="O13" s="791"/>
      <c r="P13" s="791"/>
      <c r="Q13" s="794"/>
      <c r="R13" s="791"/>
      <c r="S13" s="952"/>
      <c r="T13" s="912"/>
      <c r="U13" s="892"/>
      <c r="V13" s="895"/>
      <c r="W13" s="859"/>
      <c r="X13" s="791"/>
      <c r="Y13" s="791"/>
      <c r="Z13" s="794"/>
      <c r="AA13" s="791"/>
      <c r="AB13" s="952"/>
      <c r="AC13" s="912"/>
      <c r="AD13" s="808"/>
      <c r="AE13" s="987"/>
      <c r="AF13" s="948"/>
      <c r="AG13" s="979"/>
      <c r="AH13" s="895"/>
      <c r="AI13" s="859"/>
      <c r="AJ13" s="791"/>
      <c r="AK13" s="791"/>
      <c r="AL13" s="903"/>
      <c r="AM13" s="868"/>
      <c r="AN13" s="987"/>
      <c r="AO13" s="990"/>
      <c r="AP13" s="979"/>
      <c r="AQ13" s="895"/>
      <c r="AR13" s="859"/>
      <c r="AS13" s="791"/>
      <c r="AT13" s="791"/>
      <c r="AU13" s="794"/>
      <c r="AV13" s="791"/>
      <c r="AW13" s="952"/>
      <c r="AX13" s="912"/>
      <c r="AY13" s="151"/>
      <c r="AZ13" s="151"/>
      <c r="BA13" s="151"/>
      <c r="BB13" s="151"/>
      <c r="BC13" s="151"/>
      <c r="BD13" s="151"/>
      <c r="BE13" s="151"/>
      <c r="BF13" s="151"/>
      <c r="BG13" s="151"/>
      <c r="BH13" s="153"/>
      <c r="BI13" s="151"/>
      <c r="BJ13" s="151"/>
      <c r="BK13" s="151"/>
      <c r="BL13" s="151"/>
      <c r="BM13" s="151"/>
      <c r="BN13" s="151"/>
      <c r="BO13" s="151"/>
      <c r="BP13" s="151"/>
      <c r="BQ13" s="151"/>
      <c r="BR13" s="151"/>
      <c r="BS13" s="938"/>
      <c r="BT13" s="24"/>
      <c r="BU13" s="64" t="s">
        <v>123</v>
      </c>
      <c r="BV13" s="59">
        <v>288700</v>
      </c>
      <c r="BW13" s="910"/>
      <c r="BX13" s="149">
        <v>2880</v>
      </c>
      <c r="BY13" s="134" t="s">
        <v>177</v>
      </c>
      <c r="BZ13" s="134" t="s">
        <v>208</v>
      </c>
      <c r="CA13" s="134" t="s">
        <v>72</v>
      </c>
      <c r="CB13" s="144" t="s">
        <v>209</v>
      </c>
      <c r="CC13" s="134" t="s">
        <v>72</v>
      </c>
      <c r="CD13" s="150">
        <v>2.7</v>
      </c>
      <c r="CE13" s="57"/>
      <c r="CF13" s="868"/>
      <c r="CG13" s="86"/>
      <c r="CH13" s="936"/>
      <c r="CI13" s="916"/>
      <c r="CJ13" s="937"/>
      <c r="CK13" s="940"/>
      <c r="CL13" s="791"/>
      <c r="CM13" s="791"/>
      <c r="CN13" s="791"/>
      <c r="CO13" s="794"/>
      <c r="CP13" s="791"/>
      <c r="CQ13" s="912"/>
      <c r="CR13" s="921"/>
      <c r="CS13" s="934"/>
      <c r="CT13" s="919"/>
      <c r="CU13" s="921"/>
      <c r="CV13" s="923"/>
      <c r="CW13" s="925"/>
      <c r="CX13" s="927"/>
      <c r="CY13" s="808"/>
      <c r="CZ13" s="916"/>
      <c r="DA13" s="808"/>
      <c r="DB13" s="958"/>
      <c r="DC13" s="808"/>
      <c r="DD13" s="916"/>
      <c r="DE13" s="808"/>
      <c r="DF13" s="973"/>
      <c r="DG13" s="976"/>
      <c r="DH13" s="791"/>
      <c r="DI13" s="976"/>
      <c r="DJ13" s="794"/>
      <c r="DK13" s="976"/>
      <c r="DL13" s="912"/>
      <c r="DM13" s="808"/>
      <c r="DN13" s="960"/>
      <c r="DO13" s="962"/>
      <c r="DP13" s="962"/>
      <c r="DQ13" s="970"/>
      <c r="DR13" s="808"/>
      <c r="DS13" s="958"/>
      <c r="DT13" s="58"/>
      <c r="DU13" s="14"/>
      <c r="DV13" s="55"/>
      <c r="DW13" s="55"/>
      <c r="DX13" s="55"/>
      <c r="DY13" s="17"/>
      <c r="DZ13" s="17"/>
      <c r="EA13" s="17"/>
      <c r="EB13" s="17"/>
      <c r="EC13" s="17"/>
      <c r="ED13" s="17"/>
      <c r="EE13" s="17"/>
      <c r="EF13" s="17"/>
      <c r="EG13" s="17"/>
      <c r="EH13" s="17"/>
      <c r="EI13" s="17"/>
      <c r="EJ13" s="17"/>
      <c r="EK13" s="17"/>
    </row>
    <row r="14" spans="1:141" s="18" customFormat="1" ht="18.600000000000001" customHeight="1">
      <c r="A14" s="777"/>
      <c r="B14" s="768"/>
      <c r="C14" s="883"/>
      <c r="D14" s="886"/>
      <c r="E14" s="889"/>
      <c r="F14" s="56"/>
      <c r="G14" s="945"/>
      <c r="H14" s="948"/>
      <c r="I14" s="945"/>
      <c r="J14" s="948"/>
      <c r="K14" s="808"/>
      <c r="L14" s="892"/>
      <c r="M14" s="895"/>
      <c r="N14" s="859"/>
      <c r="O14" s="791"/>
      <c r="P14" s="791"/>
      <c r="Q14" s="794"/>
      <c r="R14" s="791"/>
      <c r="S14" s="952"/>
      <c r="T14" s="912"/>
      <c r="U14" s="892"/>
      <c r="V14" s="895"/>
      <c r="W14" s="859"/>
      <c r="X14" s="791"/>
      <c r="Y14" s="791"/>
      <c r="Z14" s="794"/>
      <c r="AA14" s="791"/>
      <c r="AB14" s="952"/>
      <c r="AC14" s="912"/>
      <c r="AD14" s="808"/>
      <c r="AE14" s="987"/>
      <c r="AF14" s="948"/>
      <c r="AG14" s="979"/>
      <c r="AH14" s="895"/>
      <c r="AI14" s="859"/>
      <c r="AJ14" s="791"/>
      <c r="AK14" s="791"/>
      <c r="AL14" s="903"/>
      <c r="AM14" s="868"/>
      <c r="AN14" s="987"/>
      <c r="AO14" s="990"/>
      <c r="AP14" s="979"/>
      <c r="AQ14" s="895"/>
      <c r="AR14" s="859"/>
      <c r="AS14" s="791"/>
      <c r="AT14" s="791"/>
      <c r="AU14" s="794"/>
      <c r="AV14" s="791"/>
      <c r="AW14" s="952"/>
      <c r="AX14" s="912"/>
      <c r="AY14" s="151"/>
      <c r="AZ14" s="151"/>
      <c r="BA14" s="151"/>
      <c r="BB14" s="151"/>
      <c r="BC14" s="151"/>
      <c r="BD14" s="151"/>
      <c r="BE14" s="151"/>
      <c r="BF14" s="151"/>
      <c r="BG14" s="151"/>
      <c r="BH14" s="153"/>
      <c r="BI14" s="151"/>
      <c r="BJ14" s="151"/>
      <c r="BK14" s="151"/>
      <c r="BL14" s="151"/>
      <c r="BM14" s="151"/>
      <c r="BN14" s="151"/>
      <c r="BO14" s="151"/>
      <c r="BP14" s="151"/>
      <c r="BQ14" s="151"/>
      <c r="BR14" s="151"/>
      <c r="BS14" s="938"/>
      <c r="BT14" s="24"/>
      <c r="BU14" s="64" t="s">
        <v>124</v>
      </c>
      <c r="BV14" s="59">
        <v>318500</v>
      </c>
      <c r="BW14" s="910"/>
      <c r="BX14" s="149">
        <v>3180</v>
      </c>
      <c r="BY14" s="134" t="s">
        <v>177</v>
      </c>
      <c r="BZ14" s="134" t="s">
        <v>208</v>
      </c>
      <c r="CA14" s="134" t="s">
        <v>72</v>
      </c>
      <c r="CB14" s="144" t="s">
        <v>209</v>
      </c>
      <c r="CC14" s="134" t="s">
        <v>72</v>
      </c>
      <c r="CD14" s="150">
        <v>2.8</v>
      </c>
      <c r="CE14" s="57"/>
      <c r="CF14" s="868"/>
      <c r="CG14" s="86"/>
      <c r="CH14" s="936"/>
      <c r="CI14" s="916"/>
      <c r="CJ14" s="937"/>
      <c r="CK14" s="940"/>
      <c r="CL14" s="791"/>
      <c r="CM14" s="791"/>
      <c r="CN14" s="791"/>
      <c r="CO14" s="794"/>
      <c r="CP14" s="791"/>
      <c r="CQ14" s="912"/>
      <c r="CR14" s="921"/>
      <c r="CS14" s="934"/>
      <c r="CT14" s="919"/>
      <c r="CU14" s="921"/>
      <c r="CV14" s="923" t="s">
        <v>80</v>
      </c>
      <c r="CW14" s="925">
        <v>8700</v>
      </c>
      <c r="CX14" s="927">
        <v>9700</v>
      </c>
      <c r="CY14" s="808"/>
      <c r="CZ14" s="916"/>
      <c r="DA14" s="808"/>
      <c r="DB14" s="958"/>
      <c r="DC14" s="808"/>
      <c r="DD14" s="916"/>
      <c r="DE14" s="808"/>
      <c r="DF14" s="973"/>
      <c r="DG14" s="976"/>
      <c r="DH14" s="791"/>
      <c r="DI14" s="976"/>
      <c r="DJ14" s="794"/>
      <c r="DK14" s="976"/>
      <c r="DL14" s="912"/>
      <c r="DM14" s="808"/>
      <c r="DN14" s="960"/>
      <c r="DO14" s="962"/>
      <c r="DP14" s="962"/>
      <c r="DQ14" s="970"/>
      <c r="DR14" s="808"/>
      <c r="DS14" s="958"/>
      <c r="DT14" s="58"/>
      <c r="DU14" s="14"/>
      <c r="DV14" s="55"/>
      <c r="DW14" s="55"/>
      <c r="DX14" s="55"/>
      <c r="DY14" s="17"/>
      <c r="DZ14" s="17"/>
      <c r="EA14" s="17"/>
      <c r="EB14" s="17"/>
      <c r="EC14" s="17"/>
      <c r="ED14" s="17"/>
      <c r="EE14" s="17"/>
      <c r="EF14" s="17"/>
      <c r="EG14" s="17"/>
      <c r="EH14" s="17"/>
      <c r="EI14" s="17"/>
      <c r="EJ14" s="17"/>
      <c r="EK14" s="17"/>
    </row>
    <row r="15" spans="1:141" s="18" customFormat="1" ht="18.600000000000001" customHeight="1">
      <c r="A15" s="777"/>
      <c r="B15" s="768"/>
      <c r="C15" s="884"/>
      <c r="D15" s="887"/>
      <c r="E15" s="943"/>
      <c r="F15" s="56"/>
      <c r="G15" s="946"/>
      <c r="H15" s="949"/>
      <c r="I15" s="946"/>
      <c r="J15" s="949"/>
      <c r="K15" s="808"/>
      <c r="L15" s="893"/>
      <c r="M15" s="896"/>
      <c r="N15" s="898"/>
      <c r="O15" s="906"/>
      <c r="P15" s="906"/>
      <c r="Q15" s="914"/>
      <c r="R15" s="906"/>
      <c r="S15" s="953"/>
      <c r="T15" s="913"/>
      <c r="U15" s="893"/>
      <c r="V15" s="896"/>
      <c r="W15" s="898"/>
      <c r="X15" s="906"/>
      <c r="Y15" s="906"/>
      <c r="Z15" s="914"/>
      <c r="AA15" s="906"/>
      <c r="AB15" s="953"/>
      <c r="AC15" s="913"/>
      <c r="AD15" s="808"/>
      <c r="AE15" s="988"/>
      <c r="AF15" s="949"/>
      <c r="AG15" s="980"/>
      <c r="AH15" s="896"/>
      <c r="AI15" s="898"/>
      <c r="AJ15" s="906"/>
      <c r="AK15" s="906"/>
      <c r="AL15" s="985"/>
      <c r="AM15" s="868"/>
      <c r="AN15" s="988"/>
      <c r="AO15" s="991"/>
      <c r="AP15" s="980"/>
      <c r="AQ15" s="896"/>
      <c r="AR15" s="898"/>
      <c r="AS15" s="906"/>
      <c r="AT15" s="906"/>
      <c r="AU15" s="914"/>
      <c r="AV15" s="906"/>
      <c r="AW15" s="953"/>
      <c r="AX15" s="913"/>
      <c r="AY15" s="151"/>
      <c r="AZ15" s="151"/>
      <c r="BA15" s="151"/>
      <c r="BB15" s="151"/>
      <c r="BC15" s="151"/>
      <c r="BD15" s="151"/>
      <c r="BE15" s="151"/>
      <c r="BF15" s="151"/>
      <c r="BG15" s="151"/>
      <c r="BH15" s="154"/>
      <c r="BI15" s="151"/>
      <c r="BJ15" s="151"/>
      <c r="BK15" s="151"/>
      <c r="BL15" s="151"/>
      <c r="BM15" s="151"/>
      <c r="BN15" s="151"/>
      <c r="BO15" s="151"/>
      <c r="BP15" s="151"/>
      <c r="BQ15" s="151"/>
      <c r="BR15" s="151"/>
      <c r="BS15" s="938"/>
      <c r="BT15" s="24"/>
      <c r="BU15" s="64" t="s">
        <v>125</v>
      </c>
      <c r="BV15" s="59">
        <v>348200</v>
      </c>
      <c r="BW15" s="910"/>
      <c r="BX15" s="149">
        <v>3480</v>
      </c>
      <c r="BY15" s="134" t="s">
        <v>177</v>
      </c>
      <c r="BZ15" s="134" t="s">
        <v>208</v>
      </c>
      <c r="CA15" s="134" t="s">
        <v>72</v>
      </c>
      <c r="CB15" s="144" t="s">
        <v>209</v>
      </c>
      <c r="CC15" s="134" t="s">
        <v>72</v>
      </c>
      <c r="CD15" s="150">
        <v>2.5</v>
      </c>
      <c r="CE15" s="57"/>
      <c r="CF15" s="868"/>
      <c r="CG15" s="86" t="s">
        <v>81</v>
      </c>
      <c r="CH15" s="936"/>
      <c r="CI15" s="917"/>
      <c r="CJ15" s="937"/>
      <c r="CK15" s="941"/>
      <c r="CL15" s="928"/>
      <c r="CM15" s="928"/>
      <c r="CN15" s="928"/>
      <c r="CO15" s="930"/>
      <c r="CP15" s="928"/>
      <c r="CQ15" s="932"/>
      <c r="CR15" s="921"/>
      <c r="CS15" s="935"/>
      <c r="CT15" s="920"/>
      <c r="CU15" s="921"/>
      <c r="CV15" s="981"/>
      <c r="CW15" s="982"/>
      <c r="CX15" s="983"/>
      <c r="CY15" s="808"/>
      <c r="CZ15" s="917"/>
      <c r="DA15" s="808"/>
      <c r="DB15" s="959"/>
      <c r="DC15" s="808"/>
      <c r="DD15" s="917"/>
      <c r="DE15" s="808"/>
      <c r="DF15" s="974"/>
      <c r="DG15" s="977"/>
      <c r="DH15" s="928"/>
      <c r="DI15" s="977"/>
      <c r="DJ15" s="930"/>
      <c r="DK15" s="977"/>
      <c r="DL15" s="932"/>
      <c r="DM15" s="808"/>
      <c r="DN15" s="961"/>
      <c r="DO15" s="963"/>
      <c r="DP15" s="963"/>
      <c r="DQ15" s="971"/>
      <c r="DR15" s="808"/>
      <c r="DS15" s="959"/>
      <c r="DT15" s="58"/>
      <c r="DU15" s="14"/>
      <c r="DV15" s="55"/>
      <c r="DW15" s="55"/>
      <c r="DX15" s="55"/>
      <c r="DY15" s="17"/>
      <c r="DZ15" s="17"/>
      <c r="EA15" s="17"/>
      <c r="EB15" s="17"/>
      <c r="EC15" s="17"/>
      <c r="ED15" s="17"/>
      <c r="EE15" s="17"/>
      <c r="EF15" s="17"/>
      <c r="EG15" s="17"/>
      <c r="EH15" s="17"/>
      <c r="EI15" s="17"/>
      <c r="EJ15" s="17"/>
      <c r="EK15" s="17"/>
    </row>
    <row r="16" spans="1:141" s="18" customFormat="1" ht="18.600000000000001" customHeight="1">
      <c r="A16" s="777" t="s">
        <v>233</v>
      </c>
      <c r="B16" s="768"/>
      <c r="C16" s="899" t="s">
        <v>82</v>
      </c>
      <c r="D16" s="885" t="s">
        <v>70</v>
      </c>
      <c r="E16" s="888" t="s">
        <v>71</v>
      </c>
      <c r="F16" s="56"/>
      <c r="G16" s="802">
        <v>155130</v>
      </c>
      <c r="H16" s="805">
        <v>222080</v>
      </c>
      <c r="I16" s="802">
        <v>152090</v>
      </c>
      <c r="J16" s="805">
        <v>219040</v>
      </c>
      <c r="K16" s="808" t="s">
        <v>72</v>
      </c>
      <c r="L16" s="852">
        <v>1430</v>
      </c>
      <c r="M16" s="855">
        <v>2090</v>
      </c>
      <c r="N16" s="858" t="s">
        <v>177</v>
      </c>
      <c r="O16" s="790" t="s">
        <v>208</v>
      </c>
      <c r="P16" s="790" t="s">
        <v>72</v>
      </c>
      <c r="Q16" s="793" t="s">
        <v>209</v>
      </c>
      <c r="R16" s="790" t="s">
        <v>72</v>
      </c>
      <c r="S16" s="796">
        <v>3.6</v>
      </c>
      <c r="T16" s="799">
        <v>2.5</v>
      </c>
      <c r="U16" s="852">
        <v>1400</v>
      </c>
      <c r="V16" s="855">
        <v>2060</v>
      </c>
      <c r="W16" s="858" t="s">
        <v>177</v>
      </c>
      <c r="X16" s="790" t="s">
        <v>208</v>
      </c>
      <c r="Y16" s="790" t="s">
        <v>72</v>
      </c>
      <c r="Z16" s="793" t="s">
        <v>209</v>
      </c>
      <c r="AA16" s="790" t="s">
        <v>72</v>
      </c>
      <c r="AB16" s="796">
        <v>3.5</v>
      </c>
      <c r="AC16" s="799">
        <v>2.4</v>
      </c>
      <c r="AD16" s="808" t="s">
        <v>72</v>
      </c>
      <c r="AE16" s="869">
        <v>14310</v>
      </c>
      <c r="AF16" s="805">
        <v>25100</v>
      </c>
      <c r="AG16" s="878">
        <v>140</v>
      </c>
      <c r="AH16" s="855">
        <v>250</v>
      </c>
      <c r="AI16" s="858" t="s">
        <v>177</v>
      </c>
      <c r="AJ16" s="790" t="s">
        <v>208</v>
      </c>
      <c r="AK16" s="790" t="s">
        <v>72</v>
      </c>
      <c r="AL16" s="902" t="s">
        <v>210</v>
      </c>
      <c r="AM16" s="868" t="s">
        <v>72</v>
      </c>
      <c r="AN16" s="869">
        <v>133910</v>
      </c>
      <c r="AO16" s="872">
        <v>66950</v>
      </c>
      <c r="AP16" s="875">
        <v>1330</v>
      </c>
      <c r="AQ16" s="855">
        <v>660</v>
      </c>
      <c r="AR16" s="858" t="s">
        <v>177</v>
      </c>
      <c r="AS16" s="790" t="s">
        <v>208</v>
      </c>
      <c r="AT16" s="790" t="s">
        <v>72</v>
      </c>
      <c r="AU16" s="793" t="s">
        <v>209</v>
      </c>
      <c r="AV16" s="790" t="s">
        <v>72</v>
      </c>
      <c r="AW16" s="796">
        <v>3.6</v>
      </c>
      <c r="AX16" s="799">
        <v>3.7</v>
      </c>
      <c r="AY16" s="864" t="s">
        <v>72</v>
      </c>
      <c r="AZ16" s="865">
        <v>120520</v>
      </c>
      <c r="BA16" s="864" t="s">
        <v>72</v>
      </c>
      <c r="BB16" s="831">
        <v>1200</v>
      </c>
      <c r="BC16" s="790" t="s">
        <v>177</v>
      </c>
      <c r="BD16" s="790" t="s">
        <v>208</v>
      </c>
      <c r="BE16" s="790" t="s">
        <v>72</v>
      </c>
      <c r="BF16" s="793" t="s">
        <v>209</v>
      </c>
      <c r="BG16" s="790" t="s">
        <v>72</v>
      </c>
      <c r="BH16" s="911">
        <v>3.6</v>
      </c>
      <c r="BI16" s="864" t="s">
        <v>72</v>
      </c>
      <c r="BJ16" s="865">
        <v>13390</v>
      </c>
      <c r="BK16" s="864" t="s">
        <v>72</v>
      </c>
      <c r="BL16" s="831">
        <v>130</v>
      </c>
      <c r="BM16" s="790" t="s">
        <v>177</v>
      </c>
      <c r="BN16" s="790" t="s">
        <v>208</v>
      </c>
      <c r="BO16" s="790" t="s">
        <v>72</v>
      </c>
      <c r="BP16" s="793" t="s">
        <v>209</v>
      </c>
      <c r="BQ16" s="790" t="s">
        <v>72</v>
      </c>
      <c r="BR16" s="911">
        <v>3.4</v>
      </c>
      <c r="BS16" s="938"/>
      <c r="BT16" s="24"/>
      <c r="BU16" s="64" t="s">
        <v>126</v>
      </c>
      <c r="BV16" s="59">
        <v>378000</v>
      </c>
      <c r="BW16" s="910"/>
      <c r="BX16" s="149">
        <v>3780</v>
      </c>
      <c r="BY16" s="134" t="s">
        <v>177</v>
      </c>
      <c r="BZ16" s="134" t="s">
        <v>208</v>
      </c>
      <c r="CA16" s="134" t="s">
        <v>72</v>
      </c>
      <c r="CB16" s="144" t="s">
        <v>209</v>
      </c>
      <c r="CC16" s="134" t="s">
        <v>72</v>
      </c>
      <c r="CD16" s="150">
        <v>2.6</v>
      </c>
      <c r="CE16" s="57"/>
      <c r="CF16" s="868"/>
      <c r="CG16" s="60" t="s">
        <v>83</v>
      </c>
      <c r="CH16" s="936" t="s">
        <v>72</v>
      </c>
      <c r="CI16" s="915">
        <v>30590</v>
      </c>
      <c r="CJ16" s="868" t="s">
        <v>72</v>
      </c>
      <c r="CK16" s="972">
        <v>240</v>
      </c>
      <c r="CL16" s="773" t="s">
        <v>177</v>
      </c>
      <c r="CM16" s="773" t="s">
        <v>208</v>
      </c>
      <c r="CN16" s="773" t="s">
        <v>72</v>
      </c>
      <c r="CO16" s="929" t="s">
        <v>209</v>
      </c>
      <c r="CP16" s="773" t="s">
        <v>72</v>
      </c>
      <c r="CQ16" s="931">
        <v>6.5</v>
      </c>
      <c r="CR16" s="921" t="s">
        <v>72</v>
      </c>
      <c r="CS16" s="933">
        <v>2100</v>
      </c>
      <c r="CT16" s="918">
        <v>2300</v>
      </c>
      <c r="CU16" s="921" t="s">
        <v>72</v>
      </c>
      <c r="CV16" s="922" t="s">
        <v>76</v>
      </c>
      <c r="CW16" s="924">
        <v>25700</v>
      </c>
      <c r="CX16" s="926">
        <v>28600</v>
      </c>
      <c r="CY16" s="808" t="s">
        <v>77</v>
      </c>
      <c r="CZ16" s="915">
        <v>1330</v>
      </c>
      <c r="DA16" s="808" t="s">
        <v>77</v>
      </c>
      <c r="DB16" s="956" t="s">
        <v>212</v>
      </c>
      <c r="DC16" s="808" t="s">
        <v>77</v>
      </c>
      <c r="DD16" s="915">
        <v>26810</v>
      </c>
      <c r="DE16" s="808" t="s">
        <v>72</v>
      </c>
      <c r="DF16" s="972">
        <v>260</v>
      </c>
      <c r="DG16" s="975" t="s">
        <v>177</v>
      </c>
      <c r="DH16" s="773" t="s">
        <v>208</v>
      </c>
      <c r="DI16" s="975" t="s">
        <v>72</v>
      </c>
      <c r="DJ16" s="929" t="s">
        <v>209</v>
      </c>
      <c r="DK16" s="975" t="s">
        <v>72</v>
      </c>
      <c r="DL16" s="931">
        <v>0.9</v>
      </c>
      <c r="DM16" s="808" t="s">
        <v>77</v>
      </c>
      <c r="DN16" s="964" t="s">
        <v>279</v>
      </c>
      <c r="DO16" s="966" t="s">
        <v>278</v>
      </c>
      <c r="DP16" s="966" t="s">
        <v>278</v>
      </c>
      <c r="DQ16" s="968" t="s">
        <v>278</v>
      </c>
      <c r="DR16" s="61"/>
      <c r="DS16" s="992" t="s">
        <v>171</v>
      </c>
      <c r="DT16" s="58"/>
      <c r="DU16" s="14"/>
      <c r="DV16" s="55">
        <v>41</v>
      </c>
      <c r="DW16" s="55">
        <v>42</v>
      </c>
      <c r="DX16" s="810">
        <v>4</v>
      </c>
      <c r="DY16" s="17"/>
      <c r="DZ16" s="17"/>
      <c r="EA16" s="17"/>
      <c r="EB16" s="17"/>
      <c r="EC16" s="17"/>
      <c r="ED16" s="17"/>
      <c r="EE16" s="17"/>
      <c r="EF16" s="17"/>
      <c r="EG16" s="17"/>
      <c r="EH16" s="17"/>
      <c r="EI16" s="17"/>
      <c r="EJ16" s="17"/>
      <c r="EK16" s="17"/>
    </row>
    <row r="17" spans="1:141" s="18" customFormat="1" ht="18.600000000000001" customHeight="1">
      <c r="A17" s="777"/>
      <c r="B17" s="768"/>
      <c r="C17" s="900"/>
      <c r="D17" s="886"/>
      <c r="E17" s="889"/>
      <c r="F17" s="56"/>
      <c r="G17" s="803"/>
      <c r="H17" s="806"/>
      <c r="I17" s="803"/>
      <c r="J17" s="806"/>
      <c r="K17" s="808"/>
      <c r="L17" s="853"/>
      <c r="M17" s="856"/>
      <c r="N17" s="859"/>
      <c r="O17" s="791"/>
      <c r="P17" s="791"/>
      <c r="Q17" s="794"/>
      <c r="R17" s="791"/>
      <c r="S17" s="797"/>
      <c r="T17" s="800"/>
      <c r="U17" s="853"/>
      <c r="V17" s="856"/>
      <c r="W17" s="859"/>
      <c r="X17" s="791"/>
      <c r="Y17" s="791"/>
      <c r="Z17" s="794"/>
      <c r="AA17" s="791"/>
      <c r="AB17" s="797"/>
      <c r="AC17" s="800"/>
      <c r="AD17" s="808"/>
      <c r="AE17" s="870"/>
      <c r="AF17" s="806"/>
      <c r="AG17" s="879"/>
      <c r="AH17" s="856"/>
      <c r="AI17" s="859"/>
      <c r="AJ17" s="791"/>
      <c r="AK17" s="791"/>
      <c r="AL17" s="903"/>
      <c r="AM17" s="868"/>
      <c r="AN17" s="870"/>
      <c r="AO17" s="873"/>
      <c r="AP17" s="876"/>
      <c r="AQ17" s="856"/>
      <c r="AR17" s="859"/>
      <c r="AS17" s="791"/>
      <c r="AT17" s="791"/>
      <c r="AU17" s="794"/>
      <c r="AV17" s="791"/>
      <c r="AW17" s="797"/>
      <c r="AX17" s="800"/>
      <c r="AY17" s="864"/>
      <c r="AZ17" s="866"/>
      <c r="BA17" s="864"/>
      <c r="BB17" s="834"/>
      <c r="BC17" s="791"/>
      <c r="BD17" s="791"/>
      <c r="BE17" s="791"/>
      <c r="BF17" s="794"/>
      <c r="BG17" s="791"/>
      <c r="BH17" s="912"/>
      <c r="BI17" s="864"/>
      <c r="BJ17" s="866"/>
      <c r="BK17" s="864"/>
      <c r="BL17" s="834"/>
      <c r="BM17" s="791"/>
      <c r="BN17" s="791"/>
      <c r="BO17" s="791"/>
      <c r="BP17" s="794"/>
      <c r="BQ17" s="791"/>
      <c r="BR17" s="912"/>
      <c r="BS17" s="938"/>
      <c r="BT17" s="24"/>
      <c r="BU17" s="64" t="s">
        <v>127</v>
      </c>
      <c r="BV17" s="59">
        <v>407700</v>
      </c>
      <c r="BW17" s="910"/>
      <c r="BX17" s="149">
        <v>4070</v>
      </c>
      <c r="BY17" s="134" t="s">
        <v>177</v>
      </c>
      <c r="BZ17" s="134" t="s">
        <v>208</v>
      </c>
      <c r="CA17" s="134" t="s">
        <v>72</v>
      </c>
      <c r="CB17" s="144" t="s">
        <v>209</v>
      </c>
      <c r="CC17" s="134" t="s">
        <v>72</v>
      </c>
      <c r="CD17" s="150">
        <v>2.7</v>
      </c>
      <c r="CE17" s="57"/>
      <c r="CF17" s="868"/>
      <c r="CG17" s="86"/>
      <c r="CH17" s="936"/>
      <c r="CI17" s="916"/>
      <c r="CJ17" s="868"/>
      <c r="CK17" s="973"/>
      <c r="CL17" s="791"/>
      <c r="CM17" s="791"/>
      <c r="CN17" s="791"/>
      <c r="CO17" s="794"/>
      <c r="CP17" s="791"/>
      <c r="CQ17" s="912"/>
      <c r="CR17" s="921"/>
      <c r="CS17" s="934"/>
      <c r="CT17" s="919"/>
      <c r="CU17" s="921"/>
      <c r="CV17" s="923"/>
      <c r="CW17" s="925"/>
      <c r="CX17" s="927"/>
      <c r="CY17" s="808"/>
      <c r="CZ17" s="916"/>
      <c r="DA17" s="808"/>
      <c r="DB17" s="957"/>
      <c r="DC17" s="808"/>
      <c r="DD17" s="916"/>
      <c r="DE17" s="808"/>
      <c r="DF17" s="973"/>
      <c r="DG17" s="976"/>
      <c r="DH17" s="791"/>
      <c r="DI17" s="976"/>
      <c r="DJ17" s="794"/>
      <c r="DK17" s="976"/>
      <c r="DL17" s="912"/>
      <c r="DM17" s="808"/>
      <c r="DN17" s="965"/>
      <c r="DO17" s="967"/>
      <c r="DP17" s="967"/>
      <c r="DQ17" s="969"/>
      <c r="DR17" s="61"/>
      <c r="DS17" s="993"/>
      <c r="DT17" s="58"/>
      <c r="DU17" s="14"/>
      <c r="DV17" s="55"/>
      <c r="DW17" s="55"/>
      <c r="DX17" s="810"/>
      <c r="DY17" s="17"/>
      <c r="DZ17" s="17"/>
      <c r="EA17" s="17"/>
      <c r="EB17" s="17"/>
      <c r="EC17" s="17"/>
      <c r="ED17" s="17"/>
      <c r="EE17" s="17"/>
      <c r="EF17" s="17"/>
      <c r="EG17" s="17"/>
      <c r="EH17" s="17"/>
      <c r="EI17" s="17"/>
      <c r="EJ17" s="17"/>
      <c r="EK17" s="17"/>
    </row>
    <row r="18" spans="1:141" s="18" customFormat="1" ht="18.600000000000001" customHeight="1">
      <c r="A18" s="777"/>
      <c r="B18" s="768"/>
      <c r="C18" s="900"/>
      <c r="D18" s="886"/>
      <c r="E18" s="889"/>
      <c r="F18" s="56"/>
      <c r="G18" s="803"/>
      <c r="H18" s="806"/>
      <c r="I18" s="803"/>
      <c r="J18" s="806"/>
      <c r="K18" s="808"/>
      <c r="L18" s="853"/>
      <c r="M18" s="856"/>
      <c r="N18" s="859"/>
      <c r="O18" s="791"/>
      <c r="P18" s="791"/>
      <c r="Q18" s="794"/>
      <c r="R18" s="791"/>
      <c r="S18" s="797"/>
      <c r="T18" s="800"/>
      <c r="U18" s="853"/>
      <c r="V18" s="856"/>
      <c r="W18" s="859"/>
      <c r="X18" s="791"/>
      <c r="Y18" s="791"/>
      <c r="Z18" s="794"/>
      <c r="AA18" s="791"/>
      <c r="AB18" s="797"/>
      <c r="AC18" s="800"/>
      <c r="AD18" s="808"/>
      <c r="AE18" s="870"/>
      <c r="AF18" s="806"/>
      <c r="AG18" s="879"/>
      <c r="AH18" s="856"/>
      <c r="AI18" s="859"/>
      <c r="AJ18" s="791"/>
      <c r="AK18" s="791"/>
      <c r="AL18" s="903"/>
      <c r="AM18" s="868"/>
      <c r="AN18" s="870"/>
      <c r="AO18" s="873"/>
      <c r="AP18" s="876"/>
      <c r="AQ18" s="856"/>
      <c r="AR18" s="859"/>
      <c r="AS18" s="791"/>
      <c r="AT18" s="791"/>
      <c r="AU18" s="794"/>
      <c r="AV18" s="791"/>
      <c r="AW18" s="797"/>
      <c r="AX18" s="800"/>
      <c r="AY18" s="864"/>
      <c r="AZ18" s="866"/>
      <c r="BA18" s="864"/>
      <c r="BB18" s="834"/>
      <c r="BC18" s="791"/>
      <c r="BD18" s="791"/>
      <c r="BE18" s="791"/>
      <c r="BF18" s="794"/>
      <c r="BG18" s="791"/>
      <c r="BH18" s="912"/>
      <c r="BI18" s="864"/>
      <c r="BJ18" s="866"/>
      <c r="BK18" s="864"/>
      <c r="BL18" s="834"/>
      <c r="BM18" s="791"/>
      <c r="BN18" s="791"/>
      <c r="BO18" s="791"/>
      <c r="BP18" s="794"/>
      <c r="BQ18" s="791"/>
      <c r="BR18" s="912"/>
      <c r="BS18" s="938"/>
      <c r="BT18" s="24"/>
      <c r="BU18" s="64" t="s">
        <v>128</v>
      </c>
      <c r="BV18" s="59">
        <v>437500</v>
      </c>
      <c r="BW18" s="910"/>
      <c r="BX18" s="149">
        <v>4370</v>
      </c>
      <c r="BY18" s="134" t="s">
        <v>177</v>
      </c>
      <c r="BZ18" s="134" t="s">
        <v>208</v>
      </c>
      <c r="CA18" s="134" t="s">
        <v>72</v>
      </c>
      <c r="CB18" s="144" t="s">
        <v>209</v>
      </c>
      <c r="CC18" s="134" t="s">
        <v>72</v>
      </c>
      <c r="CD18" s="150">
        <v>2.8</v>
      </c>
      <c r="CE18" s="57"/>
      <c r="CF18" s="868"/>
      <c r="CG18" s="86"/>
      <c r="CH18" s="936"/>
      <c r="CI18" s="916"/>
      <c r="CJ18" s="868"/>
      <c r="CK18" s="973"/>
      <c r="CL18" s="791"/>
      <c r="CM18" s="791"/>
      <c r="CN18" s="791"/>
      <c r="CO18" s="794"/>
      <c r="CP18" s="791"/>
      <c r="CQ18" s="912"/>
      <c r="CR18" s="921"/>
      <c r="CS18" s="934"/>
      <c r="CT18" s="919"/>
      <c r="CU18" s="921"/>
      <c r="CV18" s="923" t="s">
        <v>78</v>
      </c>
      <c r="CW18" s="925">
        <v>14200</v>
      </c>
      <c r="CX18" s="927">
        <v>15700</v>
      </c>
      <c r="CY18" s="808"/>
      <c r="CZ18" s="916"/>
      <c r="DA18" s="808"/>
      <c r="DB18" s="957"/>
      <c r="DC18" s="808"/>
      <c r="DD18" s="916"/>
      <c r="DE18" s="808"/>
      <c r="DF18" s="973"/>
      <c r="DG18" s="976"/>
      <c r="DH18" s="791"/>
      <c r="DI18" s="976"/>
      <c r="DJ18" s="794"/>
      <c r="DK18" s="976"/>
      <c r="DL18" s="912"/>
      <c r="DM18" s="808"/>
      <c r="DN18" s="965"/>
      <c r="DO18" s="967"/>
      <c r="DP18" s="967"/>
      <c r="DQ18" s="969"/>
      <c r="DR18" s="61"/>
      <c r="DS18" s="87" t="s">
        <v>172</v>
      </c>
      <c r="DT18" s="58"/>
      <c r="DU18" s="14"/>
      <c r="DV18" s="55"/>
      <c r="DW18" s="55"/>
      <c r="DX18" s="810"/>
      <c r="DY18" s="17"/>
      <c r="DZ18" s="17"/>
      <c r="EA18" s="17"/>
      <c r="EB18" s="17"/>
      <c r="EC18" s="17"/>
      <c r="ED18" s="17"/>
      <c r="EE18" s="17"/>
      <c r="EF18" s="17"/>
      <c r="EG18" s="17"/>
      <c r="EH18" s="17"/>
      <c r="EI18" s="17"/>
      <c r="EJ18" s="17"/>
      <c r="EK18" s="17"/>
    </row>
    <row r="19" spans="1:141" s="18" customFormat="1" ht="18.600000000000001" customHeight="1">
      <c r="A19" s="777"/>
      <c r="B19" s="768"/>
      <c r="C19" s="900"/>
      <c r="D19" s="886"/>
      <c r="E19" s="890"/>
      <c r="F19" s="56"/>
      <c r="G19" s="804"/>
      <c r="H19" s="807"/>
      <c r="I19" s="804"/>
      <c r="J19" s="807"/>
      <c r="K19" s="808"/>
      <c r="L19" s="854"/>
      <c r="M19" s="857"/>
      <c r="N19" s="860"/>
      <c r="O19" s="792"/>
      <c r="P19" s="792"/>
      <c r="Q19" s="795"/>
      <c r="R19" s="792"/>
      <c r="S19" s="798"/>
      <c r="T19" s="801"/>
      <c r="U19" s="854"/>
      <c r="V19" s="857"/>
      <c r="W19" s="860"/>
      <c r="X19" s="792"/>
      <c r="Y19" s="792"/>
      <c r="Z19" s="795"/>
      <c r="AA19" s="792"/>
      <c r="AB19" s="798"/>
      <c r="AC19" s="801"/>
      <c r="AD19" s="808"/>
      <c r="AE19" s="871"/>
      <c r="AF19" s="807"/>
      <c r="AG19" s="880"/>
      <c r="AH19" s="857"/>
      <c r="AI19" s="860"/>
      <c r="AJ19" s="792"/>
      <c r="AK19" s="792"/>
      <c r="AL19" s="904"/>
      <c r="AM19" s="868"/>
      <c r="AN19" s="871"/>
      <c r="AO19" s="874"/>
      <c r="AP19" s="877"/>
      <c r="AQ19" s="857"/>
      <c r="AR19" s="860"/>
      <c r="AS19" s="792"/>
      <c r="AT19" s="792"/>
      <c r="AU19" s="795"/>
      <c r="AV19" s="792"/>
      <c r="AW19" s="798"/>
      <c r="AX19" s="801"/>
      <c r="AY19" s="864"/>
      <c r="AZ19" s="867"/>
      <c r="BA19" s="864"/>
      <c r="BB19" s="905"/>
      <c r="BC19" s="906"/>
      <c r="BD19" s="906"/>
      <c r="BE19" s="906"/>
      <c r="BF19" s="914"/>
      <c r="BG19" s="906"/>
      <c r="BH19" s="913"/>
      <c r="BI19" s="864"/>
      <c r="BJ19" s="867"/>
      <c r="BK19" s="864"/>
      <c r="BL19" s="905"/>
      <c r="BM19" s="906"/>
      <c r="BN19" s="906"/>
      <c r="BO19" s="906"/>
      <c r="BP19" s="914"/>
      <c r="BQ19" s="906"/>
      <c r="BR19" s="913"/>
      <c r="BS19" s="938"/>
      <c r="BT19" s="24"/>
      <c r="BU19" s="64" t="s">
        <v>129</v>
      </c>
      <c r="BV19" s="59">
        <v>467200</v>
      </c>
      <c r="BW19" s="910"/>
      <c r="BX19" s="149">
        <v>4670</v>
      </c>
      <c r="BY19" s="134" t="s">
        <v>177</v>
      </c>
      <c r="BZ19" s="134" t="s">
        <v>208</v>
      </c>
      <c r="CA19" s="134" t="s">
        <v>72</v>
      </c>
      <c r="CB19" s="144" t="s">
        <v>209</v>
      </c>
      <c r="CC19" s="134" t="s">
        <v>72</v>
      </c>
      <c r="CD19" s="150">
        <v>2.6</v>
      </c>
      <c r="CE19" s="57"/>
      <c r="CF19" s="868"/>
      <c r="CG19" s="86"/>
      <c r="CH19" s="936"/>
      <c r="CI19" s="916"/>
      <c r="CJ19" s="868"/>
      <c r="CK19" s="973"/>
      <c r="CL19" s="791"/>
      <c r="CM19" s="791"/>
      <c r="CN19" s="791"/>
      <c r="CO19" s="794"/>
      <c r="CP19" s="791"/>
      <c r="CQ19" s="912"/>
      <c r="CR19" s="921"/>
      <c r="CS19" s="934"/>
      <c r="CT19" s="919"/>
      <c r="CU19" s="921"/>
      <c r="CV19" s="923"/>
      <c r="CW19" s="925"/>
      <c r="CX19" s="927"/>
      <c r="CY19" s="808"/>
      <c r="CZ19" s="916"/>
      <c r="DA19" s="808"/>
      <c r="DB19" s="957"/>
      <c r="DC19" s="808"/>
      <c r="DD19" s="916"/>
      <c r="DE19" s="808"/>
      <c r="DF19" s="973"/>
      <c r="DG19" s="976"/>
      <c r="DH19" s="791"/>
      <c r="DI19" s="976"/>
      <c r="DJ19" s="794"/>
      <c r="DK19" s="976"/>
      <c r="DL19" s="912"/>
      <c r="DM19" s="808"/>
      <c r="DN19" s="965"/>
      <c r="DO19" s="967"/>
      <c r="DP19" s="967"/>
      <c r="DQ19" s="969"/>
      <c r="DR19" s="61"/>
      <c r="DS19" s="157">
        <v>0.8</v>
      </c>
      <c r="DT19" s="58"/>
      <c r="DU19" s="14"/>
      <c r="DV19" s="55"/>
      <c r="DW19" s="55"/>
      <c r="DX19" s="810"/>
      <c r="DY19" s="17"/>
      <c r="DZ19" s="17"/>
      <c r="EA19" s="17"/>
      <c r="EB19" s="17"/>
      <c r="EC19" s="17"/>
      <c r="ED19" s="17"/>
      <c r="EE19" s="17"/>
      <c r="EF19" s="17"/>
      <c r="EG19" s="17"/>
      <c r="EH19" s="17"/>
      <c r="EI19" s="17"/>
      <c r="EJ19" s="17"/>
      <c r="EK19" s="17"/>
    </row>
    <row r="20" spans="1:141" s="18" customFormat="1" ht="18.600000000000001" customHeight="1">
      <c r="A20" s="777" t="s">
        <v>234</v>
      </c>
      <c r="B20" s="768"/>
      <c r="C20" s="900"/>
      <c r="D20" s="886"/>
      <c r="E20" s="942" t="s">
        <v>7</v>
      </c>
      <c r="F20" s="56"/>
      <c r="G20" s="944">
        <v>222080</v>
      </c>
      <c r="H20" s="947"/>
      <c r="I20" s="944">
        <v>219040</v>
      </c>
      <c r="J20" s="947"/>
      <c r="K20" s="808" t="s">
        <v>72</v>
      </c>
      <c r="L20" s="891">
        <v>2090</v>
      </c>
      <c r="M20" s="894"/>
      <c r="N20" s="897" t="s">
        <v>177</v>
      </c>
      <c r="O20" s="950" t="s">
        <v>208</v>
      </c>
      <c r="P20" s="950" t="s">
        <v>72</v>
      </c>
      <c r="Q20" s="955" t="s">
        <v>209</v>
      </c>
      <c r="R20" s="950" t="s">
        <v>72</v>
      </c>
      <c r="S20" s="951">
        <v>3.6</v>
      </c>
      <c r="T20" s="954"/>
      <c r="U20" s="891">
        <v>2060</v>
      </c>
      <c r="V20" s="894"/>
      <c r="W20" s="897" t="s">
        <v>177</v>
      </c>
      <c r="X20" s="950" t="s">
        <v>208</v>
      </c>
      <c r="Y20" s="950" t="s">
        <v>72</v>
      </c>
      <c r="Z20" s="955" t="s">
        <v>209</v>
      </c>
      <c r="AA20" s="950" t="s">
        <v>72</v>
      </c>
      <c r="AB20" s="951">
        <v>3.6</v>
      </c>
      <c r="AC20" s="954"/>
      <c r="AD20" s="808" t="s">
        <v>72</v>
      </c>
      <c r="AE20" s="986">
        <v>25100</v>
      </c>
      <c r="AF20" s="947"/>
      <c r="AG20" s="978">
        <v>250</v>
      </c>
      <c r="AH20" s="894"/>
      <c r="AI20" s="897" t="s">
        <v>177</v>
      </c>
      <c r="AJ20" s="950" t="s">
        <v>208</v>
      </c>
      <c r="AK20" s="950" t="s">
        <v>72</v>
      </c>
      <c r="AL20" s="984" t="s">
        <v>210</v>
      </c>
      <c r="AM20" s="868" t="s">
        <v>72</v>
      </c>
      <c r="AN20" s="986">
        <v>66950</v>
      </c>
      <c r="AO20" s="989"/>
      <c r="AP20" s="978">
        <v>660</v>
      </c>
      <c r="AQ20" s="894"/>
      <c r="AR20" s="897" t="s">
        <v>177</v>
      </c>
      <c r="AS20" s="950" t="s">
        <v>208</v>
      </c>
      <c r="AT20" s="950" t="s">
        <v>72</v>
      </c>
      <c r="AU20" s="955" t="s">
        <v>209</v>
      </c>
      <c r="AV20" s="950" t="s">
        <v>72</v>
      </c>
      <c r="AW20" s="951">
        <v>3.7</v>
      </c>
      <c r="AX20" s="954"/>
      <c r="AY20" s="151"/>
      <c r="AZ20" s="151"/>
      <c r="BA20" s="151"/>
      <c r="BB20" s="151"/>
      <c r="BC20" s="151"/>
      <c r="BD20" s="151"/>
      <c r="BE20" s="151"/>
      <c r="BF20" s="151"/>
      <c r="BG20" s="151"/>
      <c r="BH20" s="152"/>
      <c r="BI20" s="151"/>
      <c r="BJ20" s="151"/>
      <c r="BK20" s="151"/>
      <c r="BL20" s="151"/>
      <c r="BM20" s="151"/>
      <c r="BN20" s="151"/>
      <c r="BO20" s="151"/>
      <c r="BP20" s="151"/>
      <c r="BQ20" s="151"/>
      <c r="BR20" s="151"/>
      <c r="BS20" s="938"/>
      <c r="BT20" s="24"/>
      <c r="BU20" s="64" t="s">
        <v>84</v>
      </c>
      <c r="BV20" s="59">
        <v>497000</v>
      </c>
      <c r="BW20" s="910"/>
      <c r="BX20" s="149">
        <v>4970</v>
      </c>
      <c r="BY20" s="134" t="s">
        <v>177</v>
      </c>
      <c r="BZ20" s="134" t="s">
        <v>208</v>
      </c>
      <c r="CA20" s="134" t="s">
        <v>72</v>
      </c>
      <c r="CB20" s="144" t="s">
        <v>209</v>
      </c>
      <c r="CC20" s="134" t="s">
        <v>72</v>
      </c>
      <c r="CD20" s="150">
        <v>2.7</v>
      </c>
      <c r="CE20" s="57"/>
      <c r="CF20" s="868"/>
      <c r="CG20" s="86"/>
      <c r="CH20" s="936"/>
      <c r="CI20" s="916"/>
      <c r="CJ20" s="868"/>
      <c r="CK20" s="973"/>
      <c r="CL20" s="791"/>
      <c r="CM20" s="791"/>
      <c r="CN20" s="791"/>
      <c r="CO20" s="794"/>
      <c r="CP20" s="791"/>
      <c r="CQ20" s="912"/>
      <c r="CR20" s="921"/>
      <c r="CS20" s="934"/>
      <c r="CT20" s="919"/>
      <c r="CU20" s="921"/>
      <c r="CV20" s="923" t="s">
        <v>79</v>
      </c>
      <c r="CW20" s="925">
        <v>12300</v>
      </c>
      <c r="CX20" s="927">
        <v>13700</v>
      </c>
      <c r="CY20" s="808"/>
      <c r="CZ20" s="916"/>
      <c r="DA20" s="808"/>
      <c r="DB20" s="958">
        <v>0.09</v>
      </c>
      <c r="DC20" s="808"/>
      <c r="DD20" s="916"/>
      <c r="DE20" s="808"/>
      <c r="DF20" s="973"/>
      <c r="DG20" s="976"/>
      <c r="DH20" s="791"/>
      <c r="DI20" s="976"/>
      <c r="DJ20" s="794"/>
      <c r="DK20" s="976"/>
      <c r="DL20" s="912"/>
      <c r="DM20" s="808"/>
      <c r="DN20" s="960">
        <v>0.02</v>
      </c>
      <c r="DO20" s="962">
        <v>0.04</v>
      </c>
      <c r="DP20" s="962">
        <v>0.06</v>
      </c>
      <c r="DQ20" s="970">
        <v>0.08</v>
      </c>
      <c r="DR20" s="61"/>
      <c r="DS20" s="87" t="s">
        <v>173</v>
      </c>
      <c r="DT20" s="58"/>
      <c r="DU20" s="14"/>
      <c r="DV20" s="55">
        <v>41</v>
      </c>
      <c r="DW20" s="55">
        <v>42</v>
      </c>
      <c r="DX20" s="810"/>
      <c r="DY20" s="17"/>
      <c r="DZ20" s="17"/>
      <c r="EA20" s="17"/>
      <c r="EB20" s="17"/>
      <c r="EC20" s="17"/>
      <c r="ED20" s="17"/>
      <c r="EE20" s="17"/>
      <c r="EF20" s="17"/>
      <c r="EG20" s="17"/>
      <c r="EH20" s="17"/>
      <c r="EI20" s="17"/>
      <c r="EJ20" s="17"/>
      <c r="EK20" s="17"/>
    </row>
    <row r="21" spans="1:141" s="18" customFormat="1" ht="18.600000000000001" customHeight="1">
      <c r="A21" s="777"/>
      <c r="B21" s="768"/>
      <c r="C21" s="900"/>
      <c r="D21" s="886"/>
      <c r="E21" s="889"/>
      <c r="F21" s="56"/>
      <c r="G21" s="945"/>
      <c r="H21" s="948"/>
      <c r="I21" s="945"/>
      <c r="J21" s="948"/>
      <c r="K21" s="808"/>
      <c r="L21" s="892"/>
      <c r="M21" s="895"/>
      <c r="N21" s="859"/>
      <c r="O21" s="791"/>
      <c r="P21" s="791"/>
      <c r="Q21" s="794"/>
      <c r="R21" s="791"/>
      <c r="S21" s="952"/>
      <c r="T21" s="912"/>
      <c r="U21" s="892"/>
      <c r="V21" s="895"/>
      <c r="W21" s="859"/>
      <c r="X21" s="791"/>
      <c r="Y21" s="791"/>
      <c r="Z21" s="794"/>
      <c r="AA21" s="791"/>
      <c r="AB21" s="952"/>
      <c r="AC21" s="912"/>
      <c r="AD21" s="808"/>
      <c r="AE21" s="987"/>
      <c r="AF21" s="948"/>
      <c r="AG21" s="979"/>
      <c r="AH21" s="895"/>
      <c r="AI21" s="859"/>
      <c r="AJ21" s="791"/>
      <c r="AK21" s="791"/>
      <c r="AL21" s="903"/>
      <c r="AM21" s="868"/>
      <c r="AN21" s="987"/>
      <c r="AO21" s="990"/>
      <c r="AP21" s="979"/>
      <c r="AQ21" s="895"/>
      <c r="AR21" s="859"/>
      <c r="AS21" s="791"/>
      <c r="AT21" s="791"/>
      <c r="AU21" s="794"/>
      <c r="AV21" s="791"/>
      <c r="AW21" s="952"/>
      <c r="AX21" s="912"/>
      <c r="AY21" s="151"/>
      <c r="AZ21" s="151"/>
      <c r="BA21" s="151"/>
      <c r="BB21" s="151"/>
      <c r="BC21" s="151"/>
      <c r="BD21" s="151"/>
      <c r="BE21" s="151"/>
      <c r="BF21" s="151"/>
      <c r="BG21" s="151"/>
      <c r="BH21" s="153"/>
      <c r="BI21" s="151"/>
      <c r="BJ21" s="151"/>
      <c r="BK21" s="151"/>
      <c r="BL21" s="151"/>
      <c r="BM21" s="151"/>
      <c r="BN21" s="151"/>
      <c r="BO21" s="151"/>
      <c r="BP21" s="151"/>
      <c r="BQ21" s="151"/>
      <c r="BR21" s="151"/>
      <c r="BS21" s="24"/>
      <c r="BT21" s="24"/>
      <c r="BU21" s="64" t="s">
        <v>130</v>
      </c>
      <c r="BV21" s="59">
        <v>526700</v>
      </c>
      <c r="BW21" s="910"/>
      <c r="BX21" s="149">
        <v>5260</v>
      </c>
      <c r="BY21" s="134" t="s">
        <v>177</v>
      </c>
      <c r="BZ21" s="134" t="s">
        <v>208</v>
      </c>
      <c r="CA21" s="134" t="s">
        <v>72</v>
      </c>
      <c r="CB21" s="144" t="s">
        <v>209</v>
      </c>
      <c r="CC21" s="134" t="s">
        <v>72</v>
      </c>
      <c r="CD21" s="150">
        <v>2.7</v>
      </c>
      <c r="CE21" s="57"/>
      <c r="CF21" s="868"/>
      <c r="CG21" s="86"/>
      <c r="CH21" s="936"/>
      <c r="CI21" s="916"/>
      <c r="CJ21" s="868"/>
      <c r="CK21" s="973"/>
      <c r="CL21" s="791"/>
      <c r="CM21" s="791"/>
      <c r="CN21" s="791"/>
      <c r="CO21" s="794"/>
      <c r="CP21" s="791"/>
      <c r="CQ21" s="912"/>
      <c r="CR21" s="921"/>
      <c r="CS21" s="934"/>
      <c r="CT21" s="919"/>
      <c r="CU21" s="921"/>
      <c r="CV21" s="923"/>
      <c r="CW21" s="925"/>
      <c r="CX21" s="927"/>
      <c r="CY21" s="808"/>
      <c r="CZ21" s="916"/>
      <c r="DA21" s="808"/>
      <c r="DB21" s="958"/>
      <c r="DC21" s="808"/>
      <c r="DD21" s="916"/>
      <c r="DE21" s="808"/>
      <c r="DF21" s="973"/>
      <c r="DG21" s="976"/>
      <c r="DH21" s="791"/>
      <c r="DI21" s="976"/>
      <c r="DJ21" s="794"/>
      <c r="DK21" s="976"/>
      <c r="DL21" s="912"/>
      <c r="DM21" s="808"/>
      <c r="DN21" s="960"/>
      <c r="DO21" s="962"/>
      <c r="DP21" s="962"/>
      <c r="DQ21" s="970"/>
      <c r="DR21" s="61"/>
      <c r="DS21" s="157">
        <v>0.75</v>
      </c>
      <c r="DT21" s="58"/>
      <c r="DU21" s="14"/>
      <c r="DV21" s="55"/>
      <c r="DW21" s="55"/>
      <c r="DX21" s="55"/>
      <c r="DY21" s="17"/>
      <c r="DZ21" s="17"/>
      <c r="EA21" s="17"/>
      <c r="EB21" s="17"/>
      <c r="EC21" s="17"/>
      <c r="ED21" s="17"/>
      <c r="EE21" s="17"/>
      <c r="EF21" s="17"/>
      <c r="EG21" s="17"/>
      <c r="EH21" s="17"/>
      <c r="EI21" s="17"/>
      <c r="EJ21" s="17"/>
      <c r="EK21" s="17"/>
    </row>
    <row r="22" spans="1:141" s="18" customFormat="1" ht="18.600000000000001" customHeight="1">
      <c r="A22" s="777"/>
      <c r="B22" s="768"/>
      <c r="C22" s="900"/>
      <c r="D22" s="886"/>
      <c r="E22" s="889"/>
      <c r="F22" s="56"/>
      <c r="G22" s="945"/>
      <c r="H22" s="948"/>
      <c r="I22" s="945"/>
      <c r="J22" s="948"/>
      <c r="K22" s="808"/>
      <c r="L22" s="892"/>
      <c r="M22" s="895"/>
      <c r="N22" s="859"/>
      <c r="O22" s="791"/>
      <c r="P22" s="791"/>
      <c r="Q22" s="794"/>
      <c r="R22" s="791"/>
      <c r="S22" s="952"/>
      <c r="T22" s="912"/>
      <c r="U22" s="892"/>
      <c r="V22" s="895"/>
      <c r="W22" s="859"/>
      <c r="X22" s="791"/>
      <c r="Y22" s="791"/>
      <c r="Z22" s="794"/>
      <c r="AA22" s="791"/>
      <c r="AB22" s="952"/>
      <c r="AC22" s="912"/>
      <c r="AD22" s="808"/>
      <c r="AE22" s="987"/>
      <c r="AF22" s="948"/>
      <c r="AG22" s="979"/>
      <c r="AH22" s="895"/>
      <c r="AI22" s="859"/>
      <c r="AJ22" s="791"/>
      <c r="AK22" s="791"/>
      <c r="AL22" s="903"/>
      <c r="AM22" s="868"/>
      <c r="AN22" s="987"/>
      <c r="AO22" s="990"/>
      <c r="AP22" s="979"/>
      <c r="AQ22" s="895"/>
      <c r="AR22" s="859"/>
      <c r="AS22" s="791"/>
      <c r="AT22" s="791"/>
      <c r="AU22" s="794"/>
      <c r="AV22" s="791"/>
      <c r="AW22" s="952"/>
      <c r="AX22" s="912"/>
      <c r="AY22" s="151"/>
      <c r="AZ22" s="151"/>
      <c r="BA22" s="151"/>
      <c r="BB22" s="151"/>
      <c r="BC22" s="151"/>
      <c r="BD22" s="151"/>
      <c r="BE22" s="151"/>
      <c r="BF22" s="151"/>
      <c r="BG22" s="151"/>
      <c r="BH22" s="153"/>
      <c r="BI22" s="151"/>
      <c r="BJ22" s="151"/>
      <c r="BK22" s="151"/>
      <c r="BL22" s="151"/>
      <c r="BM22" s="151"/>
      <c r="BN22" s="151"/>
      <c r="BO22" s="151"/>
      <c r="BP22" s="151"/>
      <c r="BQ22" s="151"/>
      <c r="BR22" s="151"/>
      <c r="BS22" s="24"/>
      <c r="BT22" s="24"/>
      <c r="BU22" s="64" t="s">
        <v>131</v>
      </c>
      <c r="BV22" s="59">
        <v>556500</v>
      </c>
      <c r="BW22" s="910"/>
      <c r="BX22" s="149">
        <v>5560</v>
      </c>
      <c r="BY22" s="134" t="s">
        <v>177</v>
      </c>
      <c r="BZ22" s="134" t="s">
        <v>208</v>
      </c>
      <c r="CA22" s="134" t="s">
        <v>72</v>
      </c>
      <c r="CB22" s="144" t="s">
        <v>209</v>
      </c>
      <c r="CC22" s="134" t="s">
        <v>72</v>
      </c>
      <c r="CD22" s="150">
        <v>2.8</v>
      </c>
      <c r="CE22" s="57"/>
      <c r="CF22" s="868"/>
      <c r="CG22" s="86"/>
      <c r="CH22" s="936"/>
      <c r="CI22" s="916"/>
      <c r="CJ22" s="868"/>
      <c r="CK22" s="973"/>
      <c r="CL22" s="791"/>
      <c r="CM22" s="791"/>
      <c r="CN22" s="791"/>
      <c r="CO22" s="794"/>
      <c r="CP22" s="791"/>
      <c r="CQ22" s="912"/>
      <c r="CR22" s="921"/>
      <c r="CS22" s="934"/>
      <c r="CT22" s="919"/>
      <c r="CU22" s="921"/>
      <c r="CV22" s="923" t="s">
        <v>80</v>
      </c>
      <c r="CW22" s="925">
        <v>11000</v>
      </c>
      <c r="CX22" s="927">
        <v>12300</v>
      </c>
      <c r="CY22" s="808"/>
      <c r="CZ22" s="916"/>
      <c r="DA22" s="808"/>
      <c r="DB22" s="958"/>
      <c r="DC22" s="808"/>
      <c r="DD22" s="916"/>
      <c r="DE22" s="808"/>
      <c r="DF22" s="973"/>
      <c r="DG22" s="976"/>
      <c r="DH22" s="791"/>
      <c r="DI22" s="976"/>
      <c r="DJ22" s="794"/>
      <c r="DK22" s="976"/>
      <c r="DL22" s="912"/>
      <c r="DM22" s="808"/>
      <c r="DN22" s="960"/>
      <c r="DO22" s="962"/>
      <c r="DP22" s="962"/>
      <c r="DQ22" s="970"/>
      <c r="DR22" s="61"/>
      <c r="DS22" s="87" t="s">
        <v>174</v>
      </c>
      <c r="DT22" s="58"/>
      <c r="DU22" s="14"/>
      <c r="DV22" s="55"/>
      <c r="DW22" s="55"/>
      <c r="DX22" s="55"/>
      <c r="DY22" s="17"/>
      <c r="DZ22" s="17"/>
      <c r="EA22" s="17"/>
      <c r="EB22" s="17"/>
      <c r="EC22" s="17"/>
      <c r="ED22" s="17"/>
      <c r="EE22" s="17"/>
      <c r="EF22" s="17"/>
      <c r="EG22" s="17"/>
      <c r="EH22" s="17"/>
      <c r="EI22" s="17"/>
      <c r="EJ22" s="17"/>
      <c r="EK22" s="17"/>
    </row>
    <row r="23" spans="1:141" s="18" customFormat="1" ht="18.600000000000001" customHeight="1">
      <c r="A23" s="777"/>
      <c r="B23" s="881"/>
      <c r="C23" s="901"/>
      <c r="D23" s="887"/>
      <c r="E23" s="943"/>
      <c r="F23" s="56"/>
      <c r="G23" s="946"/>
      <c r="H23" s="949"/>
      <c r="I23" s="946"/>
      <c r="J23" s="949"/>
      <c r="K23" s="808"/>
      <c r="L23" s="893"/>
      <c r="M23" s="896"/>
      <c r="N23" s="898"/>
      <c r="O23" s="906"/>
      <c r="P23" s="906"/>
      <c r="Q23" s="914"/>
      <c r="R23" s="906"/>
      <c r="S23" s="953"/>
      <c r="T23" s="913"/>
      <c r="U23" s="893"/>
      <c r="V23" s="896"/>
      <c r="W23" s="898"/>
      <c r="X23" s="906"/>
      <c r="Y23" s="906"/>
      <c r="Z23" s="914"/>
      <c r="AA23" s="906"/>
      <c r="AB23" s="953"/>
      <c r="AC23" s="913"/>
      <c r="AD23" s="808"/>
      <c r="AE23" s="988"/>
      <c r="AF23" s="949"/>
      <c r="AG23" s="980"/>
      <c r="AH23" s="896"/>
      <c r="AI23" s="898"/>
      <c r="AJ23" s="906"/>
      <c r="AK23" s="906"/>
      <c r="AL23" s="985"/>
      <c r="AM23" s="868"/>
      <c r="AN23" s="988"/>
      <c r="AO23" s="991"/>
      <c r="AP23" s="980"/>
      <c r="AQ23" s="896"/>
      <c r="AR23" s="898"/>
      <c r="AS23" s="906"/>
      <c r="AT23" s="906"/>
      <c r="AU23" s="914"/>
      <c r="AV23" s="906"/>
      <c r="AW23" s="953"/>
      <c r="AX23" s="913"/>
      <c r="AY23" s="151"/>
      <c r="AZ23" s="151"/>
      <c r="BA23" s="151"/>
      <c r="BB23" s="151"/>
      <c r="BC23" s="151"/>
      <c r="BD23" s="151"/>
      <c r="BE23" s="151"/>
      <c r="BF23" s="151"/>
      <c r="BG23" s="151"/>
      <c r="BH23" s="154"/>
      <c r="BI23" s="151"/>
      <c r="BJ23" s="151"/>
      <c r="BK23" s="151"/>
      <c r="BL23" s="151"/>
      <c r="BM23" s="151"/>
      <c r="BN23" s="151"/>
      <c r="BO23" s="151"/>
      <c r="BP23" s="151"/>
      <c r="BQ23" s="151"/>
      <c r="BR23" s="151"/>
      <c r="BS23" s="24"/>
      <c r="BT23" s="24"/>
      <c r="BU23" s="88" t="s">
        <v>132</v>
      </c>
      <c r="BV23" s="62">
        <v>586200</v>
      </c>
      <c r="BW23" s="910"/>
      <c r="BX23" s="158">
        <v>5860</v>
      </c>
      <c r="BY23" s="155" t="s">
        <v>177</v>
      </c>
      <c r="BZ23" s="155" t="s">
        <v>208</v>
      </c>
      <c r="CA23" s="155" t="s">
        <v>72</v>
      </c>
      <c r="CB23" s="156" t="s">
        <v>209</v>
      </c>
      <c r="CC23" s="155" t="s">
        <v>72</v>
      </c>
      <c r="CD23" s="150">
        <v>2.8</v>
      </c>
      <c r="CE23" s="57"/>
      <c r="CF23" s="868"/>
      <c r="CG23" s="86"/>
      <c r="CH23" s="936"/>
      <c r="CI23" s="917"/>
      <c r="CJ23" s="868"/>
      <c r="CK23" s="974"/>
      <c r="CL23" s="928"/>
      <c r="CM23" s="928"/>
      <c r="CN23" s="928"/>
      <c r="CO23" s="930"/>
      <c r="CP23" s="928"/>
      <c r="CQ23" s="932"/>
      <c r="CR23" s="921"/>
      <c r="CS23" s="935"/>
      <c r="CT23" s="920"/>
      <c r="CU23" s="921"/>
      <c r="CV23" s="981"/>
      <c r="CW23" s="982"/>
      <c r="CX23" s="983"/>
      <c r="CY23" s="808"/>
      <c r="CZ23" s="917"/>
      <c r="DA23" s="808"/>
      <c r="DB23" s="959"/>
      <c r="DC23" s="808"/>
      <c r="DD23" s="917"/>
      <c r="DE23" s="808"/>
      <c r="DF23" s="974"/>
      <c r="DG23" s="977"/>
      <c r="DH23" s="928"/>
      <c r="DI23" s="977"/>
      <c r="DJ23" s="930"/>
      <c r="DK23" s="977"/>
      <c r="DL23" s="932"/>
      <c r="DM23" s="808"/>
      <c r="DN23" s="961"/>
      <c r="DO23" s="963"/>
      <c r="DP23" s="963"/>
      <c r="DQ23" s="971"/>
      <c r="DR23" s="61"/>
      <c r="DS23" s="157">
        <v>0.7</v>
      </c>
      <c r="DT23" s="58"/>
      <c r="DU23" s="14"/>
      <c r="DV23" s="55"/>
      <c r="DW23" s="55"/>
      <c r="DX23" s="55"/>
      <c r="DY23" s="17"/>
      <c r="DZ23" s="17"/>
      <c r="EA23" s="17"/>
      <c r="EB23" s="17"/>
      <c r="EC23" s="17"/>
      <c r="ED23" s="17"/>
      <c r="EE23" s="17"/>
      <c r="EF23" s="17"/>
      <c r="EG23" s="17"/>
      <c r="EH23" s="17"/>
      <c r="EI23" s="17"/>
      <c r="EJ23" s="17"/>
      <c r="EK23" s="17"/>
    </row>
  </sheetData>
  <sheetProtection algorithmName="SHA-512" hashValue="c/PJMQU05+hP44HJBIpQpmAUPfCj+xiBWjTor1ucoGGda6ECy0oRkcjwIGxlo/TYQNF5bYWwiIWdQR3Na5Mg4g==" saltValue="wO3bb4wnjrsIJbkRJGl6Eg==" spinCount="100000" sheet="1" objects="1" scenarios="1"/>
  <autoFilter ref="B5:WZY23" xr:uid="{00000000-0009-0000-0000-000002000000}"/>
  <mergeCells count="412">
    <mergeCell ref="AI20:AI23"/>
    <mergeCell ref="AJ20:AJ23"/>
    <mergeCell ref="AK20:AK23"/>
    <mergeCell ref="AL20:AL23"/>
    <mergeCell ref="AM20:AM23"/>
    <mergeCell ref="AN20:AN23"/>
    <mergeCell ref="CH16:CH23"/>
    <mergeCell ref="CI16:CI23"/>
    <mergeCell ref="CJ16:CJ23"/>
    <mergeCell ref="BL16:BL19"/>
    <mergeCell ref="BM16:BM19"/>
    <mergeCell ref="BN16:BN19"/>
    <mergeCell ref="BO16:BO19"/>
    <mergeCell ref="BP16:BP19"/>
    <mergeCell ref="BQ16:BQ19"/>
    <mergeCell ref="AT16:AT19"/>
    <mergeCell ref="AU16:AU19"/>
    <mergeCell ref="AV16:AV19"/>
    <mergeCell ref="AW16:AW19"/>
    <mergeCell ref="AX16:AX19"/>
    <mergeCell ref="AY16:AY19"/>
    <mergeCell ref="BF16:BF19"/>
    <mergeCell ref="BG16:BG19"/>
    <mergeCell ref="BH16:BH19"/>
    <mergeCell ref="W20:W23"/>
    <mergeCell ref="X20:X23"/>
    <mergeCell ref="Y20:Y23"/>
    <mergeCell ref="Z20:Z23"/>
    <mergeCell ref="AA20:AA23"/>
    <mergeCell ref="AB20:AB23"/>
    <mergeCell ref="Q20:Q23"/>
    <mergeCell ref="R20:R23"/>
    <mergeCell ref="S20:S23"/>
    <mergeCell ref="T20:T23"/>
    <mergeCell ref="U20:U23"/>
    <mergeCell ref="V20:V23"/>
    <mergeCell ref="DH16:DH23"/>
    <mergeCell ref="DI16:DI23"/>
    <mergeCell ref="DJ16:DJ23"/>
    <mergeCell ref="DK16:DK23"/>
    <mergeCell ref="AC20:AC23"/>
    <mergeCell ref="AD20:AD23"/>
    <mergeCell ref="AE20:AE23"/>
    <mergeCell ref="AF20:AF23"/>
    <mergeCell ref="AG20:AG23"/>
    <mergeCell ref="AH20:AH23"/>
    <mergeCell ref="AU20:AU23"/>
    <mergeCell ref="AV20:AV23"/>
    <mergeCell ref="AW20:AW23"/>
    <mergeCell ref="AX20:AX23"/>
    <mergeCell ref="CV20:CV21"/>
    <mergeCell ref="CW20:CW21"/>
    <mergeCell ref="CV22:CV23"/>
    <mergeCell ref="CW22:CW23"/>
    <mergeCell ref="AO20:AO23"/>
    <mergeCell ref="AP20:AP23"/>
    <mergeCell ref="AQ20:AQ23"/>
    <mergeCell ref="AR20:AR23"/>
    <mergeCell ref="AS20:AS23"/>
    <mergeCell ref="AT20:AT23"/>
    <mergeCell ref="O20:O23"/>
    <mergeCell ref="P20:P23"/>
    <mergeCell ref="DS16:DS17"/>
    <mergeCell ref="DX16:DX20"/>
    <mergeCell ref="CV18:CV19"/>
    <mergeCell ref="CW18:CW19"/>
    <mergeCell ref="CX18:CX19"/>
    <mergeCell ref="E20:E23"/>
    <mergeCell ref="G20:G23"/>
    <mergeCell ref="H20:H23"/>
    <mergeCell ref="I20:I23"/>
    <mergeCell ref="J20:J23"/>
    <mergeCell ref="DL16:DL23"/>
    <mergeCell ref="DM16:DM23"/>
    <mergeCell ref="DN16:DN19"/>
    <mergeCell ref="DO16:DO19"/>
    <mergeCell ref="DP16:DP19"/>
    <mergeCell ref="DQ16:DQ19"/>
    <mergeCell ref="DN20:DN23"/>
    <mergeCell ref="DO20:DO23"/>
    <mergeCell ref="DP20:DP23"/>
    <mergeCell ref="DQ20:DQ23"/>
    <mergeCell ref="DF16:DF23"/>
    <mergeCell ref="DG16:DG23"/>
    <mergeCell ref="DC16:DC23"/>
    <mergeCell ref="DD16:DD23"/>
    <mergeCell ref="DE16:DE23"/>
    <mergeCell ref="DB20:DB23"/>
    <mergeCell ref="CT16:CT23"/>
    <mergeCell ref="CU16:CU23"/>
    <mergeCell ref="CV16:CV17"/>
    <mergeCell ref="CW16:CW17"/>
    <mergeCell ref="CX16:CX17"/>
    <mergeCell ref="CY16:CY23"/>
    <mergeCell ref="CX20:CX21"/>
    <mergeCell ref="CX22:CX23"/>
    <mergeCell ref="CZ16:CZ23"/>
    <mergeCell ref="DA16:DA23"/>
    <mergeCell ref="DB16:DB19"/>
    <mergeCell ref="CN16:CN23"/>
    <mergeCell ref="CO16:CO23"/>
    <mergeCell ref="CP16:CP23"/>
    <mergeCell ref="CQ16:CQ23"/>
    <mergeCell ref="CR16:CR23"/>
    <mergeCell ref="CS16:CS23"/>
    <mergeCell ref="CK16:CK23"/>
    <mergeCell ref="CL16:CL23"/>
    <mergeCell ref="CM16:CM23"/>
    <mergeCell ref="BI16:BI19"/>
    <mergeCell ref="BJ16:BJ19"/>
    <mergeCell ref="BK16:BK19"/>
    <mergeCell ref="AZ16:AZ19"/>
    <mergeCell ref="BA16:BA19"/>
    <mergeCell ref="BB16:BB19"/>
    <mergeCell ref="BC16:BC19"/>
    <mergeCell ref="BD16:BD19"/>
    <mergeCell ref="BE16:BE19"/>
    <mergeCell ref="O16:O19"/>
    <mergeCell ref="AN16:AN19"/>
    <mergeCell ref="AO16:AO19"/>
    <mergeCell ref="AP16:AP19"/>
    <mergeCell ref="AQ16:AQ19"/>
    <mergeCell ref="AR16:AR19"/>
    <mergeCell ref="AS16:AS19"/>
    <mergeCell ref="AH16:AH19"/>
    <mergeCell ref="AI16:AI19"/>
    <mergeCell ref="AJ16:AJ19"/>
    <mergeCell ref="AK16:AK19"/>
    <mergeCell ref="AL16:AL19"/>
    <mergeCell ref="AM16:AM19"/>
    <mergeCell ref="AB16:AB19"/>
    <mergeCell ref="AC16:AC19"/>
    <mergeCell ref="AD16:AD19"/>
    <mergeCell ref="AE16:AE19"/>
    <mergeCell ref="AF16:AF19"/>
    <mergeCell ref="AG16:AG19"/>
    <mergeCell ref="V16:V19"/>
    <mergeCell ref="W16:W19"/>
    <mergeCell ref="X16:X19"/>
    <mergeCell ref="Y16:Y19"/>
    <mergeCell ref="Z16:Z19"/>
    <mergeCell ref="AA16:AA19"/>
    <mergeCell ref="P16:P19"/>
    <mergeCell ref="Q16:Q19"/>
    <mergeCell ref="R16:R19"/>
    <mergeCell ref="S16:S19"/>
    <mergeCell ref="T16:T19"/>
    <mergeCell ref="U16:U19"/>
    <mergeCell ref="DS12:DS15"/>
    <mergeCell ref="CV14:CV15"/>
    <mergeCell ref="CW14:CW15"/>
    <mergeCell ref="CX14:CX15"/>
    <mergeCell ref="CV12:CV13"/>
    <mergeCell ref="CW12:CW13"/>
    <mergeCell ref="CX12:CX13"/>
    <mergeCell ref="DA8:DA15"/>
    <mergeCell ref="DB8:DB11"/>
    <mergeCell ref="AC12:AC15"/>
    <mergeCell ref="AL12:AL15"/>
    <mergeCell ref="AM12:AM15"/>
    <mergeCell ref="AN12:AN15"/>
    <mergeCell ref="AO12:AO15"/>
    <mergeCell ref="AD12:AD15"/>
    <mergeCell ref="AE12:AE15"/>
    <mergeCell ref="AF12:AF15"/>
    <mergeCell ref="AJ12:AJ15"/>
    <mergeCell ref="AK12:AK15"/>
    <mergeCell ref="AH12:AH15"/>
    <mergeCell ref="AI12:AI15"/>
    <mergeCell ref="X12:X15"/>
    <mergeCell ref="Y12:Y15"/>
    <mergeCell ref="Z12:Z15"/>
    <mergeCell ref="AA12:AA15"/>
    <mergeCell ref="AB12:AB15"/>
    <mergeCell ref="AG12:AG15"/>
    <mergeCell ref="AV12:AV15"/>
    <mergeCell ref="AW12:AW15"/>
    <mergeCell ref="AX12:AX15"/>
    <mergeCell ref="AP12:AP15"/>
    <mergeCell ref="AQ12:AQ15"/>
    <mergeCell ref="AR12:AR15"/>
    <mergeCell ref="AS12:AS15"/>
    <mergeCell ref="AT12:AT15"/>
    <mergeCell ref="AU12:AU15"/>
    <mergeCell ref="DR8:DR15"/>
    <mergeCell ref="DS8:DS11"/>
    <mergeCell ref="DX8:DX12"/>
    <mergeCell ref="CV10:CV11"/>
    <mergeCell ref="CW10:CW11"/>
    <mergeCell ref="CX10:CX11"/>
    <mergeCell ref="DB12:DB15"/>
    <mergeCell ref="DN12:DN15"/>
    <mergeCell ref="DO12:DO15"/>
    <mergeCell ref="DP12:DP15"/>
    <mergeCell ref="DL8:DL15"/>
    <mergeCell ref="DM8:DM15"/>
    <mergeCell ref="DN8:DN11"/>
    <mergeCell ref="DO8:DO11"/>
    <mergeCell ref="DP8:DP11"/>
    <mergeCell ref="DQ8:DQ11"/>
    <mergeCell ref="DQ12:DQ15"/>
    <mergeCell ref="DF8:DF15"/>
    <mergeCell ref="DG8:DG15"/>
    <mergeCell ref="DH8:DH15"/>
    <mergeCell ref="DI8:DI15"/>
    <mergeCell ref="DJ8:DJ15"/>
    <mergeCell ref="DK8:DK15"/>
    <mergeCell ref="CZ8:CZ15"/>
    <mergeCell ref="CK8:CK15"/>
    <mergeCell ref="CL8:CL15"/>
    <mergeCell ref="CM8:CM15"/>
    <mergeCell ref="E12:E15"/>
    <mergeCell ref="G12:G15"/>
    <mergeCell ref="H12:H15"/>
    <mergeCell ref="I12:I15"/>
    <mergeCell ref="J12:J15"/>
    <mergeCell ref="K12:K15"/>
    <mergeCell ref="R12:R15"/>
    <mergeCell ref="S12:S15"/>
    <mergeCell ref="T12:T15"/>
    <mergeCell ref="U12:U15"/>
    <mergeCell ref="V12:V15"/>
    <mergeCell ref="W12:W15"/>
    <mergeCell ref="L12:L15"/>
    <mergeCell ref="M12:M15"/>
    <mergeCell ref="N12:N15"/>
    <mergeCell ref="O12:O15"/>
    <mergeCell ref="P12:P15"/>
    <mergeCell ref="Q12:Q15"/>
    <mergeCell ref="BE8:BE11"/>
    <mergeCell ref="BF8:BF11"/>
    <mergeCell ref="BG8:BG11"/>
    <mergeCell ref="BH8:BH11"/>
    <mergeCell ref="BI8:BI11"/>
    <mergeCell ref="BJ8:BJ11"/>
    <mergeCell ref="DC8:DC15"/>
    <mergeCell ref="DD8:DD15"/>
    <mergeCell ref="DE8:DE15"/>
    <mergeCell ref="CT8:CT15"/>
    <mergeCell ref="CU8:CU15"/>
    <mergeCell ref="CV8:CV9"/>
    <mergeCell ref="CW8:CW9"/>
    <mergeCell ref="CX8:CX9"/>
    <mergeCell ref="CY8:CY15"/>
    <mergeCell ref="CN8:CN15"/>
    <mergeCell ref="CO8:CO15"/>
    <mergeCell ref="CP8:CP15"/>
    <mergeCell ref="CQ8:CQ15"/>
    <mergeCell ref="CR8:CR15"/>
    <mergeCell ref="CS8:CS15"/>
    <mergeCell ref="CH8:CH15"/>
    <mergeCell ref="CI8:CI15"/>
    <mergeCell ref="CJ8:CJ15"/>
    <mergeCell ref="BQ8:BQ11"/>
    <mergeCell ref="BR8:BR11"/>
    <mergeCell ref="BS8:BS20"/>
    <mergeCell ref="BU8:BV9"/>
    <mergeCell ref="BW8:BW23"/>
    <mergeCell ref="CF8:CF23"/>
    <mergeCell ref="BR16:BR19"/>
    <mergeCell ref="BK8:BK11"/>
    <mergeCell ref="BL8:BL11"/>
    <mergeCell ref="BM8:BM11"/>
    <mergeCell ref="BN8:BN11"/>
    <mergeCell ref="BO8:BO11"/>
    <mergeCell ref="BP8:BP11"/>
    <mergeCell ref="BB8:BB11"/>
    <mergeCell ref="BC8:BC11"/>
    <mergeCell ref="BD8:BD11"/>
    <mergeCell ref="AS8:AS11"/>
    <mergeCell ref="AT8:AT11"/>
    <mergeCell ref="AU8:AU11"/>
    <mergeCell ref="AV8:AV11"/>
    <mergeCell ref="AW8:AW11"/>
    <mergeCell ref="AX8:AX11"/>
    <mergeCell ref="AH8:AH11"/>
    <mergeCell ref="AI8:AI11"/>
    <mergeCell ref="AJ8:AJ11"/>
    <mergeCell ref="AK8:AK11"/>
    <mergeCell ref="AL8:AL11"/>
    <mergeCell ref="AA8:AA11"/>
    <mergeCell ref="AB8:AB11"/>
    <mergeCell ref="AC8:AC11"/>
    <mergeCell ref="AD8:AD11"/>
    <mergeCell ref="AE8:AE11"/>
    <mergeCell ref="AF8:AF11"/>
    <mergeCell ref="L8:L11"/>
    <mergeCell ref="M8:M11"/>
    <mergeCell ref="N8:N11"/>
    <mergeCell ref="B8:B23"/>
    <mergeCell ref="C8:C15"/>
    <mergeCell ref="D8:D15"/>
    <mergeCell ref="E8:E11"/>
    <mergeCell ref="G8:G11"/>
    <mergeCell ref="H8:H11"/>
    <mergeCell ref="J16:J19"/>
    <mergeCell ref="K16:K19"/>
    <mergeCell ref="L16:L19"/>
    <mergeCell ref="M16:M19"/>
    <mergeCell ref="N16:N19"/>
    <mergeCell ref="K20:K23"/>
    <mergeCell ref="L20:L23"/>
    <mergeCell ref="M20:M23"/>
    <mergeCell ref="N20:N23"/>
    <mergeCell ref="C16:C23"/>
    <mergeCell ref="D16:D23"/>
    <mergeCell ref="E16:E19"/>
    <mergeCell ref="G16:G19"/>
    <mergeCell ref="H16:H19"/>
    <mergeCell ref="I16:I19"/>
    <mergeCell ref="U8:U11"/>
    <mergeCell ref="V8:V11"/>
    <mergeCell ref="W8:W11"/>
    <mergeCell ref="DD6:DL6"/>
    <mergeCell ref="DN6:DQ6"/>
    <mergeCell ref="AZ6:BH6"/>
    <mergeCell ref="BJ6:BR6"/>
    <mergeCell ref="BU6:CG6"/>
    <mergeCell ref="CI6:CQ6"/>
    <mergeCell ref="CS6:CT6"/>
    <mergeCell ref="CV6:CX6"/>
    <mergeCell ref="X8:X11"/>
    <mergeCell ref="Y8:Y11"/>
    <mergeCell ref="Z8:Z11"/>
    <mergeCell ref="AY8:AY11"/>
    <mergeCell ref="AZ8:AZ11"/>
    <mergeCell ref="BA8:BA11"/>
    <mergeCell ref="AM8:AM11"/>
    <mergeCell ref="AN8:AN11"/>
    <mergeCell ref="AO8:AO11"/>
    <mergeCell ref="AP8:AP11"/>
    <mergeCell ref="AQ8:AQ11"/>
    <mergeCell ref="AR8:AR11"/>
    <mergeCell ref="AG8:AG11"/>
    <mergeCell ref="G6:H6"/>
    <mergeCell ref="I6:J6"/>
    <mergeCell ref="L6:T6"/>
    <mergeCell ref="U6:AC6"/>
    <mergeCell ref="AE6:AL6"/>
    <mergeCell ref="AN6:AX6"/>
    <mergeCell ref="CI1:CQ2"/>
    <mergeCell ref="BZ4:CD4"/>
    <mergeCell ref="CG4:CG5"/>
    <mergeCell ref="CM4:CQ4"/>
    <mergeCell ref="CK3:CQ3"/>
    <mergeCell ref="CS4:CT4"/>
    <mergeCell ref="CW4:CX4"/>
    <mergeCell ref="DH4:DL4"/>
    <mergeCell ref="AJ4:AL4"/>
    <mergeCell ref="AS4:AS5"/>
    <mergeCell ref="AU4:AU5"/>
    <mergeCell ref="AW4:AX4"/>
    <mergeCell ref="BD4:BH4"/>
    <mergeCell ref="BN4:BR4"/>
    <mergeCell ref="DS1:DS5"/>
    <mergeCell ref="DV1:DW5"/>
    <mergeCell ref="DX1:DX5"/>
    <mergeCell ref="G2:H2"/>
    <mergeCell ref="I2:J2"/>
    <mergeCell ref="L2:T2"/>
    <mergeCell ref="U2:AC2"/>
    <mergeCell ref="AP2:AX2"/>
    <mergeCell ref="DN2:DN5"/>
    <mergeCell ref="DO2:DO5"/>
    <mergeCell ref="CS1:CT2"/>
    <mergeCell ref="CV1:CX2"/>
    <mergeCell ref="CZ1:CZ5"/>
    <mergeCell ref="DB1:DB5"/>
    <mergeCell ref="DD1:DL2"/>
    <mergeCell ref="DN1:DQ1"/>
    <mergeCell ref="DP2:DP5"/>
    <mergeCell ref="DQ2:DQ5"/>
    <mergeCell ref="DF3:DL3"/>
    <mergeCell ref="AE1:AL1"/>
    <mergeCell ref="AN1:AX1"/>
    <mergeCell ref="AZ1:BH2"/>
    <mergeCell ref="BJ1:BR2"/>
    <mergeCell ref="BU1:CG2"/>
    <mergeCell ref="A8:A11"/>
    <mergeCell ref="A12:A15"/>
    <mergeCell ref="A16:A19"/>
    <mergeCell ref="A20:A23"/>
    <mergeCell ref="AG3:AL3"/>
    <mergeCell ref="AS3:AX3"/>
    <mergeCell ref="BB3:BH3"/>
    <mergeCell ref="BL3:BR3"/>
    <mergeCell ref="BX3:CD3"/>
    <mergeCell ref="O4:O5"/>
    <mergeCell ref="Q4:Q5"/>
    <mergeCell ref="S4:T4"/>
    <mergeCell ref="X4:X5"/>
    <mergeCell ref="Z4:Z5"/>
    <mergeCell ref="AB4:AC4"/>
    <mergeCell ref="O8:O11"/>
    <mergeCell ref="P8:P11"/>
    <mergeCell ref="Q8:Q11"/>
    <mergeCell ref="R8:R11"/>
    <mergeCell ref="S8:S11"/>
    <mergeCell ref="T8:T11"/>
    <mergeCell ref="I8:I11"/>
    <mergeCell ref="J8:J11"/>
    <mergeCell ref="K8:K11"/>
    <mergeCell ref="B1:B5"/>
    <mergeCell ref="C1:C5"/>
    <mergeCell ref="D1:D5"/>
    <mergeCell ref="E1:E5"/>
    <mergeCell ref="G1:J1"/>
    <mergeCell ref="L1:AC1"/>
    <mergeCell ref="O3:T3"/>
    <mergeCell ref="X3:AC3"/>
    <mergeCell ref="G4:H4"/>
    <mergeCell ref="I4:J4"/>
  </mergeCells>
  <phoneticPr fontId="1"/>
  <pageMargins left="0.39370078740157483" right="0.39370078740157483" top="0.98425196850393704" bottom="0.39370078740157483" header="0.59055118110236227" footer="0.15748031496062992"/>
  <pageSetup paperSize="9" scale="48" pageOrder="overThenDown" orientation="portrait" r:id="rId1"/>
  <headerFooter differentOddEven="1" differentFirst="1">
    <firstHeader>&amp;L&amp;"ＤＦ特太ゴシック体,標準"&amp;18別表第３　小規模保育事業（Ｂ型）（保育認定）</firstHeader>
  </headerFooter>
  <colBreaks count="4" manualBreakCount="4">
    <brk id="29" max="134" man="1"/>
    <brk id="50" max="134" man="1"/>
    <brk id="70" max="134" man="1"/>
    <brk id="102" max="134"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01FFF-1F6F-2943-87F2-EEEB1CC25F0D}">
  <dimension ref="A1:CK136"/>
  <sheetViews>
    <sheetView view="pageBreakPreview" topLeftCell="A13" zoomScale="70" zoomScaleNormal="100" zoomScaleSheetLayoutView="70" workbookViewId="0">
      <selection activeCell="Z2" sqref="Z2:AH2"/>
    </sheetView>
  </sheetViews>
  <sheetFormatPr defaultColWidth="2.5" defaultRowHeight="25.5" customHeight="1"/>
  <cols>
    <col min="1" max="1" width="24.875" style="162" customWidth="1"/>
    <col min="2" max="2" width="2.5" style="162" customWidth="1"/>
    <col min="3" max="14" width="2.625" style="162" customWidth="1"/>
    <col min="15" max="19" width="2.875" style="162" customWidth="1"/>
    <col min="20" max="20" width="2.625" style="162" customWidth="1"/>
    <col min="21" max="24" width="3.125" style="162" customWidth="1"/>
    <col min="25" max="30" width="2.625" style="162" customWidth="1"/>
    <col min="31" max="31" width="2" style="162" customWidth="1"/>
    <col min="32" max="32" width="73.125" style="188" customWidth="1"/>
    <col min="33" max="16384" width="2.5" style="162"/>
  </cols>
  <sheetData>
    <row r="1" spans="1:89" ht="25.5" customHeight="1">
      <c r="A1" s="161" t="s">
        <v>86</v>
      </c>
      <c r="AF1" s="162"/>
    </row>
    <row r="3" spans="1:89" ht="30" customHeight="1">
      <c r="A3" s="994" t="s">
        <v>213</v>
      </c>
      <c r="B3" s="997" t="s">
        <v>176</v>
      </c>
      <c r="C3" s="994" t="s">
        <v>87</v>
      </c>
      <c r="D3" s="1000"/>
      <c r="E3" s="1000"/>
      <c r="F3" s="1000"/>
      <c r="G3" s="1000"/>
      <c r="H3" s="1000"/>
      <c r="I3" s="1000"/>
      <c r="J3" s="1000"/>
      <c r="K3" s="1000"/>
      <c r="L3" s="1000"/>
      <c r="M3" s="1000"/>
      <c r="N3" s="1000"/>
      <c r="O3" s="1000"/>
      <c r="P3" s="1000"/>
      <c r="Q3" s="1000"/>
      <c r="R3" s="1000"/>
      <c r="S3" s="1000"/>
      <c r="T3" s="1000"/>
      <c r="U3" s="1000"/>
      <c r="V3" s="1000"/>
      <c r="W3" s="1000"/>
      <c r="X3" s="1000"/>
      <c r="Y3" s="1000"/>
      <c r="Z3" s="1000"/>
      <c r="AA3" s="1000"/>
      <c r="AB3" s="1000"/>
      <c r="AC3" s="1000"/>
      <c r="AD3" s="1000"/>
      <c r="AE3" s="1001"/>
      <c r="AF3" s="1002" t="s">
        <v>214</v>
      </c>
    </row>
    <row r="4" spans="1:89" ht="20.100000000000001" customHeight="1">
      <c r="A4" s="995"/>
      <c r="B4" s="998"/>
      <c r="C4" s="1005" t="s">
        <v>215</v>
      </c>
      <c r="D4" s="1006"/>
      <c r="E4" s="1006"/>
      <c r="F4" s="1006"/>
      <c r="G4" s="1006"/>
      <c r="H4" s="1006"/>
      <c r="I4" s="1006"/>
      <c r="J4" s="1006"/>
      <c r="K4" s="1006"/>
      <c r="L4" s="1006"/>
      <c r="M4" s="1006"/>
      <c r="N4" s="1006"/>
      <c r="O4" s="1006"/>
      <c r="P4" s="1007">
        <v>49020</v>
      </c>
      <c r="Q4" s="1007"/>
      <c r="R4" s="1007"/>
      <c r="S4" s="1007"/>
      <c r="T4" s="1007"/>
      <c r="U4" s="1006" t="s">
        <v>117</v>
      </c>
      <c r="V4" s="1006"/>
      <c r="W4" s="1006"/>
      <c r="X4" s="1006"/>
      <c r="Y4" s="1006"/>
      <c r="Z4" s="1006"/>
      <c r="AA4" s="1006"/>
      <c r="AB4" s="1006"/>
      <c r="AC4" s="1006"/>
      <c r="AD4" s="1006"/>
      <c r="AE4" s="1008"/>
      <c r="AF4" s="1003"/>
    </row>
    <row r="5" spans="1:89" ht="20.100000000000001" customHeight="1">
      <c r="A5" s="996"/>
      <c r="B5" s="999"/>
      <c r="C5" s="1009" t="s">
        <v>216</v>
      </c>
      <c r="D5" s="1010"/>
      <c r="E5" s="1010"/>
      <c r="F5" s="1010"/>
      <c r="G5" s="1010"/>
      <c r="H5" s="1010"/>
      <c r="I5" s="1010"/>
      <c r="J5" s="1010"/>
      <c r="K5" s="1010"/>
      <c r="L5" s="1010"/>
      <c r="M5" s="1010"/>
      <c r="N5" s="1010"/>
      <c r="O5" s="1010"/>
      <c r="P5" s="1011">
        <v>6130</v>
      </c>
      <c r="Q5" s="1011"/>
      <c r="R5" s="1011"/>
      <c r="S5" s="1011"/>
      <c r="T5" s="1011"/>
      <c r="U5" s="1010" t="s">
        <v>118</v>
      </c>
      <c r="V5" s="1010"/>
      <c r="W5" s="1010"/>
      <c r="X5" s="1010"/>
      <c r="Y5" s="1010"/>
      <c r="Z5" s="1010"/>
      <c r="AA5" s="1010"/>
      <c r="AB5" s="1010"/>
      <c r="AC5" s="1010"/>
      <c r="AD5" s="1010"/>
      <c r="AE5" s="1012"/>
      <c r="AF5" s="1004"/>
    </row>
    <row r="7" spans="1:89" ht="36" customHeight="1">
      <c r="A7" s="994" t="s">
        <v>88</v>
      </c>
      <c r="B7" s="1015" t="s">
        <v>178</v>
      </c>
      <c r="C7" s="1018" t="s">
        <v>89</v>
      </c>
      <c r="D7" s="1019"/>
      <c r="E7" s="1019"/>
      <c r="F7" s="1019"/>
      <c r="G7" s="1019"/>
      <c r="H7" s="1019"/>
      <c r="I7" s="1019"/>
      <c r="J7" s="1020"/>
      <c r="K7" s="1021">
        <v>1950</v>
      </c>
      <c r="L7" s="1022"/>
      <c r="M7" s="1022"/>
      <c r="N7" s="1022"/>
      <c r="O7" s="1022"/>
      <c r="P7" s="1022"/>
      <c r="Q7" s="1023"/>
      <c r="R7" s="1018" t="s">
        <v>90</v>
      </c>
      <c r="S7" s="1019"/>
      <c r="T7" s="1019"/>
      <c r="U7" s="1019"/>
      <c r="V7" s="1019"/>
      <c r="W7" s="1019"/>
      <c r="X7" s="1020"/>
      <c r="Y7" s="1021">
        <v>1350</v>
      </c>
      <c r="Z7" s="1022"/>
      <c r="AA7" s="1022"/>
      <c r="AB7" s="1022"/>
      <c r="AC7" s="1022"/>
      <c r="AD7" s="1022"/>
      <c r="AE7" s="1023"/>
      <c r="AF7" s="1024" t="s">
        <v>217</v>
      </c>
      <c r="CE7" s="153"/>
      <c r="CF7" s="153"/>
      <c r="CG7" s="153"/>
      <c r="CH7" s="153"/>
      <c r="CI7" s="153"/>
      <c r="CJ7" s="153"/>
      <c r="CK7" s="153"/>
    </row>
    <row r="8" spans="1:89" ht="36" customHeight="1">
      <c r="A8" s="1013"/>
      <c r="B8" s="1016"/>
      <c r="C8" s="1018" t="s">
        <v>91</v>
      </c>
      <c r="D8" s="1019"/>
      <c r="E8" s="1019"/>
      <c r="F8" s="1019"/>
      <c r="G8" s="1019"/>
      <c r="H8" s="1019"/>
      <c r="I8" s="1019"/>
      <c r="J8" s="1020"/>
      <c r="K8" s="1021">
        <v>1740</v>
      </c>
      <c r="L8" s="1022"/>
      <c r="M8" s="1022"/>
      <c r="N8" s="1022"/>
      <c r="O8" s="1022"/>
      <c r="P8" s="1022"/>
      <c r="Q8" s="1023"/>
      <c r="R8" s="1025" t="s">
        <v>218</v>
      </c>
      <c r="S8" s="1026"/>
      <c r="T8" s="1026"/>
      <c r="U8" s="1026"/>
      <c r="V8" s="1026"/>
      <c r="W8" s="1026"/>
      <c r="X8" s="1027"/>
      <c r="Y8" s="1028">
        <v>1020</v>
      </c>
      <c r="Z8" s="1029"/>
      <c r="AA8" s="1029"/>
      <c r="AB8" s="1029"/>
      <c r="AC8" s="1029"/>
      <c r="AD8" s="1029"/>
      <c r="AE8" s="1030"/>
      <c r="AF8" s="1024"/>
      <c r="CE8" s="153"/>
      <c r="CF8" s="153"/>
      <c r="CG8" s="153"/>
      <c r="CH8" s="153"/>
      <c r="CI8" s="153"/>
      <c r="CJ8" s="153"/>
      <c r="CK8" s="153"/>
    </row>
    <row r="9" spans="1:89" ht="36" customHeight="1">
      <c r="A9" s="1014"/>
      <c r="B9" s="1017"/>
      <c r="C9" s="1018" t="s">
        <v>93</v>
      </c>
      <c r="D9" s="1019"/>
      <c r="E9" s="1019"/>
      <c r="F9" s="1019"/>
      <c r="G9" s="1019"/>
      <c r="H9" s="1019"/>
      <c r="I9" s="1019"/>
      <c r="J9" s="1020"/>
      <c r="K9" s="1021">
        <v>1710</v>
      </c>
      <c r="L9" s="1022"/>
      <c r="M9" s="1022"/>
      <c r="N9" s="1022"/>
      <c r="O9" s="1022"/>
      <c r="P9" s="1022"/>
      <c r="Q9" s="1023"/>
      <c r="R9" s="1018" t="s">
        <v>92</v>
      </c>
      <c r="S9" s="1019"/>
      <c r="T9" s="1019"/>
      <c r="U9" s="1019"/>
      <c r="V9" s="1019"/>
      <c r="W9" s="1019"/>
      <c r="X9" s="1020"/>
      <c r="Y9" s="1021">
        <v>120</v>
      </c>
      <c r="Z9" s="1022"/>
      <c r="AA9" s="1022"/>
      <c r="AB9" s="1022"/>
      <c r="AC9" s="1022"/>
      <c r="AD9" s="1022"/>
      <c r="AE9" s="1023"/>
      <c r="AF9" s="1024"/>
      <c r="CE9" s="153"/>
      <c r="CF9" s="153"/>
      <c r="CG9" s="153"/>
      <c r="CH9" s="153"/>
      <c r="CI9" s="153"/>
      <c r="CJ9" s="153"/>
      <c r="CK9" s="153"/>
    </row>
    <row r="10" spans="1:89" ht="25.5" customHeight="1">
      <c r="A10" s="164"/>
      <c r="B10" s="164"/>
      <c r="C10" s="164"/>
      <c r="D10" s="165"/>
      <c r="E10" s="165"/>
      <c r="F10" s="165"/>
      <c r="G10" s="165"/>
      <c r="H10" s="166"/>
      <c r="I10" s="166"/>
      <c r="J10" s="166"/>
      <c r="K10" s="166"/>
      <c r="L10" s="164"/>
      <c r="M10" s="164"/>
      <c r="N10" s="164"/>
      <c r="O10" s="164"/>
      <c r="P10" s="164"/>
      <c r="Q10" s="166"/>
      <c r="R10" s="166"/>
      <c r="S10" s="166"/>
      <c r="T10" s="166"/>
      <c r="U10" s="167"/>
      <c r="V10" s="167"/>
      <c r="W10" s="167"/>
      <c r="X10" s="167"/>
      <c r="Y10" s="167"/>
      <c r="Z10" s="167"/>
      <c r="AA10" s="167"/>
      <c r="AB10" s="167"/>
      <c r="AC10" s="167"/>
      <c r="AD10" s="167"/>
      <c r="AE10" s="167"/>
      <c r="AF10" s="168"/>
      <c r="CE10" s="153"/>
      <c r="CF10" s="153"/>
      <c r="CG10" s="153"/>
      <c r="CH10" s="153"/>
      <c r="CI10" s="153"/>
      <c r="CJ10" s="153"/>
      <c r="CK10" s="153"/>
    </row>
    <row r="11" spans="1:89" ht="30" customHeight="1">
      <c r="A11" s="169" t="s">
        <v>94</v>
      </c>
      <c r="B11" s="170" t="s">
        <v>179</v>
      </c>
      <c r="C11" s="1045">
        <v>6510</v>
      </c>
      <c r="D11" s="1045"/>
      <c r="E11" s="1045"/>
      <c r="F11" s="1045"/>
      <c r="G11" s="1045"/>
      <c r="H11" s="1045"/>
      <c r="I11" s="1045"/>
      <c r="J11" s="1045"/>
      <c r="K11" s="1045"/>
      <c r="L11" s="1045"/>
      <c r="M11" s="1045"/>
      <c r="N11" s="1045"/>
      <c r="O11" s="1045"/>
      <c r="P11" s="1045"/>
      <c r="Q11" s="1045"/>
      <c r="R11" s="1045"/>
      <c r="S11" s="1045"/>
      <c r="T11" s="1045"/>
      <c r="U11" s="1045"/>
      <c r="V11" s="1045"/>
      <c r="W11" s="1045"/>
      <c r="X11" s="1045"/>
      <c r="Y11" s="1045"/>
      <c r="Z11" s="1046"/>
      <c r="AA11" s="1046"/>
      <c r="AB11" s="1046"/>
      <c r="AC11" s="1046"/>
      <c r="AD11" s="1046"/>
      <c r="AE11" s="1046"/>
      <c r="AF11" s="171" t="s">
        <v>95</v>
      </c>
      <c r="CE11" s="153"/>
      <c r="CF11" s="153"/>
      <c r="CG11" s="153"/>
      <c r="CH11" s="153"/>
      <c r="CI11" s="153"/>
      <c r="CJ11" s="153"/>
      <c r="CK11" s="153"/>
    </row>
    <row r="12" spans="1:89" ht="25.5" customHeight="1">
      <c r="A12" s="164"/>
      <c r="B12" s="164"/>
      <c r="C12" s="164"/>
      <c r="D12" s="165"/>
      <c r="E12" s="165"/>
      <c r="F12" s="165"/>
      <c r="G12" s="165"/>
      <c r="H12" s="166"/>
      <c r="I12" s="166"/>
      <c r="J12" s="166"/>
      <c r="K12" s="166"/>
      <c r="L12" s="164"/>
      <c r="M12" s="164"/>
      <c r="N12" s="164"/>
      <c r="O12" s="164"/>
      <c r="P12" s="164"/>
      <c r="Q12" s="166"/>
      <c r="R12" s="166"/>
      <c r="S12" s="166"/>
      <c r="T12" s="166"/>
      <c r="U12" s="167"/>
      <c r="V12" s="167"/>
      <c r="W12" s="167"/>
      <c r="X12" s="167"/>
      <c r="Y12" s="167"/>
      <c r="Z12" s="167"/>
      <c r="AA12" s="167"/>
      <c r="AB12" s="167"/>
      <c r="AC12" s="167"/>
      <c r="AD12" s="167"/>
      <c r="AE12" s="167"/>
      <c r="AF12" s="172"/>
      <c r="CE12" s="153"/>
      <c r="CF12" s="153"/>
      <c r="CG12" s="153"/>
      <c r="CH12" s="153"/>
      <c r="CI12" s="153"/>
      <c r="CJ12" s="153"/>
      <c r="CK12" s="153"/>
    </row>
    <row r="13" spans="1:89" ht="30" customHeight="1">
      <c r="A13" s="169" t="s">
        <v>96</v>
      </c>
      <c r="B13" s="173" t="s">
        <v>180</v>
      </c>
      <c r="C13" s="1047">
        <v>164780</v>
      </c>
      <c r="D13" s="1047"/>
      <c r="E13" s="1047"/>
      <c r="F13" s="1047"/>
      <c r="G13" s="1047"/>
      <c r="H13" s="1047"/>
      <c r="I13" s="1047"/>
      <c r="J13" s="1047"/>
      <c r="K13" s="1047"/>
      <c r="L13" s="1047"/>
      <c r="M13" s="1047"/>
      <c r="N13" s="1047"/>
      <c r="O13" s="1047"/>
      <c r="P13" s="1047"/>
      <c r="Q13" s="1047"/>
      <c r="R13" s="1047"/>
      <c r="S13" s="1047"/>
      <c r="T13" s="1047"/>
      <c r="U13" s="1047"/>
      <c r="V13" s="1047"/>
      <c r="W13" s="1047"/>
      <c r="X13" s="1047"/>
      <c r="Y13" s="1047"/>
      <c r="Z13" s="1048"/>
      <c r="AA13" s="1048"/>
      <c r="AB13" s="1048"/>
      <c r="AC13" s="1048"/>
      <c r="AD13" s="1048"/>
      <c r="AE13" s="1048"/>
      <c r="AF13" s="171" t="s">
        <v>95</v>
      </c>
      <c r="CE13" s="153"/>
      <c r="CF13" s="153"/>
      <c r="CG13" s="153"/>
      <c r="CH13" s="153"/>
      <c r="CI13" s="153"/>
      <c r="CJ13" s="153"/>
      <c r="CK13" s="153"/>
    </row>
    <row r="14" spans="1:89" ht="25.5" customHeight="1">
      <c r="A14" s="164"/>
      <c r="B14" s="164"/>
      <c r="C14" s="164"/>
      <c r="D14" s="165"/>
      <c r="E14" s="165"/>
      <c r="F14" s="165"/>
      <c r="G14" s="165"/>
      <c r="H14" s="166"/>
      <c r="I14" s="166"/>
      <c r="J14" s="166"/>
      <c r="K14" s="166"/>
      <c r="L14" s="164"/>
      <c r="M14" s="164"/>
      <c r="N14" s="164"/>
      <c r="O14" s="164"/>
      <c r="P14" s="164"/>
      <c r="Q14" s="167"/>
      <c r="R14" s="166"/>
      <c r="S14" s="166"/>
      <c r="T14" s="166"/>
      <c r="U14" s="167"/>
      <c r="V14" s="167"/>
      <c r="W14" s="167"/>
      <c r="X14" s="167"/>
      <c r="Y14" s="167"/>
      <c r="Z14" s="167"/>
      <c r="AA14" s="167"/>
      <c r="AB14" s="167"/>
      <c r="AC14" s="167"/>
      <c r="AD14" s="167"/>
      <c r="AE14" s="167"/>
      <c r="AF14" s="172"/>
      <c r="CE14" s="153"/>
      <c r="CF14" s="153"/>
      <c r="CG14" s="153"/>
      <c r="CH14" s="153"/>
      <c r="CI14" s="153"/>
      <c r="CJ14" s="153"/>
      <c r="CK14" s="153"/>
    </row>
    <row r="15" spans="1:89" ht="30" customHeight="1">
      <c r="A15" s="169" t="s">
        <v>97</v>
      </c>
      <c r="B15" s="173" t="s">
        <v>140</v>
      </c>
      <c r="C15" s="1049">
        <v>160000</v>
      </c>
      <c r="D15" s="1049"/>
      <c r="E15" s="1049"/>
      <c r="F15" s="1049"/>
      <c r="G15" s="1049"/>
      <c r="H15" s="1049"/>
      <c r="I15" s="1049"/>
      <c r="J15" s="1049"/>
      <c r="K15" s="1049"/>
      <c r="L15" s="1049"/>
      <c r="M15" s="1049"/>
      <c r="N15" s="1049"/>
      <c r="O15" s="1049"/>
      <c r="P15" s="1049"/>
      <c r="Q15" s="1049"/>
      <c r="R15" s="1049"/>
      <c r="S15" s="1049"/>
      <c r="T15" s="1049"/>
      <c r="U15" s="1049"/>
      <c r="V15" s="1049"/>
      <c r="W15" s="1049"/>
      <c r="X15" s="1049"/>
      <c r="Y15" s="1049"/>
      <c r="Z15" s="1050"/>
      <c r="AA15" s="1050"/>
      <c r="AB15" s="1050"/>
      <c r="AC15" s="1050"/>
      <c r="AD15" s="1050"/>
      <c r="AE15" s="1050"/>
      <c r="AF15" s="171" t="s">
        <v>95</v>
      </c>
      <c r="CE15" s="153"/>
      <c r="CF15" s="153"/>
      <c r="CG15" s="153"/>
      <c r="CH15" s="153"/>
      <c r="CI15" s="153"/>
      <c r="CJ15" s="153"/>
      <c r="CK15" s="153"/>
    </row>
    <row r="16" spans="1:89" s="30" customFormat="1" ht="30" customHeight="1">
      <c r="A16" s="80"/>
      <c r="B16" s="163"/>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92"/>
      <c r="CE16" s="153"/>
      <c r="CF16" s="153"/>
      <c r="CG16" s="153"/>
      <c r="CH16" s="153"/>
      <c r="CI16" s="153"/>
      <c r="CJ16" s="153"/>
      <c r="CK16" s="153"/>
    </row>
    <row r="17" spans="1:89" s="30" customFormat="1" ht="20.25" customHeight="1">
      <c r="A17" s="994" t="s">
        <v>139</v>
      </c>
      <c r="B17" s="1031" t="s">
        <v>181</v>
      </c>
      <c r="C17" s="1034" t="s">
        <v>141</v>
      </c>
      <c r="D17" s="174"/>
      <c r="E17" s="1037" t="s">
        <v>142</v>
      </c>
      <c r="F17" s="1037"/>
      <c r="G17" s="1037"/>
      <c r="H17" s="1037"/>
      <c r="I17" s="1037"/>
      <c r="J17" s="82"/>
      <c r="K17" s="1038" t="s">
        <v>219</v>
      </c>
      <c r="L17" s="1038"/>
      <c r="M17" s="1038"/>
      <c r="N17" s="1038"/>
      <c r="O17" s="1038"/>
      <c r="P17" s="1038"/>
      <c r="Q17" s="1038"/>
      <c r="R17" s="1038"/>
      <c r="S17" s="1038"/>
      <c r="T17" s="1038"/>
      <c r="U17" s="1038"/>
      <c r="V17" s="1038"/>
      <c r="W17" s="1038"/>
      <c r="X17" s="1038"/>
      <c r="Y17" s="1038"/>
      <c r="Z17" s="1038"/>
      <c r="AA17" s="1038"/>
      <c r="AB17" s="1038"/>
      <c r="AC17" s="1038"/>
      <c r="AD17" s="1038"/>
      <c r="AE17" s="1039"/>
      <c r="AF17" s="1056" t="s">
        <v>183</v>
      </c>
      <c r="CE17" s="153"/>
      <c r="CF17" s="153"/>
      <c r="CG17" s="153"/>
      <c r="CH17" s="153"/>
      <c r="CI17" s="153"/>
      <c r="CJ17" s="153"/>
      <c r="CK17" s="153"/>
    </row>
    <row r="18" spans="1:89" s="30" customFormat="1" ht="30" customHeight="1">
      <c r="A18" s="995"/>
      <c r="B18" s="1032"/>
      <c r="C18" s="1035"/>
      <c r="D18" s="175" t="s">
        <v>143</v>
      </c>
      <c r="E18" s="1041">
        <v>79950</v>
      </c>
      <c r="F18" s="1041"/>
      <c r="G18" s="1041"/>
      <c r="H18" s="1041"/>
      <c r="I18" s="1041"/>
      <c r="J18" s="30" t="s">
        <v>144</v>
      </c>
      <c r="K18" s="1041">
        <v>790</v>
      </c>
      <c r="L18" s="1041"/>
      <c r="M18" s="1041"/>
      <c r="N18" s="176" t="s">
        <v>177</v>
      </c>
      <c r="O18" s="1059" t="s">
        <v>220</v>
      </c>
      <c r="P18" s="1059"/>
      <c r="Q18" s="1059"/>
      <c r="R18" s="1059"/>
      <c r="S18" s="1059"/>
      <c r="T18" s="176" t="s">
        <v>72</v>
      </c>
      <c r="U18" s="1060" t="s">
        <v>221</v>
      </c>
      <c r="V18" s="1060"/>
      <c r="W18" s="1060"/>
      <c r="X18" s="1060"/>
      <c r="Y18" s="176" t="s">
        <v>72</v>
      </c>
      <c r="Z18" s="1042">
        <v>8.4</v>
      </c>
      <c r="AA18" s="1042"/>
      <c r="AB18" s="1042"/>
      <c r="AC18" s="1042"/>
      <c r="AD18" s="177" t="s">
        <v>145</v>
      </c>
      <c r="AE18" s="84" t="s">
        <v>145</v>
      </c>
      <c r="AF18" s="1057"/>
      <c r="CE18" s="153"/>
      <c r="CF18" s="153"/>
      <c r="CG18" s="153"/>
      <c r="CH18" s="153"/>
      <c r="CI18" s="153"/>
      <c r="CJ18" s="153"/>
      <c r="CK18" s="153"/>
    </row>
    <row r="19" spans="1:89" s="30" customFormat="1" ht="30" customHeight="1">
      <c r="A19" s="995"/>
      <c r="B19" s="1032"/>
      <c r="C19" s="1036"/>
      <c r="D19" s="178"/>
      <c r="E19" s="179"/>
      <c r="F19" s="179"/>
      <c r="G19" s="179"/>
      <c r="H19" s="179"/>
      <c r="I19" s="1043" t="s">
        <v>146</v>
      </c>
      <c r="J19" s="1043"/>
      <c r="K19" s="1043"/>
      <c r="L19" s="1043"/>
      <c r="M19" s="1043"/>
      <c r="N19" s="1043"/>
      <c r="O19" s="1043"/>
      <c r="P19" s="1043"/>
      <c r="Q19" s="1043"/>
      <c r="R19" s="1043"/>
      <c r="S19" s="1043"/>
      <c r="T19" s="1043"/>
      <c r="U19" s="1043"/>
      <c r="V19" s="1043"/>
      <c r="W19" s="1043"/>
      <c r="X19" s="1043"/>
      <c r="Y19" s="1043"/>
      <c r="Z19" s="1043"/>
      <c r="AA19" s="1043"/>
      <c r="AB19" s="1043"/>
      <c r="AC19" s="1043"/>
      <c r="AD19" s="1043"/>
      <c r="AE19" s="1044"/>
      <c r="AF19" s="1057"/>
      <c r="CE19" s="153"/>
      <c r="CF19" s="153"/>
      <c r="CG19" s="153"/>
      <c r="CH19" s="153"/>
      <c r="CI19" s="153"/>
      <c r="CJ19" s="153"/>
      <c r="CK19" s="153"/>
    </row>
    <row r="20" spans="1:89" s="30" customFormat="1" ht="20.25" customHeight="1">
      <c r="A20" s="995"/>
      <c r="B20" s="1032"/>
      <c r="C20" s="1034" t="s">
        <v>147</v>
      </c>
      <c r="D20" s="174"/>
      <c r="E20" s="1037" t="s">
        <v>142</v>
      </c>
      <c r="F20" s="1037"/>
      <c r="G20" s="1037"/>
      <c r="H20" s="1037"/>
      <c r="I20" s="1037"/>
      <c r="J20" s="82"/>
      <c r="K20" s="1038" t="s">
        <v>219</v>
      </c>
      <c r="L20" s="1038"/>
      <c r="M20" s="1038"/>
      <c r="N20" s="1038"/>
      <c r="O20" s="1038"/>
      <c r="P20" s="1038"/>
      <c r="Q20" s="1038"/>
      <c r="R20" s="1038"/>
      <c r="S20" s="1038"/>
      <c r="T20" s="1038"/>
      <c r="U20" s="1038"/>
      <c r="V20" s="1038"/>
      <c r="W20" s="1038"/>
      <c r="X20" s="1038"/>
      <c r="Y20" s="1038"/>
      <c r="Z20" s="1038"/>
      <c r="AA20" s="1038"/>
      <c r="AB20" s="1038"/>
      <c r="AC20" s="1038"/>
      <c r="AD20" s="1038"/>
      <c r="AE20" s="83"/>
      <c r="AF20" s="1057"/>
      <c r="CE20" s="153"/>
      <c r="CF20" s="153"/>
      <c r="CG20" s="153"/>
      <c r="CH20" s="153"/>
      <c r="CI20" s="153"/>
      <c r="CJ20" s="153"/>
      <c r="CK20" s="153"/>
    </row>
    <row r="21" spans="1:89" s="30" customFormat="1" ht="30" customHeight="1">
      <c r="A21" s="995"/>
      <c r="B21" s="1032"/>
      <c r="C21" s="1035"/>
      <c r="D21" s="175" t="s">
        <v>143</v>
      </c>
      <c r="E21" s="1041">
        <v>50000</v>
      </c>
      <c r="F21" s="1041"/>
      <c r="G21" s="1041"/>
      <c r="H21" s="1041"/>
      <c r="I21" s="1041"/>
      <c r="J21" s="30" t="s">
        <v>144</v>
      </c>
      <c r="K21" s="1040">
        <v>500</v>
      </c>
      <c r="L21" s="1040"/>
      <c r="M21" s="1040"/>
      <c r="N21" s="1040"/>
      <c r="O21" s="1040"/>
      <c r="P21" s="1040"/>
      <c r="Q21" s="1040"/>
      <c r="R21" s="1040"/>
      <c r="S21" s="1040"/>
      <c r="T21" s="1040"/>
      <c r="U21" s="1040"/>
      <c r="V21" s="1040"/>
      <c r="W21" s="1040"/>
      <c r="X21" s="1040"/>
      <c r="Y21" s="1040"/>
      <c r="Z21" s="1040"/>
      <c r="AA21" s="1040"/>
      <c r="AB21" s="1040"/>
      <c r="AC21" s="1040"/>
      <c r="AD21" s="1040"/>
      <c r="AE21" s="180" t="s">
        <v>145</v>
      </c>
      <c r="AF21" s="1057"/>
      <c r="CE21" s="153"/>
      <c r="CF21" s="153"/>
      <c r="CG21" s="153"/>
      <c r="CH21" s="153"/>
      <c r="CI21" s="153"/>
      <c r="CJ21" s="153"/>
      <c r="CK21" s="153"/>
    </row>
    <row r="22" spans="1:89" s="30" customFormat="1" ht="30" customHeight="1">
      <c r="A22" s="995"/>
      <c r="B22" s="1032"/>
      <c r="C22" s="1036"/>
      <c r="D22" s="178"/>
      <c r="E22" s="179"/>
      <c r="F22" s="179"/>
      <c r="G22" s="179"/>
      <c r="H22" s="179"/>
      <c r="I22" s="1043" t="s">
        <v>146</v>
      </c>
      <c r="J22" s="1043"/>
      <c r="K22" s="1043"/>
      <c r="L22" s="1043"/>
      <c r="M22" s="1043"/>
      <c r="N22" s="1043"/>
      <c r="O22" s="1043"/>
      <c r="P22" s="1043"/>
      <c r="Q22" s="1043"/>
      <c r="R22" s="1043"/>
      <c r="S22" s="1043"/>
      <c r="T22" s="1043"/>
      <c r="U22" s="1043"/>
      <c r="V22" s="1043"/>
      <c r="W22" s="1043"/>
      <c r="X22" s="1043"/>
      <c r="Y22" s="1043"/>
      <c r="Z22" s="1043"/>
      <c r="AA22" s="1043"/>
      <c r="AB22" s="1043"/>
      <c r="AC22" s="1043"/>
      <c r="AD22" s="1043"/>
      <c r="AE22" s="1044"/>
      <c r="AF22" s="1057"/>
      <c r="CE22" s="153"/>
      <c r="CF22" s="153"/>
      <c r="CG22" s="153"/>
      <c r="CH22" s="153"/>
      <c r="CI22" s="153"/>
      <c r="CJ22" s="153"/>
      <c r="CK22" s="153"/>
    </row>
    <row r="23" spans="1:89" s="30" customFormat="1" ht="20.25" customHeight="1">
      <c r="A23" s="995"/>
      <c r="B23" s="1032"/>
      <c r="C23" s="1034" t="s">
        <v>148</v>
      </c>
      <c r="D23" s="1053" t="s">
        <v>142</v>
      </c>
      <c r="E23" s="1037"/>
      <c r="F23" s="1037"/>
      <c r="G23" s="1037"/>
      <c r="H23" s="1037"/>
      <c r="I23" s="1037"/>
      <c r="J23" s="1037"/>
      <c r="K23" s="1037"/>
      <c r="L23" s="1037"/>
      <c r="M23" s="181"/>
      <c r="N23" s="181"/>
      <c r="O23" s="181"/>
      <c r="P23" s="181"/>
      <c r="Q23" s="181"/>
      <c r="R23" s="181"/>
      <c r="S23" s="182"/>
      <c r="T23" s="182"/>
      <c r="U23" s="182"/>
      <c r="V23" s="182"/>
      <c r="W23" s="182"/>
      <c r="X23" s="182"/>
      <c r="Y23" s="182"/>
      <c r="Z23" s="182"/>
      <c r="AA23" s="182"/>
      <c r="AB23" s="182"/>
      <c r="AC23" s="182"/>
      <c r="AD23" s="182"/>
      <c r="AE23" s="183"/>
      <c r="AF23" s="1057"/>
      <c r="CE23" s="153"/>
      <c r="CF23" s="153"/>
      <c r="CG23" s="153"/>
      <c r="CH23" s="153"/>
      <c r="CI23" s="153"/>
      <c r="CJ23" s="153"/>
      <c r="CK23" s="153"/>
    </row>
    <row r="24" spans="1:89" s="30" customFormat="1" ht="30" customHeight="1">
      <c r="A24" s="996"/>
      <c r="B24" s="1033"/>
      <c r="C24" s="1036"/>
      <c r="D24" s="1054">
        <v>10000</v>
      </c>
      <c r="E24" s="1055"/>
      <c r="F24" s="1055"/>
      <c r="G24" s="1055"/>
      <c r="H24" s="1055"/>
      <c r="I24" s="1055"/>
      <c r="J24" s="1055"/>
      <c r="K24" s="1055"/>
      <c r="L24" s="1055"/>
      <c r="M24" s="184" t="s">
        <v>149</v>
      </c>
      <c r="N24" s="184"/>
      <c r="O24" s="184"/>
      <c r="P24" s="184"/>
      <c r="Q24" s="184"/>
      <c r="R24" s="184"/>
      <c r="S24" s="184"/>
      <c r="T24" s="184"/>
      <c r="U24" s="184"/>
      <c r="V24" s="184"/>
      <c r="W24" s="184"/>
      <c r="X24" s="184"/>
      <c r="Y24" s="184"/>
      <c r="Z24" s="184"/>
      <c r="AA24" s="184"/>
      <c r="AB24" s="184"/>
      <c r="AC24" s="184"/>
      <c r="AD24" s="184"/>
      <c r="AE24" s="185"/>
      <c r="AF24" s="1058"/>
      <c r="CE24" s="153"/>
      <c r="CF24" s="153"/>
      <c r="CG24" s="153"/>
      <c r="CH24" s="153"/>
      <c r="CI24" s="153"/>
      <c r="CJ24" s="153"/>
      <c r="CK24" s="153"/>
    </row>
    <row r="25" spans="1:89" ht="25.5" customHeight="1">
      <c r="A25" s="164"/>
      <c r="B25" s="164"/>
      <c r="C25" s="164"/>
      <c r="D25" s="165"/>
      <c r="E25" s="165"/>
      <c r="F25" s="165"/>
      <c r="G25" s="165"/>
      <c r="H25" s="166"/>
      <c r="I25" s="166"/>
      <c r="J25" s="166"/>
      <c r="K25" s="166"/>
      <c r="L25" s="164"/>
      <c r="M25" s="164"/>
      <c r="N25" s="164"/>
      <c r="O25" s="164"/>
      <c r="P25" s="164"/>
      <c r="Q25" s="167"/>
      <c r="R25" s="166"/>
      <c r="S25" s="166"/>
      <c r="T25" s="166"/>
      <c r="U25" s="167"/>
      <c r="V25" s="167"/>
      <c r="W25" s="167"/>
      <c r="X25" s="167"/>
      <c r="Y25" s="167"/>
      <c r="Z25" s="167"/>
      <c r="AA25" s="167"/>
      <c r="AB25" s="167"/>
      <c r="AC25" s="167"/>
      <c r="AD25" s="167"/>
      <c r="AE25" s="167"/>
      <c r="AF25" s="186" t="s">
        <v>98</v>
      </c>
      <c r="CE25" s="153"/>
      <c r="CF25" s="153"/>
      <c r="CG25" s="153"/>
      <c r="CH25" s="153"/>
      <c r="CI25" s="153"/>
      <c r="CJ25" s="153"/>
      <c r="CK25" s="153"/>
    </row>
    <row r="26" spans="1:89" ht="30" customHeight="1">
      <c r="A26" s="169" t="s">
        <v>99</v>
      </c>
      <c r="B26" s="173" t="s">
        <v>182</v>
      </c>
      <c r="C26" s="1047">
        <v>150000</v>
      </c>
      <c r="D26" s="1047"/>
      <c r="E26" s="1047"/>
      <c r="F26" s="1047"/>
      <c r="G26" s="1047"/>
      <c r="H26" s="1047"/>
      <c r="I26" s="1047"/>
      <c r="J26" s="1047"/>
      <c r="K26" s="1047"/>
      <c r="L26" s="1047"/>
      <c r="M26" s="1047"/>
      <c r="N26" s="1047"/>
      <c r="O26" s="1047"/>
      <c r="P26" s="1047"/>
      <c r="Q26" s="1047"/>
      <c r="R26" s="1047"/>
      <c r="S26" s="1047"/>
      <c r="T26" s="1047"/>
      <c r="U26" s="1047"/>
      <c r="V26" s="1047"/>
      <c r="W26" s="1047"/>
      <c r="X26" s="1047"/>
      <c r="Y26" s="1047"/>
      <c r="Z26" s="1048"/>
      <c r="AA26" s="1048"/>
      <c r="AB26" s="1048"/>
      <c r="AC26" s="1048"/>
      <c r="AD26" s="1048"/>
      <c r="AE26" s="1048"/>
      <c r="AF26" s="187" t="s">
        <v>95</v>
      </c>
      <c r="CE26" s="153"/>
      <c r="CF26" s="153"/>
      <c r="CG26" s="153"/>
      <c r="CH26" s="153"/>
      <c r="CI26" s="153"/>
      <c r="CJ26" s="153"/>
      <c r="CK26" s="153"/>
    </row>
    <row r="27" spans="1:89" ht="25.5" customHeight="1">
      <c r="A27" s="1051"/>
      <c r="B27" s="1051"/>
      <c r="C27" s="1051"/>
      <c r="D27" s="1051"/>
      <c r="E27" s="1051"/>
      <c r="F27" s="1051"/>
      <c r="G27" s="1051"/>
      <c r="H27" s="1051"/>
      <c r="I27" s="1051"/>
      <c r="J27" s="1051"/>
      <c r="K27" s="1051"/>
      <c r="L27" s="1051"/>
      <c r="M27" s="1051"/>
      <c r="N27" s="1051"/>
      <c r="O27" s="1051"/>
      <c r="P27" s="1051"/>
      <c r="Q27" s="1051"/>
      <c r="R27" s="1051"/>
      <c r="S27" s="1051"/>
      <c r="T27" s="1051"/>
      <c r="U27" s="1051"/>
      <c r="V27" s="1051"/>
      <c r="W27" s="1051"/>
      <c r="X27" s="1051"/>
      <c r="Y27" s="1051"/>
      <c r="Z27" s="1051"/>
      <c r="AA27" s="1051"/>
      <c r="AB27" s="1051"/>
      <c r="AC27" s="1051"/>
      <c r="AD27" s="1051"/>
      <c r="AE27" s="1051"/>
      <c r="AF27" s="1051"/>
      <c r="CE27" s="153"/>
      <c r="CF27" s="153"/>
      <c r="CG27" s="153"/>
      <c r="CH27" s="153"/>
      <c r="CI27" s="153"/>
      <c r="CJ27" s="153"/>
      <c r="CK27" s="153"/>
    </row>
    <row r="28" spans="1:89" ht="25.5" customHeight="1">
      <c r="A28" s="1051" t="s">
        <v>222</v>
      </c>
      <c r="B28" s="1051"/>
      <c r="C28" s="1051"/>
      <c r="D28" s="1051"/>
      <c r="E28" s="1051"/>
      <c r="F28" s="1051"/>
      <c r="G28" s="1051"/>
      <c r="H28" s="1051"/>
      <c r="I28" s="1051"/>
      <c r="J28" s="1051"/>
      <c r="K28" s="1051"/>
      <c r="L28" s="1051"/>
      <c r="M28" s="1051"/>
      <c r="N28" s="1051"/>
      <c r="O28" s="1051"/>
      <c r="P28" s="1051"/>
      <c r="Q28" s="1051"/>
      <c r="R28" s="1051"/>
      <c r="S28" s="1051"/>
      <c r="T28" s="1051"/>
      <c r="U28" s="1051"/>
      <c r="V28" s="1051"/>
      <c r="W28" s="1051"/>
      <c r="X28" s="1051"/>
      <c r="Y28" s="1051"/>
      <c r="Z28" s="1051"/>
      <c r="AA28" s="1051"/>
      <c r="AB28" s="1051"/>
      <c r="AC28" s="1051"/>
      <c r="AD28" s="1051"/>
      <c r="AE28" s="1051"/>
      <c r="AF28" s="1051"/>
      <c r="CE28" s="153"/>
      <c r="CF28" s="153"/>
      <c r="CG28" s="153"/>
      <c r="CH28" s="153"/>
      <c r="CI28" s="153"/>
      <c r="CJ28" s="153"/>
      <c r="CK28" s="153"/>
    </row>
    <row r="29" spans="1:89" ht="63.6" customHeight="1">
      <c r="A29" s="1052" t="s">
        <v>223</v>
      </c>
      <c r="B29" s="1052"/>
      <c r="C29" s="1052"/>
      <c r="D29" s="1052"/>
      <c r="E29" s="1052"/>
      <c r="F29" s="1052"/>
      <c r="G29" s="1052"/>
      <c r="H29" s="1052"/>
      <c r="I29" s="1052"/>
      <c r="J29" s="1052"/>
      <c r="K29" s="1052"/>
      <c r="L29" s="1052"/>
      <c r="M29" s="1052"/>
      <c r="N29" s="1052"/>
      <c r="O29" s="1052"/>
      <c r="P29" s="1052"/>
      <c r="Q29" s="1052"/>
      <c r="R29" s="1052"/>
      <c r="S29" s="1052"/>
      <c r="T29" s="1052"/>
      <c r="U29" s="1052"/>
      <c r="V29" s="1052"/>
      <c r="W29" s="1052"/>
      <c r="X29" s="1052"/>
      <c r="Y29" s="1052"/>
      <c r="Z29" s="1052"/>
      <c r="AA29" s="1052"/>
      <c r="AB29" s="1052"/>
      <c r="AC29" s="1052"/>
      <c r="AD29" s="1052"/>
      <c r="AE29" s="1052"/>
      <c r="AF29" s="1052"/>
      <c r="CE29" s="153"/>
      <c r="CF29" s="153"/>
      <c r="CG29" s="153"/>
      <c r="CH29" s="153"/>
      <c r="CI29" s="153"/>
      <c r="CJ29" s="153"/>
      <c r="CK29" s="153"/>
    </row>
    <row r="30" spans="1:89" ht="25.5" customHeight="1">
      <c r="CE30" s="153"/>
      <c r="CF30" s="153"/>
      <c r="CG30" s="153"/>
      <c r="CH30" s="153"/>
      <c r="CI30" s="153"/>
      <c r="CJ30" s="153"/>
      <c r="CK30" s="153"/>
    </row>
    <row r="31" spans="1:89" ht="25.5" customHeight="1">
      <c r="CE31" s="153"/>
      <c r="CF31" s="153"/>
      <c r="CG31" s="153"/>
      <c r="CH31" s="153"/>
      <c r="CI31" s="153"/>
      <c r="CJ31" s="153"/>
      <c r="CK31" s="153"/>
    </row>
    <row r="32" spans="1:89" ht="25.5" customHeight="1">
      <c r="CE32" s="153"/>
      <c r="CF32" s="153"/>
      <c r="CG32" s="153"/>
      <c r="CH32" s="153"/>
      <c r="CI32" s="153"/>
      <c r="CJ32" s="153"/>
      <c r="CK32" s="153"/>
    </row>
    <row r="33" spans="83:89" ht="25.5" customHeight="1">
      <c r="CE33" s="153"/>
      <c r="CF33" s="153"/>
      <c r="CG33" s="153"/>
      <c r="CH33" s="153"/>
      <c r="CI33" s="153"/>
      <c r="CJ33" s="153"/>
      <c r="CK33" s="153"/>
    </row>
    <row r="34" spans="83:89" ht="25.5" customHeight="1">
      <c r="CE34" s="153"/>
      <c r="CF34" s="153"/>
      <c r="CG34" s="153"/>
      <c r="CH34" s="153"/>
      <c r="CI34" s="153"/>
      <c r="CJ34" s="153"/>
      <c r="CK34" s="153"/>
    </row>
    <row r="35" spans="83:89" ht="25.5" customHeight="1">
      <c r="CE35" s="153"/>
      <c r="CF35" s="153"/>
      <c r="CG35" s="153"/>
      <c r="CH35" s="153"/>
      <c r="CI35" s="153"/>
      <c r="CJ35" s="153"/>
      <c r="CK35" s="153"/>
    </row>
    <row r="36" spans="83:89" ht="25.5" customHeight="1">
      <c r="CE36" s="153"/>
      <c r="CF36" s="153"/>
      <c r="CG36" s="153"/>
      <c r="CH36" s="153"/>
      <c r="CI36" s="153"/>
      <c r="CJ36" s="153"/>
      <c r="CK36" s="153"/>
    </row>
    <row r="37" spans="83:89" ht="25.5" customHeight="1">
      <c r="CE37" s="153"/>
      <c r="CF37" s="153"/>
      <c r="CG37" s="153"/>
      <c r="CH37" s="153"/>
      <c r="CI37" s="153"/>
      <c r="CJ37" s="153"/>
      <c r="CK37" s="153"/>
    </row>
    <row r="38" spans="83:89" ht="25.5" customHeight="1">
      <c r="CE38" s="153"/>
      <c r="CF38" s="153"/>
      <c r="CG38" s="153"/>
      <c r="CH38" s="153"/>
      <c r="CI38" s="153"/>
      <c r="CJ38" s="153"/>
      <c r="CK38" s="153"/>
    </row>
    <row r="39" spans="83:89" ht="25.5" customHeight="1">
      <c r="CE39" s="153"/>
      <c r="CF39" s="153"/>
      <c r="CG39" s="153"/>
      <c r="CH39" s="153"/>
      <c r="CI39" s="153"/>
      <c r="CJ39" s="153"/>
      <c r="CK39" s="153"/>
    </row>
    <row r="40" spans="83:89" ht="25.5" customHeight="1">
      <c r="CE40" s="153"/>
      <c r="CF40" s="153"/>
      <c r="CG40" s="153"/>
      <c r="CH40" s="153"/>
      <c r="CI40" s="153"/>
      <c r="CJ40" s="153"/>
      <c r="CK40" s="153"/>
    </row>
    <row r="41" spans="83:89" ht="25.5" customHeight="1">
      <c r="CE41" s="153"/>
      <c r="CF41" s="153"/>
      <c r="CG41" s="153"/>
      <c r="CH41" s="153"/>
      <c r="CI41" s="153"/>
      <c r="CJ41" s="153"/>
      <c r="CK41" s="153"/>
    </row>
    <row r="42" spans="83:89" ht="25.5" customHeight="1">
      <c r="CE42" s="153"/>
      <c r="CF42" s="153"/>
      <c r="CG42" s="153"/>
      <c r="CH42" s="153"/>
      <c r="CI42" s="153"/>
      <c r="CJ42" s="153"/>
      <c r="CK42" s="153"/>
    </row>
    <row r="43" spans="83:89" ht="25.5" customHeight="1">
      <c r="CE43" s="153"/>
      <c r="CF43" s="153"/>
      <c r="CG43" s="153"/>
      <c r="CH43" s="153"/>
      <c r="CI43" s="153"/>
      <c r="CJ43" s="153"/>
      <c r="CK43" s="153"/>
    </row>
    <row r="44" spans="83:89" ht="25.5" customHeight="1">
      <c r="CE44" s="153"/>
      <c r="CF44" s="153"/>
      <c r="CG44" s="153"/>
      <c r="CH44" s="153"/>
      <c r="CI44" s="153"/>
      <c r="CJ44" s="153"/>
      <c r="CK44" s="153"/>
    </row>
    <row r="45" spans="83:89" ht="25.5" customHeight="1">
      <c r="CE45" s="153"/>
      <c r="CF45" s="153"/>
      <c r="CG45" s="153"/>
      <c r="CH45" s="153"/>
      <c r="CI45" s="153"/>
      <c r="CJ45" s="153"/>
      <c r="CK45" s="153"/>
    </row>
    <row r="46" spans="83:89" ht="25.5" customHeight="1">
      <c r="CE46" s="153"/>
      <c r="CF46" s="153"/>
      <c r="CG46" s="153"/>
      <c r="CH46" s="153"/>
      <c r="CI46" s="153"/>
      <c r="CJ46" s="153"/>
      <c r="CK46" s="153"/>
    </row>
    <row r="47" spans="83:89" ht="25.5" customHeight="1">
      <c r="CE47" s="153"/>
      <c r="CF47" s="153"/>
      <c r="CG47" s="153"/>
      <c r="CH47" s="153"/>
      <c r="CI47" s="153"/>
      <c r="CJ47" s="153"/>
      <c r="CK47" s="153"/>
    </row>
    <row r="48" spans="83:89" ht="25.5" customHeight="1">
      <c r="CE48" s="153"/>
      <c r="CF48" s="153"/>
      <c r="CG48" s="153"/>
      <c r="CH48" s="153"/>
      <c r="CI48" s="153"/>
      <c r="CJ48" s="153"/>
      <c r="CK48" s="153"/>
    </row>
    <row r="49" spans="83:89" ht="25.5" customHeight="1">
      <c r="CE49" s="153"/>
      <c r="CF49" s="153"/>
      <c r="CG49" s="153"/>
      <c r="CH49" s="153"/>
      <c r="CI49" s="153"/>
      <c r="CJ49" s="153"/>
      <c r="CK49" s="153"/>
    </row>
    <row r="50" spans="83:89" ht="25.5" customHeight="1">
      <c r="CE50" s="153"/>
      <c r="CF50" s="153"/>
      <c r="CG50" s="153"/>
      <c r="CH50" s="153"/>
      <c r="CI50" s="153"/>
      <c r="CJ50" s="153"/>
      <c r="CK50" s="153"/>
    </row>
    <row r="51" spans="83:89" ht="25.5" customHeight="1">
      <c r="CE51" s="153"/>
      <c r="CF51" s="153"/>
      <c r="CG51" s="153"/>
      <c r="CH51" s="153"/>
      <c r="CI51" s="153"/>
      <c r="CJ51" s="153"/>
      <c r="CK51" s="153"/>
    </row>
    <row r="52" spans="83:89" ht="25.5" customHeight="1">
      <c r="CE52" s="153"/>
      <c r="CF52" s="153"/>
      <c r="CG52" s="153"/>
      <c r="CH52" s="153"/>
      <c r="CI52" s="153"/>
      <c r="CJ52" s="153"/>
      <c r="CK52" s="153"/>
    </row>
    <row r="53" spans="83:89" ht="25.5" customHeight="1">
      <c r="CE53" s="153"/>
      <c r="CF53" s="153"/>
      <c r="CG53" s="153"/>
      <c r="CH53" s="153"/>
      <c r="CI53" s="153"/>
      <c r="CJ53" s="153"/>
      <c r="CK53" s="153"/>
    </row>
    <row r="54" spans="83:89" ht="25.5" customHeight="1">
      <c r="CE54" s="153"/>
      <c r="CF54" s="153"/>
      <c r="CG54" s="153"/>
      <c r="CH54" s="153"/>
      <c r="CI54" s="153"/>
      <c r="CJ54" s="153"/>
      <c r="CK54" s="153"/>
    </row>
    <row r="55" spans="83:89" ht="25.5" customHeight="1">
      <c r="CE55" s="153"/>
      <c r="CF55" s="153"/>
      <c r="CG55" s="153"/>
      <c r="CH55" s="153"/>
      <c r="CI55" s="153"/>
      <c r="CJ55" s="153"/>
      <c r="CK55" s="153"/>
    </row>
    <row r="56" spans="83:89" ht="25.5" customHeight="1">
      <c r="CE56" s="153"/>
      <c r="CF56" s="153"/>
      <c r="CG56" s="153"/>
      <c r="CH56" s="153"/>
      <c r="CI56" s="153"/>
      <c r="CJ56" s="153"/>
      <c r="CK56" s="153"/>
    </row>
    <row r="57" spans="83:89" ht="25.5" customHeight="1">
      <c r="CE57" s="153"/>
      <c r="CF57" s="153"/>
      <c r="CG57" s="153"/>
      <c r="CH57" s="153"/>
      <c r="CI57" s="153"/>
      <c r="CJ57" s="153"/>
      <c r="CK57" s="153"/>
    </row>
    <row r="58" spans="83:89" ht="25.5" customHeight="1">
      <c r="CE58" s="153"/>
      <c r="CF58" s="153"/>
      <c r="CG58" s="153"/>
      <c r="CH58" s="153"/>
      <c r="CI58" s="153"/>
      <c r="CJ58" s="153"/>
      <c r="CK58" s="153"/>
    </row>
    <row r="59" spans="83:89" ht="25.5" customHeight="1">
      <c r="CE59" s="153"/>
      <c r="CF59" s="153"/>
      <c r="CG59" s="153"/>
      <c r="CH59" s="153"/>
      <c r="CI59" s="153"/>
      <c r="CJ59" s="153"/>
      <c r="CK59" s="153"/>
    </row>
    <row r="60" spans="83:89" ht="25.5" customHeight="1">
      <c r="CE60" s="153"/>
      <c r="CF60" s="153"/>
      <c r="CG60" s="153"/>
      <c r="CH60" s="153"/>
      <c r="CI60" s="153"/>
      <c r="CJ60" s="153"/>
      <c r="CK60" s="153"/>
    </row>
    <row r="61" spans="83:89" ht="25.5" customHeight="1">
      <c r="CE61" s="153"/>
      <c r="CF61" s="153"/>
      <c r="CG61" s="153"/>
      <c r="CH61" s="153"/>
      <c r="CI61" s="153"/>
      <c r="CJ61" s="153"/>
      <c r="CK61" s="153"/>
    </row>
    <row r="62" spans="83:89" ht="25.5" customHeight="1">
      <c r="CE62" s="153"/>
      <c r="CF62" s="153"/>
      <c r="CG62" s="153"/>
      <c r="CH62" s="153"/>
      <c r="CI62" s="153"/>
      <c r="CJ62" s="153"/>
      <c r="CK62" s="153"/>
    </row>
    <row r="63" spans="83:89" ht="25.5" customHeight="1">
      <c r="CE63" s="153"/>
      <c r="CF63" s="153"/>
      <c r="CG63" s="153"/>
      <c r="CH63" s="153"/>
      <c r="CI63" s="153"/>
      <c r="CJ63" s="153"/>
      <c r="CK63" s="153"/>
    </row>
    <row r="64" spans="83:89" ht="25.5" customHeight="1">
      <c r="CE64" s="153"/>
      <c r="CF64" s="153"/>
      <c r="CG64" s="153"/>
      <c r="CH64" s="153"/>
      <c r="CI64" s="153"/>
      <c r="CJ64" s="153"/>
      <c r="CK64" s="153"/>
    </row>
    <row r="65" spans="83:89" ht="25.5" customHeight="1">
      <c r="CE65" s="153"/>
      <c r="CF65" s="153"/>
      <c r="CG65" s="153"/>
      <c r="CH65" s="153"/>
      <c r="CI65" s="153"/>
      <c r="CJ65" s="153"/>
      <c r="CK65" s="153"/>
    </row>
    <row r="66" spans="83:89" ht="25.5" customHeight="1">
      <c r="CE66" s="153"/>
      <c r="CF66" s="153"/>
      <c r="CG66" s="153"/>
      <c r="CH66" s="153"/>
      <c r="CI66" s="153"/>
      <c r="CJ66" s="153"/>
      <c r="CK66" s="153"/>
    </row>
    <row r="67" spans="83:89" ht="25.5" customHeight="1">
      <c r="CE67" s="153"/>
      <c r="CF67" s="153"/>
      <c r="CG67" s="153"/>
      <c r="CH67" s="153"/>
      <c r="CI67" s="153"/>
      <c r="CJ67" s="153"/>
      <c r="CK67" s="153"/>
    </row>
    <row r="68" spans="83:89" ht="25.5" customHeight="1">
      <c r="CE68" s="153"/>
      <c r="CF68" s="153"/>
      <c r="CG68" s="153"/>
      <c r="CH68" s="153"/>
      <c r="CI68" s="153"/>
      <c r="CJ68" s="153"/>
      <c r="CK68" s="153"/>
    </row>
    <row r="69" spans="83:89" ht="25.5" customHeight="1">
      <c r="CE69" s="153"/>
      <c r="CF69" s="153"/>
      <c r="CG69" s="153"/>
      <c r="CH69" s="153"/>
      <c r="CI69" s="153"/>
      <c r="CJ69" s="153"/>
      <c r="CK69" s="153"/>
    </row>
    <row r="70" spans="83:89" ht="25.5" customHeight="1">
      <c r="CE70" s="153"/>
      <c r="CF70" s="153"/>
      <c r="CG70" s="153"/>
      <c r="CH70" s="153"/>
      <c r="CI70" s="153"/>
      <c r="CJ70" s="153"/>
      <c r="CK70" s="153"/>
    </row>
    <row r="71" spans="83:89" ht="25.5" customHeight="1">
      <c r="CE71" s="153"/>
      <c r="CF71" s="153"/>
      <c r="CG71" s="153"/>
      <c r="CH71" s="153"/>
      <c r="CI71" s="153"/>
      <c r="CJ71" s="153"/>
      <c r="CK71" s="153"/>
    </row>
    <row r="72" spans="83:89" ht="25.5" customHeight="1">
      <c r="CE72" s="153"/>
      <c r="CF72" s="153"/>
      <c r="CG72" s="153"/>
      <c r="CH72" s="153"/>
      <c r="CI72" s="153"/>
      <c r="CJ72" s="153"/>
      <c r="CK72" s="153"/>
    </row>
    <row r="73" spans="83:89" ht="25.5" customHeight="1">
      <c r="CE73" s="153"/>
      <c r="CF73" s="153"/>
      <c r="CG73" s="153"/>
      <c r="CH73" s="153"/>
      <c r="CI73" s="153"/>
      <c r="CJ73" s="153"/>
      <c r="CK73" s="153"/>
    </row>
    <row r="74" spans="83:89" ht="25.5" customHeight="1">
      <c r="CE74" s="153"/>
      <c r="CF74" s="153"/>
      <c r="CG74" s="153"/>
      <c r="CH74" s="153"/>
      <c r="CI74" s="153"/>
      <c r="CJ74" s="153"/>
      <c r="CK74" s="153"/>
    </row>
    <row r="75" spans="83:89" ht="25.5" customHeight="1">
      <c r="CE75" s="153"/>
      <c r="CF75" s="153"/>
      <c r="CG75" s="153"/>
      <c r="CH75" s="153"/>
      <c r="CI75" s="153"/>
      <c r="CJ75" s="153"/>
      <c r="CK75" s="153"/>
    </row>
    <row r="76" spans="83:89" ht="25.5" customHeight="1">
      <c r="CE76" s="153"/>
      <c r="CF76" s="153"/>
      <c r="CG76" s="153"/>
      <c r="CH76" s="153"/>
      <c r="CI76" s="153"/>
      <c r="CJ76" s="153"/>
      <c r="CK76" s="153"/>
    </row>
    <row r="77" spans="83:89" ht="25.5" customHeight="1">
      <c r="CE77" s="153"/>
      <c r="CF77" s="153"/>
      <c r="CG77" s="153"/>
      <c r="CH77" s="153"/>
      <c r="CI77" s="153"/>
      <c r="CJ77" s="153"/>
      <c r="CK77" s="153"/>
    </row>
    <row r="78" spans="83:89" ht="25.5" customHeight="1">
      <c r="CE78" s="153"/>
      <c r="CF78" s="153"/>
      <c r="CG78" s="153"/>
      <c r="CH78" s="153"/>
      <c r="CI78" s="153"/>
      <c r="CJ78" s="153"/>
      <c r="CK78" s="153"/>
    </row>
    <row r="79" spans="83:89" ht="25.5" customHeight="1">
      <c r="CE79" s="153"/>
      <c r="CF79" s="153"/>
      <c r="CG79" s="153"/>
      <c r="CH79" s="153"/>
      <c r="CI79" s="153"/>
      <c r="CJ79" s="153"/>
      <c r="CK79" s="153"/>
    </row>
    <row r="80" spans="83:89" ht="25.5" customHeight="1">
      <c r="CE80" s="153"/>
      <c r="CF80" s="153"/>
      <c r="CG80" s="153"/>
      <c r="CH80" s="153"/>
      <c r="CI80" s="153"/>
      <c r="CJ80" s="153"/>
      <c r="CK80" s="153"/>
    </row>
    <row r="81" spans="83:89" ht="25.5" customHeight="1">
      <c r="CE81" s="153"/>
      <c r="CF81" s="153"/>
      <c r="CG81" s="153"/>
      <c r="CH81" s="153"/>
      <c r="CI81" s="153"/>
      <c r="CJ81" s="153"/>
      <c r="CK81" s="153"/>
    </row>
    <row r="82" spans="83:89" ht="25.5" customHeight="1">
      <c r="CE82" s="153"/>
      <c r="CF82" s="153"/>
      <c r="CG82" s="153"/>
      <c r="CH82" s="153"/>
      <c r="CI82" s="153"/>
      <c r="CJ82" s="153"/>
      <c r="CK82" s="153"/>
    </row>
    <row r="83" spans="83:89" ht="25.5" customHeight="1">
      <c r="CE83" s="153"/>
      <c r="CF83" s="153"/>
      <c r="CG83" s="153"/>
      <c r="CH83" s="153"/>
      <c r="CI83" s="153"/>
      <c r="CJ83" s="153"/>
      <c r="CK83" s="153"/>
    </row>
    <row r="84" spans="83:89" ht="25.5" customHeight="1">
      <c r="CE84" s="153"/>
      <c r="CF84" s="153"/>
      <c r="CG84" s="153"/>
      <c r="CH84" s="153"/>
      <c r="CI84" s="153"/>
      <c r="CJ84" s="153"/>
      <c r="CK84" s="153"/>
    </row>
    <row r="85" spans="83:89" ht="25.5" customHeight="1">
      <c r="CE85" s="153"/>
      <c r="CF85" s="153"/>
      <c r="CG85" s="153"/>
      <c r="CH85" s="153"/>
      <c r="CI85" s="153"/>
      <c r="CJ85" s="153"/>
      <c r="CK85" s="153"/>
    </row>
    <row r="86" spans="83:89" ht="25.5" customHeight="1">
      <c r="CE86" s="153"/>
      <c r="CF86" s="153"/>
      <c r="CG86" s="153"/>
      <c r="CH86" s="153"/>
      <c r="CI86" s="153"/>
      <c r="CJ86" s="153"/>
      <c r="CK86" s="153"/>
    </row>
    <row r="87" spans="83:89" ht="25.5" customHeight="1">
      <c r="CE87" s="153"/>
      <c r="CF87" s="153"/>
      <c r="CG87" s="153"/>
      <c r="CH87" s="153"/>
      <c r="CI87" s="153"/>
      <c r="CJ87" s="153"/>
      <c r="CK87" s="153"/>
    </row>
    <row r="88" spans="83:89" ht="25.5" customHeight="1">
      <c r="CE88" s="153"/>
      <c r="CF88" s="153"/>
      <c r="CG88" s="153"/>
      <c r="CH88" s="153"/>
      <c r="CI88" s="153"/>
      <c r="CJ88" s="153"/>
      <c r="CK88" s="153"/>
    </row>
    <row r="89" spans="83:89" ht="25.5" customHeight="1">
      <c r="CE89" s="153"/>
      <c r="CF89" s="153"/>
      <c r="CG89" s="153"/>
      <c r="CH89" s="153"/>
      <c r="CI89" s="153"/>
      <c r="CJ89" s="153"/>
      <c r="CK89" s="153"/>
    </row>
    <row r="90" spans="83:89" ht="25.5" customHeight="1">
      <c r="CE90" s="153"/>
      <c r="CF90" s="153"/>
      <c r="CG90" s="153"/>
      <c r="CH90" s="153"/>
      <c r="CI90" s="153"/>
      <c r="CJ90" s="153"/>
      <c r="CK90" s="153"/>
    </row>
    <row r="91" spans="83:89" ht="25.5" customHeight="1">
      <c r="CE91" s="153"/>
      <c r="CF91" s="153"/>
      <c r="CG91" s="153"/>
      <c r="CH91" s="153"/>
      <c r="CI91" s="153"/>
      <c r="CJ91" s="153"/>
      <c r="CK91" s="153"/>
    </row>
    <row r="92" spans="83:89" ht="25.5" customHeight="1">
      <c r="CE92" s="153"/>
      <c r="CF92" s="153"/>
      <c r="CG92" s="153"/>
      <c r="CH92" s="153"/>
      <c r="CI92" s="153"/>
      <c r="CJ92" s="153"/>
      <c r="CK92" s="153"/>
    </row>
    <row r="93" spans="83:89" ht="25.5" customHeight="1">
      <c r="CE93" s="153"/>
      <c r="CF93" s="153"/>
      <c r="CG93" s="153"/>
      <c r="CH93" s="153"/>
      <c r="CI93" s="153"/>
      <c r="CJ93" s="153"/>
      <c r="CK93" s="153"/>
    </row>
    <row r="94" spans="83:89" ht="25.5" customHeight="1">
      <c r="CE94" s="153"/>
      <c r="CF94" s="153"/>
      <c r="CG94" s="153"/>
      <c r="CH94" s="153"/>
      <c r="CI94" s="153"/>
      <c r="CJ94" s="153"/>
      <c r="CK94" s="153"/>
    </row>
    <row r="95" spans="83:89" ht="25.5" customHeight="1">
      <c r="CE95" s="153"/>
      <c r="CF95" s="153"/>
      <c r="CG95" s="153"/>
      <c r="CH95" s="153"/>
      <c r="CI95" s="153"/>
      <c r="CJ95" s="153"/>
      <c r="CK95" s="153"/>
    </row>
    <row r="96" spans="83:89" ht="25.5" customHeight="1">
      <c r="CE96" s="153"/>
      <c r="CF96" s="153"/>
      <c r="CG96" s="153"/>
      <c r="CH96" s="153"/>
      <c r="CI96" s="153"/>
      <c r="CJ96" s="153"/>
      <c r="CK96" s="153"/>
    </row>
    <row r="97" spans="83:89" ht="25.5" customHeight="1">
      <c r="CE97" s="153"/>
      <c r="CF97" s="153"/>
      <c r="CG97" s="153"/>
      <c r="CH97" s="153"/>
      <c r="CI97" s="153"/>
      <c r="CJ97" s="153"/>
      <c r="CK97" s="153"/>
    </row>
    <row r="98" spans="83:89" ht="25.5" customHeight="1">
      <c r="CE98" s="153"/>
      <c r="CF98" s="153"/>
      <c r="CG98" s="153"/>
      <c r="CH98" s="153"/>
      <c r="CI98" s="153"/>
      <c r="CJ98" s="153"/>
      <c r="CK98" s="153"/>
    </row>
    <row r="99" spans="83:89" ht="25.5" customHeight="1">
      <c r="CE99" s="153"/>
      <c r="CF99" s="153"/>
      <c r="CG99" s="153"/>
      <c r="CH99" s="153"/>
      <c r="CI99" s="153"/>
      <c r="CJ99" s="153"/>
      <c r="CK99" s="153"/>
    </row>
    <row r="100" spans="83:89" ht="25.5" customHeight="1">
      <c r="CE100" s="153"/>
      <c r="CF100" s="153"/>
      <c r="CG100" s="153"/>
      <c r="CH100" s="153"/>
      <c r="CI100" s="153"/>
      <c r="CJ100" s="153"/>
      <c r="CK100" s="153"/>
    </row>
    <row r="101" spans="83:89" ht="25.5" customHeight="1">
      <c r="CE101" s="153"/>
      <c r="CF101" s="153"/>
      <c r="CG101" s="153"/>
      <c r="CH101" s="153"/>
      <c r="CI101" s="153"/>
      <c r="CJ101" s="153"/>
      <c r="CK101" s="153"/>
    </row>
    <row r="102" spans="83:89" ht="25.5" customHeight="1">
      <c r="CE102" s="153"/>
      <c r="CF102" s="153"/>
      <c r="CG102" s="153"/>
      <c r="CH102" s="153"/>
      <c r="CI102" s="153"/>
      <c r="CJ102" s="153"/>
      <c r="CK102" s="153"/>
    </row>
    <row r="103" spans="83:89" ht="25.5" customHeight="1">
      <c r="CE103" s="153"/>
      <c r="CF103" s="153"/>
      <c r="CG103" s="153"/>
      <c r="CH103" s="153"/>
      <c r="CI103" s="153"/>
      <c r="CJ103" s="153"/>
      <c r="CK103" s="153"/>
    </row>
    <row r="104" spans="83:89" ht="25.5" customHeight="1">
      <c r="CE104" s="153"/>
      <c r="CF104" s="153"/>
      <c r="CG104" s="153"/>
      <c r="CH104" s="153"/>
      <c r="CI104" s="153"/>
      <c r="CJ104" s="153"/>
      <c r="CK104" s="153"/>
    </row>
    <row r="105" spans="83:89" ht="25.5" customHeight="1">
      <c r="CE105" s="153"/>
      <c r="CF105" s="153"/>
      <c r="CG105" s="153"/>
      <c r="CH105" s="153"/>
      <c r="CI105" s="153"/>
      <c r="CJ105" s="153"/>
      <c r="CK105" s="153"/>
    </row>
    <row r="106" spans="83:89" ht="25.5" customHeight="1">
      <c r="CE106" s="153"/>
      <c r="CF106" s="153"/>
      <c r="CG106" s="153"/>
      <c r="CH106" s="153"/>
      <c r="CI106" s="153"/>
      <c r="CJ106" s="153"/>
      <c r="CK106" s="153"/>
    </row>
    <row r="107" spans="83:89" ht="25.5" customHeight="1">
      <c r="CE107" s="153"/>
      <c r="CF107" s="153"/>
      <c r="CG107" s="153"/>
      <c r="CH107" s="153"/>
      <c r="CI107" s="153"/>
      <c r="CJ107" s="153"/>
      <c r="CK107" s="153"/>
    </row>
    <row r="108" spans="83:89" ht="25.5" customHeight="1">
      <c r="CE108" s="153"/>
      <c r="CF108" s="153"/>
      <c r="CG108" s="153"/>
      <c r="CH108" s="153"/>
      <c r="CI108" s="153"/>
      <c r="CJ108" s="153"/>
      <c r="CK108" s="153"/>
    </row>
    <row r="109" spans="83:89" ht="25.5" customHeight="1">
      <c r="CE109" s="153"/>
      <c r="CF109" s="153"/>
      <c r="CG109" s="153"/>
      <c r="CH109" s="153"/>
      <c r="CI109" s="153"/>
      <c r="CJ109" s="153"/>
      <c r="CK109" s="153"/>
    </row>
    <row r="110" spans="83:89" ht="25.5" customHeight="1">
      <c r="CE110" s="153"/>
      <c r="CF110" s="153"/>
      <c r="CG110" s="153"/>
      <c r="CH110" s="153"/>
      <c r="CI110" s="153"/>
      <c r="CJ110" s="153"/>
      <c r="CK110" s="153"/>
    </row>
    <row r="111" spans="83:89" ht="25.5" customHeight="1">
      <c r="CE111" s="153"/>
      <c r="CF111" s="153"/>
      <c r="CG111" s="153"/>
      <c r="CH111" s="153"/>
      <c r="CI111" s="153"/>
      <c r="CJ111" s="153"/>
      <c r="CK111" s="153"/>
    </row>
    <row r="112" spans="83:89" ht="25.5" customHeight="1">
      <c r="CE112" s="153"/>
      <c r="CF112" s="153"/>
      <c r="CG112" s="153"/>
      <c r="CH112" s="153"/>
      <c r="CI112" s="153"/>
      <c r="CJ112" s="153"/>
      <c r="CK112" s="153"/>
    </row>
    <row r="113" spans="83:89" ht="25.5" customHeight="1">
      <c r="CE113" s="153"/>
      <c r="CF113" s="153"/>
      <c r="CG113" s="153"/>
      <c r="CH113" s="153"/>
      <c r="CI113" s="153"/>
      <c r="CJ113" s="153"/>
      <c r="CK113" s="153"/>
    </row>
    <row r="114" spans="83:89" ht="25.5" customHeight="1">
      <c r="CE114" s="153"/>
      <c r="CF114" s="153"/>
      <c r="CG114" s="153"/>
      <c r="CH114" s="153"/>
      <c r="CI114" s="153"/>
      <c r="CJ114" s="153"/>
      <c r="CK114" s="153"/>
    </row>
    <row r="115" spans="83:89" ht="25.5" customHeight="1">
      <c r="CE115" s="153"/>
      <c r="CF115" s="153"/>
      <c r="CG115" s="153"/>
      <c r="CH115" s="153"/>
      <c r="CI115" s="153"/>
      <c r="CJ115" s="153"/>
      <c r="CK115" s="153"/>
    </row>
    <row r="116" spans="83:89" ht="25.5" customHeight="1">
      <c r="CE116" s="153"/>
      <c r="CF116" s="153"/>
      <c r="CG116" s="153"/>
      <c r="CH116" s="153"/>
      <c r="CI116" s="153"/>
      <c r="CJ116" s="153"/>
      <c r="CK116" s="153"/>
    </row>
    <row r="117" spans="83:89" ht="25.5" customHeight="1">
      <c r="CE117" s="153"/>
      <c r="CF117" s="153"/>
      <c r="CG117" s="153"/>
      <c r="CH117" s="153"/>
      <c r="CI117" s="153"/>
      <c r="CJ117" s="153"/>
      <c r="CK117" s="153"/>
    </row>
    <row r="118" spans="83:89" ht="25.5" customHeight="1">
      <c r="CE118" s="153"/>
      <c r="CF118" s="153"/>
      <c r="CG118" s="153"/>
      <c r="CH118" s="153"/>
      <c r="CI118" s="153"/>
      <c r="CJ118" s="153"/>
      <c r="CK118" s="153"/>
    </row>
    <row r="119" spans="83:89" ht="25.5" customHeight="1">
      <c r="CE119" s="153"/>
      <c r="CF119" s="153"/>
      <c r="CG119" s="153"/>
      <c r="CH119" s="153"/>
      <c r="CI119" s="153"/>
      <c r="CJ119" s="153"/>
      <c r="CK119" s="153"/>
    </row>
    <row r="120" spans="83:89" ht="25.5" customHeight="1">
      <c r="CE120" s="153"/>
      <c r="CF120" s="153"/>
      <c r="CG120" s="153"/>
      <c r="CH120" s="153"/>
      <c r="CI120" s="153"/>
      <c r="CJ120" s="153"/>
      <c r="CK120" s="153"/>
    </row>
    <row r="121" spans="83:89" ht="25.5" customHeight="1">
      <c r="CE121" s="153"/>
      <c r="CF121" s="153"/>
      <c r="CG121" s="153"/>
      <c r="CH121" s="153"/>
      <c r="CI121" s="153"/>
      <c r="CJ121" s="153"/>
      <c r="CK121" s="153"/>
    </row>
    <row r="122" spans="83:89" ht="25.5" customHeight="1">
      <c r="CE122" s="153"/>
      <c r="CF122" s="153"/>
      <c r="CG122" s="153"/>
      <c r="CH122" s="153"/>
      <c r="CI122" s="153"/>
      <c r="CJ122" s="153"/>
      <c r="CK122" s="153"/>
    </row>
    <row r="123" spans="83:89" ht="25.5" customHeight="1">
      <c r="CE123" s="153"/>
      <c r="CF123" s="153"/>
      <c r="CG123" s="153"/>
      <c r="CH123" s="153"/>
      <c r="CI123" s="153"/>
      <c r="CJ123" s="153"/>
      <c r="CK123" s="153"/>
    </row>
    <row r="124" spans="83:89" ht="25.5" customHeight="1">
      <c r="CE124" s="153"/>
      <c r="CF124" s="153"/>
      <c r="CG124" s="153"/>
      <c r="CH124" s="153"/>
      <c r="CI124" s="153"/>
      <c r="CJ124" s="153"/>
      <c r="CK124" s="153"/>
    </row>
    <row r="125" spans="83:89" ht="25.5" customHeight="1">
      <c r="CE125" s="153"/>
      <c r="CF125" s="153"/>
      <c r="CG125" s="153"/>
      <c r="CH125" s="153"/>
      <c r="CI125" s="153"/>
      <c r="CJ125" s="153"/>
      <c r="CK125" s="153"/>
    </row>
    <row r="126" spans="83:89" ht="25.5" customHeight="1">
      <c r="CE126" s="153"/>
      <c r="CF126" s="153"/>
      <c r="CG126" s="153"/>
      <c r="CH126" s="153"/>
      <c r="CI126" s="153"/>
      <c r="CJ126" s="153"/>
      <c r="CK126" s="153"/>
    </row>
    <row r="127" spans="83:89" ht="25.5" customHeight="1">
      <c r="CE127" s="153"/>
      <c r="CF127" s="153"/>
      <c r="CG127" s="153"/>
      <c r="CH127" s="153"/>
      <c r="CI127" s="153"/>
      <c r="CJ127" s="153"/>
      <c r="CK127" s="153"/>
    </row>
    <row r="128" spans="83:89" ht="25.5" customHeight="1">
      <c r="CE128" s="153"/>
      <c r="CF128" s="153"/>
      <c r="CG128" s="153"/>
      <c r="CH128" s="153"/>
      <c r="CI128" s="153"/>
      <c r="CJ128" s="153"/>
      <c r="CK128" s="153"/>
    </row>
    <row r="129" spans="83:89" ht="25.5" customHeight="1">
      <c r="CE129" s="153"/>
      <c r="CF129" s="153"/>
      <c r="CG129" s="153"/>
      <c r="CH129" s="153"/>
      <c r="CI129" s="153"/>
      <c r="CJ129" s="153"/>
      <c r="CK129" s="153"/>
    </row>
    <row r="130" spans="83:89" ht="25.5" customHeight="1">
      <c r="CE130" s="153"/>
      <c r="CF130" s="153"/>
      <c r="CG130" s="153"/>
      <c r="CH130" s="153"/>
      <c r="CI130" s="153"/>
      <c r="CJ130" s="153"/>
      <c r="CK130" s="153"/>
    </row>
    <row r="131" spans="83:89" ht="25.5" customHeight="1">
      <c r="CE131" s="153"/>
      <c r="CF131" s="153"/>
      <c r="CG131" s="153"/>
      <c r="CH131" s="153"/>
      <c r="CI131" s="153"/>
      <c r="CJ131" s="153"/>
      <c r="CK131" s="153"/>
    </row>
    <row r="132" spans="83:89" ht="25.5" customHeight="1">
      <c r="CE132" s="153"/>
      <c r="CF132" s="153"/>
      <c r="CG132" s="153"/>
      <c r="CH132" s="153"/>
      <c r="CI132" s="153"/>
      <c r="CJ132" s="153"/>
      <c r="CK132" s="153"/>
    </row>
    <row r="133" spans="83:89" ht="25.5" customHeight="1">
      <c r="CE133" s="153"/>
      <c r="CF133" s="153"/>
      <c r="CG133" s="153"/>
      <c r="CH133" s="153"/>
      <c r="CI133" s="153"/>
      <c r="CJ133" s="153"/>
      <c r="CK133" s="153"/>
    </row>
    <row r="134" spans="83:89" ht="25.5" customHeight="1">
      <c r="CE134" s="153"/>
      <c r="CF134" s="153"/>
      <c r="CG134" s="153"/>
      <c r="CH134" s="153"/>
      <c r="CI134" s="153"/>
      <c r="CJ134" s="153"/>
      <c r="CK134" s="153"/>
    </row>
    <row r="135" spans="83:89" ht="25.5" customHeight="1">
      <c r="CE135" s="153"/>
      <c r="CF135" s="153"/>
      <c r="CG135" s="153"/>
      <c r="CH135" s="153"/>
      <c r="CI135" s="153"/>
      <c r="CJ135" s="153"/>
      <c r="CK135" s="153"/>
    </row>
    <row r="136" spans="83:89" ht="25.5" customHeight="1">
      <c r="CE136" s="153"/>
      <c r="CF136" s="153"/>
      <c r="CG136" s="153"/>
      <c r="CH136" s="153"/>
      <c r="CI136" s="153"/>
      <c r="CJ136" s="153"/>
      <c r="CK136" s="153"/>
    </row>
  </sheetData>
  <sheetProtection algorithmName="SHA-512" hashValue="gTmlaupCTPY/e4t3dweinsQ9ifDzh5NcgLGYqkl4uK4UxRSubHV5W/EPlxc8GTuZMblsMYnJs95LpcnOEdhHCg==" saltValue="L5nS3sZEJnI5DGmvP+J/nQ==" spinCount="100000" sheet="1" objects="1" scenarios="1"/>
  <mergeCells count="53">
    <mergeCell ref="C11:AE11"/>
    <mergeCell ref="C13:AE13"/>
    <mergeCell ref="C15:AE15"/>
    <mergeCell ref="A28:AF28"/>
    <mergeCell ref="A29:AF29"/>
    <mergeCell ref="I22:AE22"/>
    <mergeCell ref="C23:C24"/>
    <mergeCell ref="D23:L23"/>
    <mergeCell ref="D24:L24"/>
    <mergeCell ref="C26:AE26"/>
    <mergeCell ref="A27:AF27"/>
    <mergeCell ref="AF17:AF24"/>
    <mergeCell ref="E18:I18"/>
    <mergeCell ref="K18:M18"/>
    <mergeCell ref="O18:S18"/>
    <mergeCell ref="U18:X18"/>
    <mergeCell ref="A17:A24"/>
    <mergeCell ref="B17:B24"/>
    <mergeCell ref="C17:C19"/>
    <mergeCell ref="E17:I17"/>
    <mergeCell ref="K17:AE17"/>
    <mergeCell ref="C20:C22"/>
    <mergeCell ref="K21:AD21"/>
    <mergeCell ref="K20:AD20"/>
    <mergeCell ref="E21:I21"/>
    <mergeCell ref="Z18:AC18"/>
    <mergeCell ref="I19:AE19"/>
    <mergeCell ref="E20:I20"/>
    <mergeCell ref="AF7:AF9"/>
    <mergeCell ref="C8:J8"/>
    <mergeCell ref="K8:Q8"/>
    <mergeCell ref="R8:X8"/>
    <mergeCell ref="Y8:AE8"/>
    <mergeCell ref="C9:J9"/>
    <mergeCell ref="K9:Q9"/>
    <mergeCell ref="R9:X9"/>
    <mergeCell ref="Y9:AE9"/>
    <mergeCell ref="Y7:AE7"/>
    <mergeCell ref="A7:A9"/>
    <mergeCell ref="B7:B9"/>
    <mergeCell ref="C7:J7"/>
    <mergeCell ref="K7:Q7"/>
    <mergeCell ref="R7:X7"/>
    <mergeCell ref="A3:A5"/>
    <mergeCell ref="B3:B5"/>
    <mergeCell ref="C3:AE3"/>
    <mergeCell ref="AF3:AF5"/>
    <mergeCell ref="C4:O4"/>
    <mergeCell ref="P4:T4"/>
    <mergeCell ref="U4:AE4"/>
    <mergeCell ref="C5:O5"/>
    <mergeCell ref="P5:T5"/>
    <mergeCell ref="U5:AE5"/>
  </mergeCells>
  <phoneticPr fontId="1"/>
  <conditionalFormatting sqref="AF7:AF9">
    <cfRule type="expression" dxfId="1" priority="1">
      <formula>AF7&lt;#REF!</formula>
    </cfRule>
    <cfRule type="expression" dxfId="0" priority="2">
      <formula>AF7&gt;#REF!</formula>
    </cfRule>
  </conditionalFormatting>
  <printOptions horizontalCentered="1"/>
  <pageMargins left="0.39370078740157483" right="0.39370078740157483" top="0.39370078740157483" bottom="0.39370078740157483" header="0.31496062992125984" footer="0.15748031496062992"/>
  <pageSetup paperSize="9" scale="5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AF010-4B3B-4BFA-8BA2-484295F06D68}">
  <dimension ref="A1:L32"/>
  <sheetViews>
    <sheetView workbookViewId="0">
      <selection activeCell="Z2" sqref="Z2:AH2"/>
    </sheetView>
  </sheetViews>
  <sheetFormatPr defaultRowHeight="13.5"/>
  <cols>
    <col min="1" max="1" width="31.125" style="294" customWidth="1"/>
    <col min="2" max="2" width="25.5" style="294" customWidth="1"/>
    <col min="3" max="3" width="3.125" style="294" customWidth="1"/>
    <col min="4" max="4" width="16.25" style="294" customWidth="1"/>
    <col min="5" max="5" width="13.75" style="294" customWidth="1"/>
    <col min="6" max="6" width="15.875" style="294" customWidth="1"/>
    <col min="7" max="7" width="16.25" style="294" customWidth="1"/>
    <col min="8" max="8" width="31.75" style="294" customWidth="1"/>
    <col min="9" max="9" width="35.5" style="294" customWidth="1"/>
    <col min="10" max="10" width="28.375" style="294" customWidth="1"/>
    <col min="11" max="11" width="28.75" style="294" customWidth="1"/>
    <col min="12" max="16384" width="9" style="294"/>
  </cols>
  <sheetData>
    <row r="1" spans="1:12" ht="25.5">
      <c r="A1" s="293" t="s">
        <v>290</v>
      </c>
      <c r="D1" s="295" t="s">
        <v>291</v>
      </c>
      <c r="E1" s="296" t="s">
        <v>292</v>
      </c>
      <c r="F1" s="296"/>
      <c r="G1" s="296"/>
      <c r="H1" s="295" t="s">
        <v>293</v>
      </c>
      <c r="I1" s="296" t="s">
        <v>292</v>
      </c>
      <c r="J1" s="295" t="s">
        <v>294</v>
      </c>
      <c r="K1" s="296" t="s">
        <v>292</v>
      </c>
      <c r="L1" s="296"/>
    </row>
    <row r="2" spans="1:12" ht="24">
      <c r="A2" s="297" t="s">
        <v>295</v>
      </c>
      <c r="D2" s="298" t="s">
        <v>296</v>
      </c>
      <c r="E2" s="299"/>
      <c r="F2" s="298" t="s">
        <v>297</v>
      </c>
      <c r="G2" s="300"/>
      <c r="H2" s="301" t="s">
        <v>298</v>
      </c>
      <c r="I2" s="302"/>
      <c r="J2" s="298" t="s">
        <v>299</v>
      </c>
      <c r="K2" s="302"/>
    </row>
    <row r="3" spans="1:12" ht="25.5">
      <c r="A3" s="293"/>
      <c r="D3" s="303" t="s">
        <v>300</v>
      </c>
      <c r="E3" s="299"/>
      <c r="F3" s="303" t="s">
        <v>301</v>
      </c>
      <c r="G3" s="304"/>
      <c r="H3" s="301" t="s">
        <v>302</v>
      </c>
      <c r="I3" s="302"/>
      <c r="J3" s="298" t="s">
        <v>302</v>
      </c>
      <c r="K3" s="302"/>
    </row>
    <row r="4" spans="1:12" ht="21">
      <c r="D4" s="305" t="s">
        <v>303</v>
      </c>
      <c r="E4" s="306"/>
      <c r="F4" s="305" t="s">
        <v>304</v>
      </c>
      <c r="G4" s="304"/>
      <c r="H4" s="307"/>
      <c r="I4" s="296"/>
      <c r="J4" s="301" t="s">
        <v>305</v>
      </c>
      <c r="K4" s="308"/>
    </row>
    <row r="5" spans="1:12" ht="21">
      <c r="D5" s="309"/>
      <c r="E5" s="310"/>
      <c r="F5" s="309"/>
      <c r="G5" s="311"/>
      <c r="H5" s="307"/>
      <c r="I5" s="296"/>
      <c r="J5" s="312" t="s">
        <v>306</v>
      </c>
      <c r="K5" s="302"/>
    </row>
    <row r="6" spans="1:12" ht="14.25">
      <c r="A6" s="313" t="s">
        <v>307</v>
      </c>
      <c r="B6" s="314">
        <f>積算表!G16</f>
        <v>0</v>
      </c>
      <c r="D6" s="308" t="s">
        <v>307</v>
      </c>
      <c r="E6" s="302"/>
      <c r="F6" s="309"/>
      <c r="G6" s="311"/>
      <c r="H6" s="308" t="s">
        <v>307</v>
      </c>
      <c r="I6" s="302"/>
      <c r="J6" s="308" t="s">
        <v>307</v>
      </c>
      <c r="K6" s="302"/>
    </row>
    <row r="7" spans="1:12" ht="18.75" customHeight="1">
      <c r="A7" s="308" t="s">
        <v>308</v>
      </c>
      <c r="B7" s="302"/>
      <c r="D7" s="308"/>
      <c r="E7" s="302"/>
      <c r="F7" s="315"/>
      <c r="G7" s="311"/>
      <c r="H7" s="308"/>
      <c r="I7" s="302"/>
      <c r="J7" s="308"/>
      <c r="K7" s="302"/>
    </row>
    <row r="8" spans="1:12" ht="14.25">
      <c r="A8" s="308" t="s">
        <v>302</v>
      </c>
      <c r="B8" s="302"/>
      <c r="D8" s="308"/>
      <c r="E8" s="302"/>
      <c r="F8" s="309"/>
      <c r="G8" s="311"/>
      <c r="H8" s="308"/>
      <c r="I8" s="302"/>
      <c r="J8" s="308"/>
      <c r="K8" s="302"/>
    </row>
    <row r="9" spans="1:12" ht="18.75" customHeight="1">
      <c r="A9" s="313" t="s">
        <v>309</v>
      </c>
      <c r="B9" s="314">
        <f>積算表!G21</f>
        <v>12</v>
      </c>
      <c r="D9" s="308" t="s">
        <v>309</v>
      </c>
      <c r="E9" s="302"/>
      <c r="F9" s="296"/>
      <c r="G9" s="296"/>
      <c r="H9" s="308" t="s">
        <v>309</v>
      </c>
      <c r="I9" s="302"/>
      <c r="J9" s="308" t="s">
        <v>309</v>
      </c>
      <c r="K9" s="302"/>
    </row>
    <row r="10" spans="1:12" ht="18.75" customHeight="1">
      <c r="A10" s="313" t="s">
        <v>310</v>
      </c>
      <c r="B10" s="314">
        <f>積算表!M21</f>
        <v>2</v>
      </c>
      <c r="D10" s="308" t="s">
        <v>310</v>
      </c>
      <c r="E10" s="302"/>
      <c r="F10" s="296"/>
      <c r="G10" s="296"/>
      <c r="H10" s="308" t="s">
        <v>310</v>
      </c>
      <c r="I10" s="302"/>
      <c r="J10" s="308" t="s">
        <v>310</v>
      </c>
      <c r="K10" s="302"/>
    </row>
    <row r="11" spans="1:12" ht="18.75" customHeight="1">
      <c r="A11" s="313" t="s">
        <v>311</v>
      </c>
      <c r="B11" s="314">
        <f>積算表!S21</f>
        <v>6</v>
      </c>
      <c r="D11" s="308" t="s">
        <v>311</v>
      </c>
      <c r="E11" s="302"/>
      <c r="F11" s="296"/>
      <c r="G11" s="296"/>
      <c r="H11" s="308" t="s">
        <v>311</v>
      </c>
      <c r="I11" s="302"/>
      <c r="J11" s="308" t="s">
        <v>311</v>
      </c>
      <c r="K11" s="302"/>
    </row>
    <row r="12" spans="1:12" ht="18.75" customHeight="1">
      <c r="A12" s="313" t="s">
        <v>312</v>
      </c>
      <c r="B12" s="316" t="str">
        <f>積算表!Y21</f>
        <v>○</v>
      </c>
      <c r="D12" s="308" t="s">
        <v>312</v>
      </c>
      <c r="E12" s="302"/>
      <c r="F12" s="296"/>
      <c r="G12" s="296"/>
      <c r="H12" s="308" t="s">
        <v>312</v>
      </c>
      <c r="I12" s="302"/>
      <c r="J12" s="308" t="s">
        <v>312</v>
      </c>
      <c r="K12" s="302"/>
    </row>
    <row r="13" spans="1:12">
      <c r="D13" s="296"/>
      <c r="E13" s="296"/>
      <c r="F13" s="296"/>
      <c r="G13" s="296"/>
      <c r="H13" s="296"/>
      <c r="I13" s="296"/>
      <c r="J13" s="296"/>
      <c r="K13" s="296"/>
    </row>
    <row r="14" spans="1:12">
      <c r="A14" s="317" t="s">
        <v>313</v>
      </c>
      <c r="D14" s="318" t="s">
        <v>313</v>
      </c>
      <c r="E14" s="296"/>
      <c r="F14" s="296"/>
      <c r="G14" s="296"/>
      <c r="H14" s="318" t="s">
        <v>313</v>
      </c>
      <c r="I14" s="296"/>
      <c r="J14" s="318" t="s">
        <v>313</v>
      </c>
      <c r="K14" s="296"/>
    </row>
    <row r="15" spans="1:12" ht="54">
      <c r="A15" s="319" t="s">
        <v>314</v>
      </c>
      <c r="B15" s="320" t="e">
        <f>積算表!M26</f>
        <v>#N/A</v>
      </c>
      <c r="D15" s="321" t="s">
        <v>314</v>
      </c>
      <c r="E15" s="322"/>
      <c r="F15" s="296"/>
      <c r="G15" s="296"/>
      <c r="H15" s="321" t="s">
        <v>314</v>
      </c>
      <c r="I15" s="322"/>
      <c r="J15" s="321" t="s">
        <v>314</v>
      </c>
      <c r="K15" s="322"/>
    </row>
    <row r="16" spans="1:12" ht="40.5">
      <c r="A16" s="321" t="s">
        <v>315</v>
      </c>
      <c r="B16" s="322"/>
      <c r="D16" s="321" t="s">
        <v>315</v>
      </c>
      <c r="E16" s="322"/>
      <c r="F16" s="296"/>
      <c r="G16" s="296"/>
      <c r="H16" s="321" t="s">
        <v>315</v>
      </c>
      <c r="I16" s="322"/>
      <c r="J16" s="321" t="s">
        <v>315</v>
      </c>
      <c r="K16" s="322"/>
    </row>
    <row r="17" spans="1:11" ht="40.5">
      <c r="A17" s="321" t="s">
        <v>316</v>
      </c>
      <c r="B17" s="322"/>
      <c r="D17" s="321" t="s">
        <v>316</v>
      </c>
      <c r="E17" s="322"/>
      <c r="F17" s="296"/>
      <c r="G17" s="296"/>
      <c r="H17" s="321" t="s">
        <v>316</v>
      </c>
      <c r="I17" s="322"/>
      <c r="J17" s="321" t="s">
        <v>316</v>
      </c>
      <c r="K17" s="322"/>
    </row>
    <row r="18" spans="1:11">
      <c r="A18" s="323"/>
      <c r="D18" s="308"/>
      <c r="E18" s="296"/>
      <c r="F18" s="296"/>
      <c r="G18" s="296"/>
      <c r="H18" s="324"/>
      <c r="I18" s="296"/>
      <c r="J18" s="324"/>
      <c r="K18" s="296"/>
    </row>
    <row r="19" spans="1:11" ht="24.75" customHeight="1">
      <c r="A19" s="319" t="s">
        <v>317</v>
      </c>
      <c r="B19" s="314" t="e">
        <f>積算表!M50</f>
        <v>#N/A</v>
      </c>
      <c r="C19" s="323"/>
      <c r="D19" s="321" t="s">
        <v>317</v>
      </c>
      <c r="E19" s="308"/>
      <c r="F19" s="296"/>
      <c r="G19" s="296"/>
      <c r="H19" s="321" t="s">
        <v>317</v>
      </c>
      <c r="I19" s="308"/>
      <c r="J19" s="321" t="s">
        <v>317</v>
      </c>
      <c r="K19" s="308"/>
    </row>
    <row r="20" spans="1:11" ht="27">
      <c r="A20" s="319" t="s">
        <v>318</v>
      </c>
      <c r="B20" s="314" t="e">
        <f>積算表!M51</f>
        <v>#N/A</v>
      </c>
      <c r="D20" s="321" t="s">
        <v>318</v>
      </c>
      <c r="E20" s="302"/>
      <c r="F20" s="296"/>
      <c r="G20" s="296"/>
      <c r="H20" s="321" t="s">
        <v>318</v>
      </c>
      <c r="I20" s="302"/>
      <c r="J20" s="321" t="s">
        <v>318</v>
      </c>
      <c r="K20" s="302"/>
    </row>
    <row r="21" spans="1:11" ht="27">
      <c r="A21" s="319" t="s">
        <v>319</v>
      </c>
      <c r="B21" s="314" t="e">
        <f>積算表!M52</f>
        <v>#N/A</v>
      </c>
      <c r="D21" s="321" t="s">
        <v>319</v>
      </c>
      <c r="E21" s="302"/>
      <c r="F21" s="296"/>
      <c r="G21" s="296"/>
      <c r="H21" s="321" t="s">
        <v>319</v>
      </c>
      <c r="I21" s="302"/>
      <c r="J21" s="321" t="s">
        <v>319</v>
      </c>
      <c r="K21" s="302"/>
    </row>
    <row r="22" spans="1:11" ht="27">
      <c r="A22" s="319" t="s">
        <v>320</v>
      </c>
      <c r="B22" s="314" t="e">
        <f>積算表!M54</f>
        <v>#N/A</v>
      </c>
      <c r="D22" s="321" t="s">
        <v>320</v>
      </c>
      <c r="E22" s="302"/>
      <c r="F22" s="296"/>
      <c r="G22" s="296"/>
      <c r="H22" s="321" t="s">
        <v>320</v>
      </c>
      <c r="I22" s="302"/>
      <c r="J22" s="321" t="s">
        <v>320</v>
      </c>
      <c r="K22" s="302"/>
    </row>
    <row r="23" spans="1:11" ht="27">
      <c r="A23" s="319" t="s">
        <v>321</v>
      </c>
      <c r="B23" s="314" t="e">
        <f>積算表!M55</f>
        <v>#N/A</v>
      </c>
      <c r="D23" s="321" t="s">
        <v>321</v>
      </c>
      <c r="E23" s="302"/>
      <c r="F23" s="296"/>
      <c r="G23" s="296"/>
      <c r="H23" s="321" t="s">
        <v>321</v>
      </c>
      <c r="I23" s="302"/>
      <c r="J23" s="321" t="s">
        <v>321</v>
      </c>
      <c r="K23" s="302"/>
    </row>
    <row r="24" spans="1:11">
      <c r="D24" s="296"/>
      <c r="E24" s="296"/>
      <c r="F24" s="296"/>
      <c r="G24" s="296"/>
      <c r="H24" s="296"/>
      <c r="I24" s="296"/>
      <c r="J24" s="296"/>
      <c r="K24" s="296"/>
    </row>
    <row r="25" spans="1:11">
      <c r="A25" s="318" t="s">
        <v>322</v>
      </c>
      <c r="B25" s="296"/>
      <c r="C25" s="296"/>
      <c r="D25" s="318" t="s">
        <v>322</v>
      </c>
      <c r="E25" s="296"/>
      <c r="F25" s="296"/>
      <c r="G25" s="296"/>
      <c r="H25" s="318" t="s">
        <v>322</v>
      </c>
      <c r="I25" s="296"/>
      <c r="J25" s="318" t="s">
        <v>322</v>
      </c>
      <c r="K25" s="296"/>
    </row>
    <row r="26" spans="1:11" ht="24.75" customHeight="1">
      <c r="A26" s="321" t="s">
        <v>317</v>
      </c>
      <c r="B26" s="302"/>
      <c r="C26" s="296"/>
      <c r="D26" s="321" t="s">
        <v>317</v>
      </c>
      <c r="E26" s="302"/>
      <c r="F26" s="296"/>
      <c r="G26" s="296"/>
      <c r="H26" s="321" t="s">
        <v>317</v>
      </c>
      <c r="I26" s="302"/>
      <c r="J26" s="321" t="s">
        <v>317</v>
      </c>
      <c r="K26" s="302"/>
    </row>
    <row r="27" spans="1:11" ht="27">
      <c r="A27" s="321" t="s">
        <v>318</v>
      </c>
      <c r="B27" s="302"/>
      <c r="C27" s="296"/>
      <c r="D27" s="321" t="s">
        <v>318</v>
      </c>
      <c r="E27" s="302"/>
      <c r="F27" s="296"/>
      <c r="G27" s="296"/>
      <c r="H27" s="321" t="s">
        <v>318</v>
      </c>
      <c r="I27" s="302"/>
      <c r="J27" s="321" t="s">
        <v>318</v>
      </c>
      <c r="K27" s="302"/>
    </row>
    <row r="28" spans="1:11" ht="27">
      <c r="A28" s="321" t="s">
        <v>319</v>
      </c>
      <c r="B28" s="302"/>
      <c r="C28" s="296"/>
      <c r="D28" s="321" t="s">
        <v>319</v>
      </c>
      <c r="E28" s="302"/>
      <c r="F28" s="296"/>
      <c r="G28" s="296"/>
      <c r="H28" s="321" t="s">
        <v>319</v>
      </c>
      <c r="I28" s="302"/>
      <c r="J28" s="321" t="s">
        <v>319</v>
      </c>
      <c r="K28" s="302"/>
    </row>
    <row r="29" spans="1:11" ht="27">
      <c r="A29" s="321" t="s">
        <v>320</v>
      </c>
      <c r="B29" s="302"/>
      <c r="C29" s="296"/>
      <c r="D29" s="321" t="s">
        <v>320</v>
      </c>
      <c r="E29" s="302"/>
      <c r="F29" s="296"/>
      <c r="G29" s="296"/>
      <c r="H29" s="321" t="s">
        <v>320</v>
      </c>
      <c r="I29" s="302"/>
      <c r="J29" s="321" t="s">
        <v>320</v>
      </c>
      <c r="K29" s="302"/>
    </row>
    <row r="30" spans="1:11" ht="27">
      <c r="A30" s="321" t="s">
        <v>321</v>
      </c>
      <c r="B30" s="302"/>
      <c r="C30" s="296"/>
      <c r="D30" s="321" t="s">
        <v>321</v>
      </c>
      <c r="E30" s="302"/>
      <c r="F30" s="296"/>
      <c r="G30" s="296"/>
      <c r="H30" s="321" t="s">
        <v>321</v>
      </c>
      <c r="I30" s="302"/>
      <c r="J30" s="321" t="s">
        <v>321</v>
      </c>
      <c r="K30" s="302"/>
    </row>
    <row r="31" spans="1:11">
      <c r="A31" s="296"/>
      <c r="B31" s="296"/>
      <c r="C31" s="296"/>
      <c r="D31" s="296"/>
      <c r="E31" s="296"/>
      <c r="F31" s="296"/>
      <c r="G31" s="296"/>
      <c r="H31" s="296"/>
      <c r="I31" s="296"/>
      <c r="J31" s="296"/>
      <c r="K31" s="296"/>
    </row>
    <row r="32" spans="1:11">
      <c r="A32" s="296"/>
      <c r="B32" s="296"/>
      <c r="C32" s="296"/>
      <c r="D32" s="296"/>
      <c r="E32" s="296"/>
      <c r="F32" s="296"/>
      <c r="G32" s="296"/>
      <c r="H32" s="296"/>
      <c r="I32" s="296"/>
      <c r="J32" s="296"/>
      <c r="K32" s="296"/>
    </row>
  </sheetData>
  <sheetProtection algorithmName="SHA-512" hashValue="zeTW+NMItsk2hSwhmX/ohtXb5hac6woZAYmlGwm+4cHssLqSY5NaUXIyWpCTHa6twASPdTxJEz3417pQHAM6UQ==" saltValue="jrAlzzoCf2uX2xBXtx1AIw==" spinCount="100000"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積算表</vt:lpstr>
      <vt:lpstr>設定値</vt:lpstr>
      <vt:lpstr>加算区分</vt:lpstr>
      <vt:lpstr>保育単価表（Ｂ型）</vt:lpstr>
      <vt:lpstr>保育単価表（Ｂ型）②</vt:lpstr>
      <vt:lpstr>審査用</vt:lpstr>
      <vt:lpstr>積算表!Print_Area</vt:lpstr>
      <vt:lpstr>'保育単価表（Ｂ型）'!Print_Area</vt:lpstr>
      <vt:lpstr>'保育単価表（Ｂ型）②'!Print_Area</vt:lpstr>
      <vt:lpstr>'保育単価表（Ｂ型）'!Print_Titles</vt:lpstr>
      <vt:lpstr>栄養管理加算</vt:lpstr>
      <vt:lpstr>加算率C</vt:lpstr>
      <vt:lpstr>休日保育</vt:lpstr>
      <vt:lpstr>実施月数</vt:lpstr>
      <vt:lpstr>単価表</vt:lpstr>
      <vt:lpstr>定員</vt:lpstr>
      <vt:lpstr>土日閉所</vt:lpstr>
      <vt:lpstr>平均勤続年数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2025-12-19T01:24:09Z</cp:lastPrinted>
  <dcterms:modified xsi:type="dcterms:W3CDTF">2026-01-28T00:23:26Z</dcterms:modified>
</cp:coreProperties>
</file>