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s\こども青少年局\03保育・教育給付課\100_給付事務\500_処遇改善\2024(R6)度\120_事務改善に向けた取組\100‗人事院勧告後処遇Ⅰ積算表\HP用（PWつき非表示）\"/>
    </mc:Choice>
  </mc:AlternateContent>
  <xr:revisionPtr revIDLastSave="0" documentId="13_ncr:1_{47111AE0-856E-4CCA-89AF-B1F8ADC148D4}" xr6:coauthVersionLast="47" xr6:coauthVersionMax="47" xr10:uidLastSave="{00000000-0000-0000-0000-000000000000}"/>
  <workbookProtection workbookAlgorithmName="SHA-512" workbookHashValue="lurT43GeNidlySBHv2qlCgdBQiESBmh4M3cTCx6GANLQsWYQqQ4r/I7B2mg3v55rweolc2Z3hk7wCg2xGMpqkA==" workbookSaltValue="ViAshmjlHJ2uGiTirahs6Q==" workbookSpinCount="100000" lockStructure="1"/>
  <bookViews>
    <workbookView xWindow="2025" yWindow="0" windowWidth="16140" windowHeight="9825" xr2:uid="{00000000-000D-0000-FFFF-FFFF00000000}"/>
  </bookViews>
  <sheets>
    <sheet name="積算表" sheetId="2" r:id="rId1"/>
    <sheet name="加算区分" sheetId="3" state="hidden" r:id="rId2"/>
    <sheet name="保育単価表" sheetId="10" state="hidden" r:id="rId3"/>
    <sheet name="保育単価表②" sheetId="12" state="hidden" r:id="rId4"/>
    <sheet name="審査用" sheetId="13" state="hidden" r:id="rId5"/>
  </sheets>
  <definedNames>
    <definedName name="_Fill" localSheetId="1" hidden="1">#REF!</definedName>
    <definedName name="_Fill" hidden="1">#REF!</definedName>
    <definedName name="_xlnm._FilterDatabase" localSheetId="2" hidden="1">保育単価表!$B$1:$WWG$9</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積算表!$A$1:$AK$49</definedName>
    <definedName name="_xlnm.Print_Area" localSheetId="2">保育単価表!$B$1:$AM$9</definedName>
    <definedName name="資格人数">積算表!$AV$1:$AW$6</definedName>
    <definedName name="単価表">保育単価表!$A$5:$AM$9</definedName>
    <definedName name="定員">積算表!$AS$2:$AT$19</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3" l="1"/>
  <c r="B6" i="13"/>
  <c r="B5" i="13"/>
  <c r="B4" i="13"/>
  <c r="B3" i="13"/>
  <c r="AP45" i="2"/>
  <c r="AP44" i="2"/>
  <c r="M35" i="2" l="1"/>
  <c r="M40" i="2" l="1"/>
  <c r="AI38" i="2"/>
  <c r="AG38" i="2"/>
  <c r="AA38" i="2"/>
  <c r="Y38" i="2"/>
  <c r="S38" i="2"/>
  <c r="Q38" i="2"/>
  <c r="AI36" i="2"/>
  <c r="AG36" i="2"/>
  <c r="AE36" i="2"/>
  <c r="AC36" i="2"/>
  <c r="AA36" i="2"/>
  <c r="Y36" i="2"/>
  <c r="W36" i="2"/>
  <c r="U36" i="2"/>
  <c r="S36" i="2"/>
  <c r="Q36" i="2"/>
  <c r="O36" i="2"/>
  <c r="M36" i="2"/>
  <c r="AI35" i="2"/>
  <c r="AI40" i="2" s="1"/>
  <c r="AG35" i="2"/>
  <c r="AG40" i="2" s="1"/>
  <c r="AE35" i="2"/>
  <c r="AE40" i="2" s="1"/>
  <c r="AC35" i="2"/>
  <c r="AC40" i="2" s="1"/>
  <c r="AA35" i="2"/>
  <c r="AA40" i="2" s="1"/>
  <c r="Y35" i="2"/>
  <c r="Y40" i="2" s="1"/>
  <c r="W35" i="2"/>
  <c r="W40" i="2" s="1"/>
  <c r="U35" i="2"/>
  <c r="U40" i="2" s="1"/>
  <c r="S35" i="2"/>
  <c r="S40" i="2" s="1"/>
  <c r="Q35" i="2"/>
  <c r="Q40" i="2" s="1"/>
  <c r="O35" i="2"/>
  <c r="O40" i="2" s="1"/>
  <c r="M42" i="2" l="1"/>
  <c r="AE1" i="2" l="1"/>
  <c r="M43" i="2" l="1"/>
  <c r="S21" i="2" l="1"/>
  <c r="V24" i="2" s="1"/>
  <c r="M21" i="2"/>
  <c r="AE16" i="2" l="1"/>
  <c r="AI37" i="2" l="1"/>
  <c r="AA37" i="2"/>
  <c r="S37" i="2"/>
  <c r="W37" i="2"/>
  <c r="AC37" i="2"/>
  <c r="U37" i="2"/>
  <c r="AG37" i="2"/>
  <c r="Y37" i="2"/>
  <c r="Q37" i="2"/>
  <c r="AE37" i="2"/>
  <c r="O37" i="2"/>
  <c r="M37" i="2"/>
  <c r="Q39" i="2"/>
  <c r="AA41" i="2"/>
  <c r="S41" i="2"/>
  <c r="W41" i="2"/>
  <c r="Q41" i="2"/>
  <c r="AE41" i="2"/>
  <c r="Y41" i="2"/>
  <c r="AG41" i="2"/>
  <c r="M41" i="2"/>
  <c r="O41" i="2"/>
  <c r="AC41" i="2"/>
  <c r="AI41" i="2"/>
  <c r="U41" i="2"/>
  <c r="AW6" i="2"/>
  <c r="AW2" i="2"/>
  <c r="AW4" i="2"/>
  <c r="AW3" i="2"/>
  <c r="Q44" i="2" l="1"/>
  <c r="M39" i="2"/>
  <c r="M44" i="2" s="1"/>
  <c r="M45" i="2" s="1"/>
  <c r="O39" i="2"/>
  <c r="O44" i="2" s="1"/>
  <c r="U39" i="2"/>
  <c r="U44" i="2" s="1"/>
  <c r="W39" i="2"/>
  <c r="W44" i="2" s="1"/>
  <c r="AE39" i="2"/>
  <c r="AE44" i="2" s="1"/>
  <c r="AC39" i="2" l="1"/>
  <c r="AC44" i="2" s="1"/>
  <c r="F14" i="3"/>
  <c r="F13" i="3"/>
  <c r="F12" i="3"/>
  <c r="F11" i="3"/>
  <c r="F10" i="3"/>
  <c r="F9" i="3"/>
  <c r="F8" i="3"/>
  <c r="F7" i="3"/>
  <c r="F6" i="3"/>
  <c r="F5" i="3"/>
  <c r="F4" i="3"/>
  <c r="F3" i="3"/>
  <c r="S39" i="2" l="1"/>
  <c r="S44" i="2" s="1"/>
  <c r="AE45" i="2"/>
  <c r="O45" i="2"/>
  <c r="Y39" i="2" l="1"/>
  <c r="AA39" i="2"/>
  <c r="AI39" i="2"/>
  <c r="AG39" i="2"/>
  <c r="W45" i="2"/>
  <c r="Q45" i="2"/>
  <c r="AC45" i="2"/>
  <c r="U45" i="2"/>
  <c r="S45" i="2"/>
  <c r="AG44" i="2" l="1"/>
  <c r="AG45" i="2" s="1"/>
  <c r="AI44" i="2"/>
  <c r="AI45" i="2" s="1"/>
  <c r="AA44" i="2"/>
  <c r="AA45" i="2" s="1"/>
  <c r="Y44" i="2"/>
  <c r="Y45" i="2" s="1"/>
  <c r="M47" i="2" l="1"/>
  <c r="M49" i="2"/>
  <c r="M28" i="2" s="1"/>
  <c r="B10" i="13" s="1"/>
  <c r="C10" i="13" s="1"/>
  <c r="M48" i="2"/>
  <c r="M46" i="2" l="1"/>
  <c r="M27" i="2" s="1"/>
  <c r="B8" i="13" s="1"/>
  <c r="C8" i="13" s="1"/>
</calcChain>
</file>

<file path=xl/sharedStrings.xml><?xml version="1.0" encoding="utf-8"?>
<sst xmlns="http://schemas.openxmlformats.org/spreadsheetml/2006/main" count="241" uniqueCount="196">
  <si>
    <t>定員</t>
    <rPh sb="0" eb="2">
      <t>テイイン</t>
    </rPh>
    <phoneticPr fontId="5"/>
  </si>
  <si>
    <t>施設・事業種別</t>
    <rPh sb="0" eb="2">
      <t>シセツ</t>
    </rPh>
    <rPh sb="3" eb="5">
      <t>ジギョウ</t>
    </rPh>
    <rPh sb="5" eb="7">
      <t>シュベツ</t>
    </rPh>
    <phoneticPr fontId="7"/>
  </si>
  <si>
    <t>施設・事業所番号</t>
    <rPh sb="0" eb="2">
      <t>シセツ</t>
    </rPh>
    <rPh sb="3" eb="6">
      <t>ジギョウショ</t>
    </rPh>
    <rPh sb="6" eb="8">
      <t>バンゴウ</t>
    </rPh>
    <phoneticPr fontId="7"/>
  </si>
  <si>
    <t>１歳児</t>
    <rPh sb="1" eb="2">
      <t>サイ</t>
    </rPh>
    <rPh sb="2" eb="3">
      <t>ジ</t>
    </rPh>
    <phoneticPr fontId="7"/>
  </si>
  <si>
    <t>乳児</t>
    <rPh sb="0" eb="2">
      <t>ニュウジ</t>
    </rPh>
    <phoneticPr fontId="7"/>
  </si>
  <si>
    <t>利用定員</t>
    <rPh sb="0" eb="2">
      <t>リヨウ</t>
    </rPh>
    <rPh sb="2" eb="4">
      <t>テイイン</t>
    </rPh>
    <phoneticPr fontId="7"/>
  </si>
  <si>
    <t>定員区分</t>
    <rPh sb="0" eb="2">
      <t>テイイン</t>
    </rPh>
    <rPh sb="2" eb="4">
      <t>クブン</t>
    </rPh>
    <phoneticPr fontId="7"/>
  </si>
  <si>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</si>
  <si>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</si>
  <si>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7"/>
  </si>
  <si>
    <t>うちｷｬﾘｱﾊﾟｽ要件</t>
    <rPh sb="9" eb="11">
      <t>ヨウケン</t>
    </rPh>
    <phoneticPr fontId="7"/>
  </si>
  <si>
    <t>区分</t>
    <rPh sb="0" eb="2">
      <t>クブン</t>
    </rPh>
    <phoneticPr fontId="7"/>
  </si>
  <si>
    <t>適用
する
場合</t>
    <rPh sb="0" eb="2">
      <t>テキヨウ</t>
    </rPh>
    <rPh sb="6" eb="8">
      <t>バアイ</t>
    </rPh>
    <phoneticPr fontId="7"/>
  </si>
  <si>
    <t>年齢別単価</t>
    <rPh sb="0" eb="2">
      <t>ネンレイ</t>
    </rPh>
    <rPh sb="2" eb="3">
      <t>ベツ</t>
    </rPh>
    <rPh sb="3" eb="5">
      <t>タンカ</t>
    </rPh>
    <phoneticPr fontId="7"/>
  </si>
  <si>
    <t>標準時間</t>
    <rPh sb="0" eb="2">
      <t>ヒョウジュン</t>
    </rPh>
    <rPh sb="2" eb="4">
      <t>ジカン</t>
    </rPh>
    <phoneticPr fontId="7"/>
  </si>
  <si>
    <t>短時間</t>
    <rPh sb="0" eb="3">
      <t>タンジカン</t>
    </rPh>
    <phoneticPr fontId="7"/>
  </si>
  <si>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</si>
  <si>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</si>
  <si>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7"/>
  </si>
  <si>
    <t>基本加算②</t>
    <rPh sb="0" eb="2">
      <t>キホン</t>
    </rPh>
    <rPh sb="2" eb="4">
      <t>カサン</t>
    </rPh>
    <phoneticPr fontId="7"/>
  </si>
  <si>
    <t>処遇改善等加算Ⅰ</t>
    <rPh sb="0" eb="2">
      <t>ショグウ</t>
    </rPh>
    <rPh sb="2" eb="4">
      <t>カイゼン</t>
    </rPh>
    <rPh sb="4" eb="5">
      <t>ナド</t>
    </rPh>
    <rPh sb="5" eb="7">
      <t>カサン</t>
    </rPh>
    <phoneticPr fontId="7"/>
  </si>
  <si>
    <t>②合計</t>
    <rPh sb="1" eb="3">
      <t>ゴウケイ</t>
    </rPh>
    <phoneticPr fontId="4"/>
  </si>
  <si>
    <t>加減調整部分③</t>
    <rPh sb="0" eb="2">
      <t>カゲン</t>
    </rPh>
    <rPh sb="2" eb="4">
      <t>チョウセイ</t>
    </rPh>
    <rPh sb="4" eb="6">
      <t>ブブン</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</si>
  <si>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</si>
  <si>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</si>
  <si>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7"/>
  </si>
  <si>
    <t>合計</t>
    <rPh sb="0" eb="2">
      <t>ゴウケイ</t>
    </rPh>
    <phoneticPr fontId="4"/>
  </si>
  <si>
    <t>１年未満</t>
    <phoneticPr fontId="7"/>
  </si>
  <si>
    <t>１年以上２年未満</t>
    <phoneticPr fontId="7"/>
  </si>
  <si>
    <t>２年以上３年未満</t>
    <phoneticPr fontId="7"/>
  </si>
  <si>
    <t>３年以上４年未満</t>
    <phoneticPr fontId="7"/>
  </si>
  <si>
    <t>４年以上５年未満</t>
    <phoneticPr fontId="7"/>
  </si>
  <si>
    <t>５年以上６年未満</t>
    <phoneticPr fontId="7"/>
  </si>
  <si>
    <t>６年以上７年未満</t>
    <phoneticPr fontId="7"/>
  </si>
  <si>
    <t>７年以上８年未満</t>
    <phoneticPr fontId="7"/>
  </si>
  <si>
    <t>８年以上９年未満</t>
    <phoneticPr fontId="7"/>
  </si>
  <si>
    <t>９年以上１０年未満</t>
    <phoneticPr fontId="7"/>
  </si>
  <si>
    <t>１０年以上１１年未満</t>
    <phoneticPr fontId="7"/>
  </si>
  <si>
    <t>地域
区分</t>
    <rPh sb="0" eb="2">
      <t>チイキ</t>
    </rPh>
    <rPh sb="3" eb="5">
      <t>クブン</t>
    </rPh>
    <phoneticPr fontId="7"/>
  </si>
  <si>
    <t>認定
区分</t>
    <rPh sb="0" eb="2">
      <t>ニンテイ</t>
    </rPh>
    <rPh sb="3" eb="5">
      <t>クブン</t>
    </rPh>
    <phoneticPr fontId="5"/>
  </si>
  <si>
    <t>処遇改善等加算Ⅰ</t>
    <rPh sb="0" eb="2">
      <t>ショグウ</t>
    </rPh>
    <rPh sb="2" eb="4">
      <t>カイゼン</t>
    </rPh>
    <rPh sb="4" eb="5">
      <t>トウ</t>
    </rPh>
    <rPh sb="5" eb="7">
      <t>カサン</t>
    </rPh>
    <phoneticPr fontId="7"/>
  </si>
  <si>
    <t>加算額</t>
    <rPh sb="0" eb="3">
      <t>カサンガク</t>
    </rPh>
    <phoneticPr fontId="5"/>
  </si>
  <si>
    <t>標　準</t>
    <rPh sb="0" eb="1">
      <t>シルベ</t>
    </rPh>
    <rPh sb="2" eb="3">
      <t>ジュン</t>
    </rPh>
    <phoneticPr fontId="5"/>
  </si>
  <si>
    <t>都市部</t>
    <rPh sb="0" eb="3">
      <t>トシブ</t>
    </rPh>
    <phoneticPr fontId="5"/>
  </si>
  <si>
    <t>3号</t>
    <rPh sb="1" eb="2">
      <t>ゴウ</t>
    </rPh>
    <phoneticPr fontId="5"/>
  </si>
  <si>
    <t>×加算率</t>
    <rPh sb="1" eb="3">
      <t>カサン</t>
    </rPh>
    <rPh sb="3" eb="4">
      <t>リツ</t>
    </rPh>
    <phoneticPr fontId="5"/>
  </si>
  <si>
    <t>加算部分２</t>
    <rPh sb="0" eb="2">
      <t>カサン</t>
    </rPh>
    <rPh sb="2" eb="4">
      <t>ブブン</t>
    </rPh>
    <phoneticPr fontId="5"/>
  </si>
  <si>
    <t>処遇改善等加算Ⅱ</t>
    <rPh sb="0" eb="2">
      <t>ショグウ</t>
    </rPh>
    <rPh sb="2" eb="4">
      <t>カイゼン</t>
    </rPh>
    <rPh sb="4" eb="5">
      <t>トウ</t>
    </rPh>
    <rPh sb="5" eb="7">
      <t>カサン</t>
    </rPh>
    <phoneticPr fontId="5"/>
  </si>
  <si>
    <t>冷暖房費加算</t>
    <rPh sb="0" eb="3">
      <t>レイダンボウ</t>
    </rPh>
    <rPh sb="3" eb="4">
      <t>ヒ</t>
    </rPh>
    <rPh sb="4" eb="6">
      <t>カサン</t>
    </rPh>
    <phoneticPr fontId="7"/>
  </si>
  <si>
    <t>１級地</t>
    <rPh sb="1" eb="3">
      <t>キュウチ</t>
    </rPh>
    <phoneticPr fontId="7"/>
  </si>
  <si>
    <t>４級地</t>
    <rPh sb="1" eb="3">
      <t>キュウチ</t>
    </rPh>
    <phoneticPr fontId="7"/>
  </si>
  <si>
    <t>２級地</t>
    <rPh sb="1" eb="3">
      <t>キュウチ</t>
    </rPh>
    <phoneticPr fontId="7"/>
  </si>
  <si>
    <t>その他地域</t>
    <rPh sb="2" eb="3">
      <t>タ</t>
    </rPh>
    <rPh sb="3" eb="5">
      <t>チイキ</t>
    </rPh>
    <phoneticPr fontId="7"/>
  </si>
  <si>
    <t>３級地</t>
    <rPh sb="1" eb="3">
      <t>キュウチ</t>
    </rPh>
    <phoneticPr fontId="7"/>
  </si>
  <si>
    <t>除雪費加算</t>
    <rPh sb="0" eb="2">
      <t>ジョセツ</t>
    </rPh>
    <rPh sb="2" eb="3">
      <t>ヒ</t>
    </rPh>
    <rPh sb="3" eb="5">
      <t>カサン</t>
    </rPh>
    <phoneticPr fontId="7"/>
  </si>
  <si>
    <t>※３月初日の利用子どもの単価に加算</t>
    <rPh sb="3" eb="5">
      <t>ショニチ</t>
    </rPh>
    <rPh sb="6" eb="8">
      <t>リヨウ</t>
    </rPh>
    <rPh sb="8" eb="9">
      <t>コ</t>
    </rPh>
    <phoneticPr fontId="7"/>
  </si>
  <si>
    <t>降灰除去費加算</t>
    <rPh sb="0" eb="2">
      <t>コウカイ</t>
    </rPh>
    <rPh sb="2" eb="4">
      <t>ジョキョ</t>
    </rPh>
    <rPh sb="4" eb="5">
      <t>ヒ</t>
    </rPh>
    <rPh sb="5" eb="7">
      <t>カサン</t>
    </rPh>
    <phoneticPr fontId="7"/>
  </si>
  <si>
    <t>施設機能強化推進費加算</t>
    <rPh sb="0" eb="2">
      <t>シセツ</t>
    </rPh>
    <rPh sb="2" eb="4">
      <t>キノウ</t>
    </rPh>
    <rPh sb="4" eb="6">
      <t>キョウカ</t>
    </rPh>
    <rPh sb="6" eb="8">
      <t>スイシン</t>
    </rPh>
    <rPh sb="8" eb="9">
      <t>ヒ</t>
    </rPh>
    <rPh sb="9" eb="11">
      <t>カサン</t>
    </rPh>
    <phoneticPr fontId="7"/>
  </si>
  <si>
    <t>第三者評価受審加算</t>
    <rPh sb="0" eb="3">
      <t>ダイサンシャ</t>
    </rPh>
    <rPh sb="3" eb="5">
      <t>ヒョウカ</t>
    </rPh>
    <rPh sb="5" eb="7">
      <t>ジュシン</t>
    </rPh>
    <rPh sb="7" eb="9">
      <t>カサン</t>
    </rPh>
    <phoneticPr fontId="7"/>
  </si>
  <si>
    <t>乳児（障害児）</t>
    <rPh sb="0" eb="2">
      <t>ニュウジ</t>
    </rPh>
    <rPh sb="3" eb="5">
      <t>ショウガイ</t>
    </rPh>
    <rPh sb="5" eb="6">
      <t>ジ</t>
    </rPh>
    <phoneticPr fontId="7"/>
  </si>
  <si>
    <t>1歳児（障害児）</t>
    <rPh sb="1" eb="2">
      <t>サイ</t>
    </rPh>
    <rPh sb="2" eb="3">
      <t>ジ</t>
    </rPh>
    <rPh sb="4" eb="6">
      <t>ショウガイ</t>
    </rPh>
    <rPh sb="6" eb="7">
      <t>ジ</t>
    </rPh>
    <phoneticPr fontId="7"/>
  </si>
  <si>
    <t>2歳児（障害児）</t>
    <rPh sb="1" eb="2">
      <t>サイ</t>
    </rPh>
    <rPh sb="2" eb="3">
      <t>ジ</t>
    </rPh>
    <rPh sb="4" eb="6">
      <t>ショウガイ</t>
    </rPh>
    <rPh sb="6" eb="7">
      <t>ジ</t>
    </rPh>
    <phoneticPr fontId="7"/>
  </si>
  <si>
    <t>2歳児</t>
    <rPh sb="1" eb="2">
      <t>サイ</t>
    </rPh>
    <rPh sb="2" eb="3">
      <t>ジ</t>
    </rPh>
    <phoneticPr fontId="7"/>
  </si>
  <si>
    <t>障害児保育加算</t>
    <rPh sb="0" eb="2">
      <t>ショウガイ</t>
    </rPh>
    <rPh sb="2" eb="3">
      <t>ジ</t>
    </rPh>
    <rPh sb="3" eb="5">
      <t>ホイク</t>
    </rPh>
    <rPh sb="5" eb="7">
      <t>カサン</t>
    </rPh>
    <phoneticPr fontId="7"/>
  </si>
  <si>
    <t>Ａ地域</t>
  </si>
  <si>
    <t>１人</t>
    <rPh sb="1" eb="2">
      <t>ニン</t>
    </rPh>
    <phoneticPr fontId="7"/>
  </si>
  <si>
    <t>２人</t>
    <rPh sb="1" eb="2">
      <t>ニン</t>
    </rPh>
    <phoneticPr fontId="1"/>
  </si>
  <si>
    <t>２人以上</t>
    <rPh sb="1" eb="2">
      <t>ニン</t>
    </rPh>
    <rPh sb="2" eb="4">
      <t>イジョウ</t>
    </rPh>
    <phoneticPr fontId="1"/>
  </si>
  <si>
    <t>３人以上</t>
    <rPh sb="1" eb="2">
      <t>ニン</t>
    </rPh>
    <rPh sb="2" eb="4">
      <t>イジョウ</t>
    </rPh>
    <phoneticPr fontId="1"/>
  </si>
  <si>
    <t>資格人数</t>
    <rPh sb="0" eb="2">
      <t>シカク</t>
    </rPh>
    <rPh sb="2" eb="4">
      <t>ニンズウ</t>
    </rPh>
    <phoneticPr fontId="1"/>
  </si>
  <si>
    <t>保育必要
量区分</t>
    <rPh sb="0" eb="2">
      <t>ホイク</t>
    </rPh>
    <rPh sb="2" eb="4">
      <t>ヒツヨウ</t>
    </rPh>
    <rPh sb="5" eb="6">
      <t>リョウ</t>
    </rPh>
    <rPh sb="6" eb="8">
      <t>クブン</t>
    </rPh>
    <phoneticPr fontId="7"/>
  </si>
  <si>
    <t>基本分
単　価</t>
    <rPh sb="0" eb="2">
      <t>キホン</t>
    </rPh>
    <rPh sb="2" eb="3">
      <t>ブン</t>
    </rPh>
    <rPh sb="4" eb="5">
      <t>タン</t>
    </rPh>
    <rPh sb="6" eb="7">
      <t>アタイ</t>
    </rPh>
    <phoneticPr fontId="7"/>
  </si>
  <si>
    <t>処遇改善等
加算Ⅰ</t>
    <phoneticPr fontId="5"/>
  </si>
  <si>
    <t>　資格保有者加算</t>
    <rPh sb="1" eb="3">
      <t>シカク</t>
    </rPh>
    <rPh sb="3" eb="6">
      <t>ホユウシャ</t>
    </rPh>
    <rPh sb="6" eb="8">
      <t>カサン</t>
    </rPh>
    <phoneticPr fontId="5"/>
  </si>
  <si>
    <t>　家庭的保育補助者加算</t>
    <rPh sb="1" eb="4">
      <t>カテイテキ</t>
    </rPh>
    <rPh sb="4" eb="6">
      <t>ホイク</t>
    </rPh>
    <rPh sb="6" eb="8">
      <t>ホジョ</t>
    </rPh>
    <rPh sb="8" eb="11">
      <t>シャカサン</t>
    </rPh>
    <phoneticPr fontId="5"/>
  </si>
  <si>
    <t>家庭的保育
支援加算</t>
    <rPh sb="0" eb="3">
      <t>カテイテキ</t>
    </rPh>
    <rPh sb="3" eb="5">
      <t>ホイク</t>
    </rPh>
    <rPh sb="6" eb="8">
      <t>シエン</t>
    </rPh>
    <rPh sb="8" eb="10">
      <t>カサン</t>
    </rPh>
    <phoneticPr fontId="7"/>
  </si>
  <si>
    <r>
      <t xml:space="preserve">　障害児保育加算
  </t>
    </r>
    <r>
      <rPr>
        <sz val="7"/>
        <rFont val="HGｺﾞｼｯｸM"/>
        <family val="3"/>
        <charset val="128"/>
      </rPr>
      <t>※特別な支援が必要な利用子ども
    の単価に加算</t>
    </r>
    <rPh sb="1" eb="4">
      <t>ショウガイジ</t>
    </rPh>
    <rPh sb="4" eb="6">
      <t>ホイク</t>
    </rPh>
    <rPh sb="6" eb="8">
      <t>カサン</t>
    </rPh>
    <phoneticPr fontId="5"/>
  </si>
  <si>
    <t>　賃借料加算</t>
    <rPh sb="1" eb="4">
      <t>チンシャクリョウ</t>
    </rPh>
    <rPh sb="4" eb="6">
      <t>カサン</t>
    </rPh>
    <phoneticPr fontId="5"/>
  </si>
  <si>
    <t>連携施設を設定しない場合</t>
    <rPh sb="0" eb="2">
      <t>レンケイ</t>
    </rPh>
    <rPh sb="2" eb="4">
      <t>シセツ</t>
    </rPh>
    <rPh sb="5" eb="7">
      <t>セッテイ</t>
    </rPh>
    <rPh sb="10" eb="12">
      <t>バアイ</t>
    </rPh>
    <phoneticPr fontId="7"/>
  </si>
  <si>
    <t>食事の搬入について自園調理又は連携施設等からの搬入以外の方法による場合</t>
    <rPh sb="0" eb="2">
      <t>ショクジ</t>
    </rPh>
    <rPh sb="3" eb="5">
      <t>ハンニュウ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7"/>
  </si>
  <si>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</si>
  <si>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</si>
  <si>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</si>
  <si>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</si>
  <si>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</si>
  <si>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</si>
  <si>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</si>
  <si>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</si>
  <si>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</si>
  <si>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</si>
  <si>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</si>
  <si>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</si>
  <si>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</si>
  <si>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</si>
  <si>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保育標準
時間認定</t>
    <rPh sb="0" eb="2">
      <t>ホイク</t>
    </rPh>
    <rPh sb="2" eb="4">
      <t>ヒョウジュン</t>
    </rPh>
    <rPh sb="5" eb="7">
      <t>ジカン</t>
    </rPh>
    <rPh sb="7" eb="9">
      <t>ニンテイ</t>
    </rPh>
    <phoneticPr fontId="7"/>
  </si>
  <si>
    <t>利用子どもが
 4人以上の場合</t>
    <rPh sb="0" eb="2">
      <t>リヨウ</t>
    </rPh>
    <rPh sb="2" eb="3">
      <t>コ</t>
    </rPh>
    <rPh sb="9" eb="12">
      <t>ニンイジョウ</t>
    </rPh>
    <rPh sb="13" eb="15">
      <t>バアイ</t>
    </rPh>
    <phoneticPr fontId="5"/>
  </si>
  <si>
    <t>＋</t>
    <phoneticPr fontId="5"/>
  </si>
  <si>
    <t>－</t>
    <phoneticPr fontId="5"/>
  </si>
  <si>
    <t>Ｂ地域</t>
    <phoneticPr fontId="5"/>
  </si>
  <si>
    <t>保育短
時間認定</t>
    <rPh sb="0" eb="2">
      <t>ホイク</t>
    </rPh>
    <rPh sb="2" eb="3">
      <t>タン</t>
    </rPh>
    <rPh sb="4" eb="6">
      <t>ジカン</t>
    </rPh>
    <rPh sb="6" eb="8">
      <t>ニンテイ</t>
    </rPh>
    <phoneticPr fontId="7"/>
  </si>
  <si>
    <t>Ｃ地域</t>
    <phoneticPr fontId="5"/>
  </si>
  <si>
    <t>Ｄ地域</t>
    <phoneticPr fontId="5"/>
  </si>
  <si>
    <t>16/100
地域</t>
    <phoneticPr fontId="7"/>
  </si>
  <si>
    <t>Ａ：処遇改善加算Ⅱ－①</t>
    <rPh sb="2" eb="4">
      <t>ショグウ</t>
    </rPh>
    <rPh sb="4" eb="6">
      <t>カイゼン</t>
    </rPh>
    <rPh sb="6" eb="8">
      <t>カサン</t>
    </rPh>
    <phoneticPr fontId="5"/>
  </si>
  <si>
    <t>Ｂ：処遇改善加算Ⅱ－②</t>
    <rPh sb="2" eb="4">
      <t>ショグウ</t>
    </rPh>
    <rPh sb="4" eb="6">
      <t>カイゼン</t>
    </rPh>
    <rPh sb="6" eb="8">
      <t>カサン</t>
    </rPh>
    <phoneticPr fontId="5"/>
  </si>
  <si>
    <t>⑰</t>
    <phoneticPr fontId="7"/>
  </si>
  <si>
    <t>⑲</t>
    <phoneticPr fontId="7"/>
  </si>
  <si>
    <t>　</t>
    <phoneticPr fontId="7"/>
  </si>
  <si>
    <t>４人以上</t>
    <rPh sb="1" eb="4">
      <t>ニンイジョウ</t>
    </rPh>
    <phoneticPr fontId="5"/>
  </si>
  <si>
    <t>３人以下</t>
    <rPh sb="1" eb="4">
      <t>ニンイカ</t>
    </rPh>
    <phoneticPr fontId="5"/>
  </si>
  <si>
    <t>資格保有者加算</t>
    <rPh sb="0" eb="2">
      <t>シカク</t>
    </rPh>
    <rPh sb="2" eb="5">
      <t>ホユウシャ</t>
    </rPh>
    <rPh sb="5" eb="7">
      <t>カサン</t>
    </rPh>
    <phoneticPr fontId="7"/>
  </si>
  <si>
    <t>３人以下</t>
    <rPh sb="1" eb="4">
      <t>ニンイカ</t>
    </rPh>
    <phoneticPr fontId="1"/>
  </si>
  <si>
    <t>４人以上</t>
    <rPh sb="1" eb="4">
      <t>ニンイジョウ</t>
    </rPh>
    <phoneticPr fontId="1"/>
  </si>
  <si>
    <t>家庭的保育補助者加算</t>
    <rPh sb="0" eb="3">
      <t>カテイテキ</t>
    </rPh>
    <rPh sb="3" eb="5">
      <t>ホイク</t>
    </rPh>
    <rPh sb="5" eb="8">
      <t>ホジョシャ</t>
    </rPh>
    <rPh sb="8" eb="10">
      <t>カサン</t>
    </rPh>
    <phoneticPr fontId="1"/>
  </si>
  <si>
    <t>１　処遇改善等加算Ⅰ</t>
    <rPh sb="2" eb="4">
      <t>ショグウ</t>
    </rPh>
    <rPh sb="4" eb="6">
      <t>カイゼン</t>
    </rPh>
    <rPh sb="6" eb="7">
      <t>トウ</t>
    </rPh>
    <rPh sb="7" eb="9">
      <t>カサン</t>
    </rPh>
    <phoneticPr fontId="1"/>
  </si>
  <si>
    <t>平均経験年数</t>
    <rPh sb="0" eb="2">
      <t>ヘイキン</t>
    </rPh>
    <rPh sb="2" eb="4">
      <t>ケイケン</t>
    </rPh>
    <rPh sb="4" eb="6">
      <t>ネンスウ</t>
    </rPh>
    <phoneticPr fontId="7"/>
  </si>
  <si>
    <t>※青色欄を記入してください。</t>
    <rPh sb="1" eb="2">
      <t>アオ</t>
    </rPh>
    <rPh sb="2" eb="3">
      <t>イロ</t>
    </rPh>
    <rPh sb="3" eb="4">
      <t>ラン</t>
    </rPh>
    <rPh sb="5" eb="7">
      <t>キニュウ</t>
    </rPh>
    <phoneticPr fontId="4"/>
  </si>
  <si>
    <t xml:space="preserve"> ÷ 各月初日の利用子ども数</t>
    <phoneticPr fontId="5"/>
  </si>
  <si>
    <t>⑮</t>
    <phoneticPr fontId="5"/>
  </si>
  <si>
    <t>⑱</t>
    <phoneticPr fontId="7"/>
  </si>
  <si>
    <t>利用子どもが
 3人以下の場合</t>
    <rPh sb="0" eb="2">
      <t>リヨウ</t>
    </rPh>
    <rPh sb="2" eb="3">
      <t>コ</t>
    </rPh>
    <rPh sb="9" eb="10">
      <t>ニン</t>
    </rPh>
    <rPh sb="10" eb="12">
      <t>イカ</t>
    </rPh>
    <rPh sb="13" eb="15">
      <t>バアイ</t>
    </rPh>
    <phoneticPr fontId="5"/>
  </si>
  <si>
    <t>土曜日に閉所する場合</t>
    <rPh sb="0" eb="3">
      <t>ドヨウビ</t>
    </rPh>
    <rPh sb="4" eb="6">
      <t>ヘイショ</t>
    </rPh>
    <rPh sb="8" eb="10">
      <t>バアイ</t>
    </rPh>
    <phoneticPr fontId="7"/>
  </si>
  <si>
    <t>月に１日土曜日を閉所する場合</t>
    <phoneticPr fontId="5"/>
  </si>
  <si>
    <t>月に２日土曜日を閉所する場合</t>
    <phoneticPr fontId="5"/>
  </si>
  <si>
    <t>月に３日以上土曜日を閉所する場合</t>
    <rPh sb="4" eb="6">
      <t>イジョウ</t>
    </rPh>
    <phoneticPr fontId="5"/>
  </si>
  <si>
    <t>全ての土曜日を閉所する場合</t>
    <phoneticPr fontId="5"/>
  </si>
  <si>
    <t>栄養管理加算</t>
    <rPh sb="0" eb="2">
      <t>エイヨウ</t>
    </rPh>
    <rPh sb="2" eb="4">
      <t>カンリ</t>
    </rPh>
    <rPh sb="4" eb="6">
      <t>カサン</t>
    </rPh>
    <phoneticPr fontId="5"/>
  </si>
  <si>
    <t>Ａ</t>
    <phoneticPr fontId="7"/>
  </si>
  <si>
    <t>基本額</t>
    <phoneticPr fontId="7"/>
  </si>
  <si>
    <t>処遇改善等加算Ⅰ</t>
    <phoneticPr fontId="7"/>
  </si>
  <si>
    <t>（</t>
    <phoneticPr fontId="7"/>
  </si>
  <si>
    <t>＋</t>
    <phoneticPr fontId="7"/>
  </si>
  <si>
    <t>）</t>
    <phoneticPr fontId="7"/>
  </si>
  <si>
    <t>Ｂ</t>
    <phoneticPr fontId="5"/>
  </si>
  <si>
    <t>Ｃ</t>
    <phoneticPr fontId="7"/>
  </si>
  <si>
    <t>÷各月初日の利用子ども数</t>
  </si>
  <si>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</si>
  <si>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③合計</t>
    <rPh sb="1" eb="3">
      <t>ゴウケイ</t>
    </rPh>
    <phoneticPr fontId="4"/>
  </si>
  <si>
    <t>栄養管理加算</t>
    <rPh sb="0" eb="2">
      <t>エイヨウ</t>
    </rPh>
    <rPh sb="2" eb="4">
      <t>カンリ</t>
    </rPh>
    <rPh sb="4" eb="6">
      <t>カサン</t>
    </rPh>
    <phoneticPr fontId="7"/>
  </si>
  <si>
    <t>④合計</t>
    <rPh sb="1" eb="3">
      <t>ゴウケイ</t>
    </rPh>
    <phoneticPr fontId="4"/>
  </si>
  <si>
    <t>特定加算④</t>
    <phoneticPr fontId="1"/>
  </si>
  <si>
    <t>栄養管理加算</t>
    <rPh sb="0" eb="2">
      <t>エイヨウ</t>
    </rPh>
    <rPh sb="2" eb="4">
      <t>カンリ</t>
    </rPh>
    <rPh sb="4" eb="6">
      <t>カサン</t>
    </rPh>
    <phoneticPr fontId="1"/>
  </si>
  <si>
    <t>配置</t>
    <rPh sb="0" eb="2">
      <t>ハイチ</t>
    </rPh>
    <phoneticPr fontId="1"/>
  </si>
  <si>
    <t>兼務</t>
    <rPh sb="0" eb="2">
      <t>ケンム</t>
    </rPh>
    <phoneticPr fontId="2"/>
  </si>
  <si>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</si>
  <si>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⑤</t>
    <phoneticPr fontId="4"/>
  </si>
  <si>
    <t>平均利用子ども数①×⑤</t>
    <rPh sb="0" eb="2">
      <t>ヘイキン</t>
    </rPh>
    <rPh sb="2" eb="4">
      <t>リヨウ</t>
    </rPh>
    <rPh sb="4" eb="5">
      <t>コ</t>
    </rPh>
    <rPh sb="7" eb="8">
      <t>スウ</t>
    </rPh>
    <phoneticPr fontId="4"/>
  </si>
  <si>
    <t>市町村</t>
    <rPh sb="0" eb="3">
      <t>シチョウソン</t>
    </rPh>
    <phoneticPr fontId="7"/>
  </si>
  <si>
    <t>横浜市</t>
    <rPh sb="0" eb="3">
      <t>ヨコハマシ</t>
    </rPh>
    <phoneticPr fontId="1"/>
  </si>
  <si>
    <t>区</t>
    <rPh sb="0" eb="1">
      <t>ク</t>
    </rPh>
    <phoneticPr fontId="1"/>
  </si>
  <si>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</si>
  <si>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</si>
  <si>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</si>
  <si>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</si>
  <si>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</si>
  <si>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</si>
  <si>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家庭的保育事業</t>
    <rPh sb="0" eb="7">
      <t>カテイテキホイクジギョウ</t>
    </rPh>
    <phoneticPr fontId="1"/>
  </si>
  <si>
    <t>年度</t>
    <rPh sb="0" eb="2">
      <t>ネンド</t>
    </rPh>
    <phoneticPr fontId="1"/>
  </si>
  <si>
    <t>基準年度加算率</t>
    <rPh sb="0" eb="2">
      <t>キジュン</t>
    </rPh>
    <rPh sb="2" eb="4">
      <t>ネンド</t>
    </rPh>
    <rPh sb="4" eb="6">
      <t>カサン</t>
    </rPh>
    <rPh sb="6" eb="7">
      <t>リツ</t>
    </rPh>
    <phoneticPr fontId="1"/>
  </si>
  <si>
    <t>うち特定加算見込額分</t>
    <phoneticPr fontId="1"/>
  </si>
  <si>
    <t>特定加算見込額（処遇改善等加算【国】（1,000円未満切り捨て））</t>
    <rPh sb="0" eb="2">
      <t>トクテイ</t>
    </rPh>
    <rPh sb="2" eb="4">
      <t>カサン</t>
    </rPh>
    <rPh sb="4" eb="6">
      <t>ミコミ</t>
    </rPh>
    <rPh sb="6" eb="7">
      <t>ガク</t>
    </rPh>
    <phoneticPr fontId="4"/>
  </si>
  <si>
    <t>減価償却費加算</t>
    <rPh sb="0" eb="2">
      <t>ゲンカ</t>
    </rPh>
    <rPh sb="2" eb="5">
      <t>ショウキャクヒ</t>
    </rPh>
    <rPh sb="5" eb="7">
      <t>カサン</t>
    </rPh>
    <phoneticPr fontId="5"/>
  </si>
  <si>
    <t>(④＋⑤＋⑧)</t>
  </si>
  <si>
    <t>１１年以上</t>
    <phoneticPr fontId="7"/>
  </si>
  <si>
    <t>○</t>
    <phoneticPr fontId="1"/>
  </si>
  <si>
    <t>÷各月初日の利用子ども数　</t>
    <phoneticPr fontId="7"/>
  </si>
  <si>
    <t>令和３年度</t>
    <rPh sb="0" eb="2">
      <t>レイワ</t>
    </rPh>
    <rPh sb="3" eb="5">
      <t>ネンド</t>
    </rPh>
    <phoneticPr fontId="1"/>
  </si>
  <si>
    <t>令和５年度</t>
    <rPh sb="0" eb="2">
      <t>レイワ</t>
    </rPh>
    <rPh sb="3" eb="5">
      <t>ネンド</t>
    </rPh>
    <phoneticPr fontId="1"/>
  </si>
  <si>
    <t>処遇改善等加算Ⅲ</t>
    <rPh sb="0" eb="2">
      <t>ショグウ</t>
    </rPh>
    <rPh sb="2" eb="4">
      <t>カイゼン</t>
    </rPh>
    <rPh sb="4" eb="5">
      <t>トウ</t>
    </rPh>
    <rPh sb="5" eb="7">
      <t>カサン</t>
    </rPh>
    <phoneticPr fontId="5"/>
  </si>
  <si>
    <t>⑯</t>
    <phoneticPr fontId="5"/>
  </si>
  <si>
    <t>×</t>
    <phoneticPr fontId="5"/>
  </si>
  <si>
    <t>　　　加算Ⅲ算定対象人数</t>
  </si>
  <si>
    <t>※１　各月初日の利用子どもの単価に加算
※２　加算Ⅲ算定対象人数については、別に定める</t>
  </si>
  <si>
    <t>÷各月初日の利用子ども数</t>
    <phoneticPr fontId="7"/>
  </si>
  <si>
    <t>⑳</t>
    <phoneticPr fontId="7"/>
  </si>
  <si>
    <t>㉑</t>
    <phoneticPr fontId="5"/>
  </si>
  <si>
    <t>㉒</t>
    <phoneticPr fontId="5"/>
  </si>
  <si>
    <t>※黄欄には加算見込額が表示されます。賃金改善計画書（誓約書）に加算見込額の数字をそのまま記入してください。</t>
    <phoneticPr fontId="4"/>
  </si>
  <si>
    <t>※必ず賃金改善計画書（誓約書）と一緒に送付してください。</t>
    <phoneticPr fontId="4"/>
  </si>
  <si>
    <t>審査用情報</t>
    <rPh sb="0" eb="3">
      <t>シンサヨウ</t>
    </rPh>
    <rPh sb="3" eb="5">
      <t>ジョウホウ</t>
    </rPh>
    <phoneticPr fontId="1"/>
  </si>
  <si>
    <t>平均経験年数</t>
    <rPh sb="0" eb="6">
      <t>ヘイキンケイケンネンスウ</t>
    </rPh>
    <phoneticPr fontId="1"/>
  </si>
  <si>
    <t>キャリアパス要件</t>
    <rPh sb="6" eb="8">
      <t>ヨウケン</t>
    </rPh>
    <phoneticPr fontId="1"/>
  </si>
  <si>
    <t>新規事由</t>
    <rPh sb="0" eb="4">
      <t>シンキジユウ</t>
    </rPh>
    <phoneticPr fontId="1"/>
  </si>
  <si>
    <t>基準年度</t>
    <rPh sb="0" eb="4">
      <t>キジュンネンド</t>
    </rPh>
    <phoneticPr fontId="1"/>
  </si>
  <si>
    <t>基準年度の賃金改善要件分</t>
    <rPh sb="0" eb="2">
      <t>キジュン</t>
    </rPh>
    <rPh sb="2" eb="4">
      <t>ネンド</t>
    </rPh>
    <rPh sb="5" eb="11">
      <t>チンギンカイゼンヨウケン</t>
    </rPh>
    <rPh sb="11" eb="12">
      <t>ブン</t>
    </rPh>
    <phoneticPr fontId="1"/>
  </si>
  <si>
    <t>加算見込額（国）</t>
    <rPh sb="0" eb="4">
      <t>カサンミコ</t>
    </rPh>
    <rPh sb="4" eb="5">
      <t>ガク</t>
    </rPh>
    <rPh sb="6" eb="7">
      <t>クニ</t>
    </rPh>
    <phoneticPr fontId="1"/>
  </si>
  <si>
    <t>加算見込額（市）</t>
    <rPh sb="0" eb="4">
      <t>カサンミコ</t>
    </rPh>
    <rPh sb="4" eb="5">
      <t>ガク</t>
    </rPh>
    <rPh sb="6" eb="7">
      <t>シ</t>
    </rPh>
    <phoneticPr fontId="1"/>
  </si>
  <si>
    <t>特定加算見込額（国）</t>
    <rPh sb="0" eb="2">
      <t>トクテイ</t>
    </rPh>
    <rPh sb="2" eb="6">
      <t>カサンミコ</t>
    </rPh>
    <rPh sb="6" eb="7">
      <t>ガク</t>
    </rPh>
    <rPh sb="8" eb="9">
      <t>クニ</t>
    </rPh>
    <phoneticPr fontId="1"/>
  </si>
  <si>
    <t>特定加算見込額（市）</t>
    <rPh sb="0" eb="2">
      <t>トクテイ</t>
    </rPh>
    <rPh sb="2" eb="6">
      <t>カサンミコ</t>
    </rPh>
    <rPh sb="6" eb="7">
      <t>ガク</t>
    </rPh>
    <rPh sb="8" eb="9">
      <t>シ</t>
    </rPh>
    <phoneticPr fontId="1"/>
  </si>
  <si>
    <t>審査対象外</t>
    <phoneticPr fontId="1"/>
  </si>
  <si>
    <t>家庭的保育事業
(人事院勧告後)</t>
    <rPh sb="0" eb="3">
      <t>カテイテキ</t>
    </rPh>
    <rPh sb="3" eb="5">
      <t>ホイク</t>
    </rPh>
    <rPh sb="5" eb="7">
      <t>ジギョウ</t>
    </rPh>
    <phoneticPr fontId="4"/>
  </si>
  <si>
    <t>令和６年度 処遇改善等加算Ⅰ加算見込額積算表(人事院勧告後)</t>
  </si>
  <si>
    <t>※１　各月初日の利用子どもの単価に加算
※２　Ａ又はＢのいずれかとする</t>
    <rPh sb="3" eb="5">
      <t>カクツキ</t>
    </rPh>
    <rPh sb="5" eb="7">
      <t>ショニチ</t>
    </rPh>
    <rPh sb="8" eb="10">
      <t>リヨウ</t>
    </rPh>
    <rPh sb="10" eb="11">
      <t>コ</t>
    </rPh>
    <rPh sb="14" eb="16">
      <t>タンカ</t>
    </rPh>
    <rPh sb="17" eb="19">
      <t>カサン</t>
    </rPh>
    <rPh sb="24" eb="25">
      <t>マタ</t>
    </rPh>
    <phoneticPr fontId="5"/>
  </si>
  <si>
    <t>※以下の区分に応じて、各月の単価に加算
　１級地～４級地：国家公務員の寒冷地手当に関する法律（昭
　　　　　　　　　和24年法律第200号）第１条第１号及び第
　　　　　　　　　２号に掲げる地域
　そ の 他  地  域：１級地～４級地以外の地域</t>
    <rPh sb="1" eb="3">
      <t>イカ</t>
    </rPh>
    <rPh sb="4" eb="6">
      <t>クブン</t>
    </rPh>
    <rPh sb="22" eb="24">
      <t>キュウチ</t>
    </rPh>
    <rPh sb="26" eb="28">
      <t>キュウチ</t>
    </rPh>
    <rPh sb="29" eb="31">
      <t>コッカ</t>
    </rPh>
    <rPh sb="31" eb="34">
      <t>コウムイン</t>
    </rPh>
    <rPh sb="35" eb="38">
      <t>カンレイチ</t>
    </rPh>
    <rPh sb="38" eb="40">
      <t>テアテ</t>
    </rPh>
    <rPh sb="41" eb="42">
      <t>カン</t>
    </rPh>
    <rPh sb="44" eb="46">
      <t>ホウリツ</t>
    </rPh>
    <rPh sb="61" eb="62">
      <t>ネン</t>
    </rPh>
    <rPh sb="62" eb="64">
      <t>ホウリツ</t>
    </rPh>
    <rPh sb="64" eb="65">
      <t>ダイ</t>
    </rPh>
    <rPh sb="68" eb="69">
      <t>ゴウ</t>
    </rPh>
    <rPh sb="70" eb="71">
      <t>ダイ</t>
    </rPh>
    <rPh sb="72" eb="73">
      <t>ジョウ</t>
    </rPh>
    <rPh sb="73" eb="74">
      <t>ダイ</t>
    </rPh>
    <rPh sb="75" eb="76">
      <t>ゴウ</t>
    </rPh>
    <rPh sb="76" eb="77">
      <t>オヨ</t>
    </rPh>
    <rPh sb="90" eb="91">
      <t>ゴウ</t>
    </rPh>
    <rPh sb="92" eb="93">
      <t>カカ</t>
    </rPh>
    <rPh sb="95" eb="97">
      <t>チイキ</t>
    </rPh>
    <rPh sb="103" eb="104">
      <t>タ</t>
    </rPh>
    <rPh sb="112" eb="114">
      <t>キュウチ</t>
    </rPh>
    <rPh sb="116" eb="118">
      <t>キュウチ</t>
    </rPh>
    <rPh sb="118" eb="120">
      <t>イガイ</t>
    </rPh>
    <rPh sb="121" eb="123">
      <t>チイキ</t>
    </rPh>
    <phoneticPr fontId="7"/>
  </si>
  <si>
    <t>※以下の区分に応じて、各月初日の利用子どもの単価に加算
　Ａ：Ｂを除き栄養士を雇用契約等により配置している施設
　Ｂ：基本分単価及び他の加算の認定に当たって求められる
　　　職員が栄養士を兼務している施設
　Ｃ：Ａ又はＢを除き、栄養士を嘱託等している施設</t>
    <phoneticPr fontId="5"/>
  </si>
  <si>
    <t>令和６年度の加算Ⅰの加算額総額（増額改定を反映させた額。基礎分+賃金改善要件分）
（処遇改善等加算【国】（1,000円未満切り捨て））</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</si>
</sst>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411]ggge&quot;年&quot;m&quot;月&quot;d&quot;日&quot;;@"/>
    <numFmt numFmtId="177" formatCode="0_);[Red]\(0\)"/>
    <numFmt numFmtId="178" formatCode="0&quot; 年&quot;"/>
    <numFmt numFmtId="179" formatCode="0&quot;人&quot;"/>
    <numFmt numFmtId="180" formatCode="0&quot; 月&quot;"/>
    <numFmt numFmtId="181" formatCode="##&quot;％&quot;"/>
    <numFmt numFmtId="182" formatCode="0.0"/>
    <numFmt numFmtId="183" formatCode="#,##0;[Red]#,##0"/>
    <numFmt numFmtId="184" formatCode="###,###&quot;円&quot;"/>
    <numFmt numFmtId="185" formatCode="\(#,##0\)"/>
    <numFmt numFmtId="186" formatCode="#,##0;&quot;▲ &quot;#,##0"/>
    <numFmt numFmtId="187" formatCode="#,##0\×&quot;加&quot;&quot;算&quot;&quot;率&quot;"/>
    <numFmt numFmtId="188" formatCode="&quot;＋ &quot;#,##0;&quot;▲ &quot;#,##0"/>
    <numFmt numFmtId="189" formatCode="&quot;×&quot;#\ ?/100"/>
    <numFmt numFmtId="190" formatCode="#,##0&quot;÷３月初日の利用子ども数&quot;"/>
    <numFmt numFmtId="191" formatCode="#,##0&quot;（限度額）÷３月初日の利用子ども数&quot;"/>
    <numFmt numFmtId="192" formatCode="#,##0&quot;×加算率&quot;"/>
    <numFmt numFmtId="193" formatCode="0&quot;％&quot;"/>
    <numFmt numFmtId="194" formatCode="#,##0_ "/>
  </numFmts>
  <fonts count="3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Ｐゴシック"/>
      <family val="3"/>
      <charset val="128"/>
      <scheme val="minor"/>
    </font>
    <font>
      <sz val="11"/>
      <name val="HGP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11"/>
      <color rgb="FFFF0000"/>
      <name val="ＭＳ Ｐゴシック"/>
      <family val="2"/>
      <charset val="128"/>
      <scheme val="minor"/>
    </font>
    <font>
      <sz val="6"/>
      <name val="HGPｺﾞｼｯｸM"/>
      <family val="3"/>
      <charset val="128"/>
    </font>
    <font>
      <sz val="11"/>
      <color theme="1"/>
      <name val="HGPｺﾞｼｯｸM"/>
      <family val="3"/>
      <charset val="128"/>
    </font>
    <font>
      <sz val="12"/>
      <color theme="1"/>
      <name val="Arial Unicode MS"/>
      <family val="3"/>
      <charset val="128"/>
    </font>
    <font>
      <sz val="11"/>
      <name val="ＭＳ Ｐゴシック"/>
      <family val="2"/>
      <charset val="128"/>
      <scheme val="minor"/>
    </font>
    <font>
      <b/>
      <sz val="18"/>
      <color theme="1"/>
      <name val="HGｺﾞｼｯｸM"/>
      <family val="3"/>
      <charset val="128"/>
    </font>
    <font>
      <sz val="11"/>
      <color rgb="FFFF0000"/>
      <name val="HGｺﾞｼｯｸM"/>
      <family val="3"/>
      <charset val="128"/>
    </font>
    <font>
      <b/>
      <sz val="11"/>
      <color theme="1"/>
      <name val="ＭＳ Ｐゴシック"/>
      <family val="3"/>
      <charset val="128"/>
      <scheme val="minor"/>
    </font>
    <font>
      <b/>
      <sz val="18"/>
      <name val="HGPｺﾞｼｯｸM"/>
      <family val="3"/>
      <charset val="128"/>
    </font>
    <font>
      <sz val="11"/>
      <color theme="1"/>
      <name val="明朝"/>
      <family val="3"/>
      <charset val="128"/>
    </font>
  </fonts>
  <fills count="7">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rgb="FF99FF99"/>
        <bgColor indexed="64"/>
      </patternFill>
    </fill>
  </fills>
  <borders count="11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style="medium">
        <color auto="1"/>
      </right>
      <top style="hair">
        <color indexed="64"/>
      </top>
      <bottom style="double">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right style="hair">
        <color auto="1"/>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medium">
        <color indexed="64"/>
      </left>
      <right style="hair">
        <color auto="1"/>
      </right>
      <top style="hair">
        <color auto="1"/>
      </top>
      <bottom style="double">
        <color indexed="64"/>
      </bottom>
      <diagonal/>
    </border>
    <border>
      <left style="medium">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s>
  <cellStyleXfs count="9">
    <xf numFmtId="0" fontId="0" fillId="0" borderId="0">
      <alignment vertical="center"/>
    </xf>
    <xf numFmtId="0" fontId="2" fillId="0" borderId="0"/>
    <xf numFmtId="0" fontId="9" fillId="0" borderId="0">
      <alignment vertical="center"/>
    </xf>
    <xf numFmtId="9" fontId="2" fillId="0" borderId="0" applyFont="0" applyFill="0" applyBorder="0" applyAlignment="0" applyProtection="0"/>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2" fillId="0" borderId="0">
      <alignment vertical="center"/>
    </xf>
    <xf numFmtId="0" fontId="26" fillId="0" borderId="0"/>
    <xf numFmtId="0" fontId="26" fillId="0" borderId="0"/>
  </cellStyleXfs>
  <cellXfs count="509">
    <xf numFmtId="0" fontId="0" fillId="0" borderId="0" xfId="0">
      <alignment vertical="center"/>
    </xf>
    <xf numFmtId="0" fontId="2" fillId="0" borderId="0" xfId="1" applyProtection="1"/>
    <xf numFmtId="0" fontId="3" fillId="0" borderId="0" xfId="1" applyFont="1" applyProtection="1"/>
    <xf numFmtId="0" fontId="9" fillId="0" borderId="0" xfId="2" applyProtection="1">
      <alignment vertical="center"/>
    </xf>
    <xf numFmtId="0" fontId="10" fillId="0" borderId="0" xfId="2" applyFont="1" applyFill="1" applyBorder="1" applyAlignment="1" applyProtection="1">
      <alignment horizontal="distributed" vertical="center"/>
    </xf>
    <xf numFmtId="0" fontId="3" fillId="0" borderId="0" xfId="1" applyFont="1" applyBorder="1" applyProtection="1"/>
    <xf numFmtId="0" fontId="11" fillId="0" borderId="27" xfId="1" applyFont="1" applyFill="1" applyBorder="1" applyAlignment="1" applyProtection="1">
      <alignment horizontal="left" vertical="center"/>
    </xf>
    <xf numFmtId="0" fontId="9" fillId="0" borderId="0" xfId="2" applyAlignment="1">
      <alignment horizontal="center" vertical="center" wrapText="1"/>
    </xf>
    <xf numFmtId="0" fontId="9" fillId="0" borderId="0" xfId="2">
      <alignment vertical="center"/>
    </xf>
    <xf numFmtId="0" fontId="21" fillId="0" borderId="0" xfId="2" applyFont="1" applyBorder="1" applyAlignment="1">
      <alignment horizontal="center" vertical="center" wrapText="1"/>
    </xf>
    <xf numFmtId="0" fontId="21" fillId="0" borderId="35" xfId="2" applyFont="1" applyBorder="1" applyAlignment="1">
      <alignment horizontal="center" vertical="center" wrapText="1"/>
    </xf>
    <xf numFmtId="0" fontId="21" fillId="0" borderId="35" xfId="2" applyFont="1" applyFill="1" applyBorder="1" applyAlignment="1">
      <alignment horizontal="center" vertical="center" wrapText="1"/>
    </xf>
    <xf numFmtId="0" fontId="21" fillId="0" borderId="0" xfId="2" applyFont="1" applyBorder="1" applyAlignment="1">
      <alignment horizontal="center" vertical="center"/>
    </xf>
    <xf numFmtId="0" fontId="21" fillId="0" borderId="35" xfId="2" applyFont="1" applyBorder="1" applyAlignment="1">
      <alignment horizontal="center" vertical="center"/>
    </xf>
    <xf numFmtId="0" fontId="22" fillId="0" borderId="35" xfId="2" applyFont="1" applyBorder="1" applyAlignment="1">
      <alignment horizontal="center" vertical="center"/>
    </xf>
    <xf numFmtId="38" fontId="23" fillId="0" borderId="35" xfId="2" applyNumberFormat="1" applyFont="1" applyBorder="1">
      <alignment vertical="center"/>
    </xf>
    <xf numFmtId="181" fontId="9" fillId="0" borderId="35" xfId="2" applyNumberFormat="1" applyBorder="1">
      <alignment vertical="center"/>
    </xf>
    <xf numFmtId="3" fontId="12" fillId="0" borderId="0" xfId="6" applyNumberFormat="1" applyFont="1" applyFill="1" applyAlignment="1">
      <alignment horizontal="left" vertical="center"/>
    </xf>
    <xf numFmtId="185" fontId="24" fillId="0" borderId="0" xfId="6" applyNumberFormat="1" applyFont="1" applyFill="1" applyBorder="1" applyAlignment="1">
      <alignment horizontal="center" vertical="center"/>
    </xf>
    <xf numFmtId="0" fontId="3" fillId="0" borderId="0" xfId="6" applyFont="1" applyFill="1">
      <alignment vertical="center"/>
    </xf>
    <xf numFmtId="0" fontId="12" fillId="0" borderId="0" xfId="6" applyFont="1" applyFill="1">
      <alignment vertical="center"/>
    </xf>
    <xf numFmtId="3" fontId="24" fillId="0" borderId="13" xfId="6" applyNumberFormat="1" applyFont="1" applyFill="1" applyBorder="1" applyAlignment="1">
      <alignment vertical="center" wrapText="1"/>
    </xf>
    <xf numFmtId="0" fontId="3" fillId="0" borderId="0" xfId="6" applyFont="1" applyFill="1" applyBorder="1">
      <alignment vertical="center"/>
    </xf>
    <xf numFmtId="0" fontId="12" fillId="0" borderId="0" xfId="6" applyFont="1" applyFill="1" applyBorder="1">
      <alignment vertical="center"/>
    </xf>
    <xf numFmtId="3" fontId="24" fillId="0" borderId="0" xfId="6" applyNumberFormat="1" applyFont="1" applyFill="1" applyAlignment="1">
      <alignment vertical="center"/>
    </xf>
    <xf numFmtId="186" fontId="24" fillId="0" borderId="0" xfId="6" applyNumberFormat="1" applyFont="1" applyFill="1" applyAlignment="1">
      <alignment vertical="center"/>
    </xf>
    <xf numFmtId="186" fontId="3" fillId="0" borderId="0" xfId="6" applyNumberFormat="1" applyFont="1" applyFill="1" applyAlignment="1">
      <alignment vertical="center"/>
    </xf>
    <xf numFmtId="185" fontId="24" fillId="0" borderId="0" xfId="6" applyNumberFormat="1" applyFont="1" applyFill="1" applyAlignment="1">
      <alignment horizontal="center" vertical="center"/>
    </xf>
    <xf numFmtId="187" fontId="24" fillId="0" borderId="0" xfId="6" applyNumberFormat="1" applyFont="1" applyFill="1" applyBorder="1" applyAlignment="1">
      <alignment vertical="center"/>
    </xf>
    <xf numFmtId="187" fontId="24" fillId="0" borderId="0" xfId="6" applyNumberFormat="1" applyFont="1" applyFill="1" applyAlignment="1">
      <alignment vertical="center"/>
    </xf>
    <xf numFmtId="186" fontId="24" fillId="0" borderId="0" xfId="6" applyNumberFormat="1" applyFont="1" applyFill="1" applyAlignment="1">
      <alignment horizontal="center" vertical="center"/>
    </xf>
    <xf numFmtId="3" fontId="3" fillId="0" borderId="0" xfId="6" applyNumberFormat="1" applyFont="1" applyFill="1" applyAlignment="1">
      <alignment vertical="center"/>
    </xf>
    <xf numFmtId="0" fontId="3" fillId="4" borderId="0" xfId="6" applyFont="1" applyFill="1">
      <alignment vertical="center"/>
    </xf>
    <xf numFmtId="0" fontId="12" fillId="4" borderId="0" xfId="6" applyFont="1" applyFill="1">
      <alignment vertical="center"/>
    </xf>
    <xf numFmtId="0" fontId="11" fillId="0" borderId="13" xfId="1" applyFont="1" applyFill="1" applyBorder="1" applyAlignment="1" applyProtection="1">
      <alignment horizontal="right" vertical="center"/>
    </xf>
    <xf numFmtId="3" fontId="24" fillId="0" borderId="0" xfId="6" applyNumberFormat="1" applyFont="1" applyFill="1" applyBorder="1" applyAlignment="1">
      <alignment vertical="center"/>
    </xf>
    <xf numFmtId="0" fontId="0" fillId="0" borderId="0" xfId="0" applyProtection="1">
      <alignment vertical="center"/>
    </xf>
    <xf numFmtId="186" fontId="3" fillId="0" borderId="0" xfId="8" applyNumberFormat="1" applyFont="1" applyFill="1" applyAlignment="1">
      <alignment vertical="center"/>
    </xf>
    <xf numFmtId="0" fontId="11" fillId="5" borderId="30" xfId="1" applyFont="1" applyFill="1" applyBorder="1" applyAlignment="1" applyProtection="1">
      <alignment vertical="center"/>
    </xf>
    <xf numFmtId="0" fontId="11" fillId="5" borderId="30" xfId="1" applyFont="1" applyFill="1" applyBorder="1" applyAlignment="1" applyProtection="1">
      <alignment horizontal="right" vertical="center"/>
    </xf>
    <xf numFmtId="0" fontId="28" fillId="0" borderId="0" xfId="0" applyFont="1" applyProtection="1">
      <alignment vertical="center"/>
    </xf>
    <xf numFmtId="0" fontId="0" fillId="0" borderId="0" xfId="0" applyAlignment="1" applyProtection="1">
      <alignment horizontal="right" vertical="center"/>
    </xf>
    <xf numFmtId="0" fontId="11" fillId="5" borderId="99" xfId="1" applyFont="1" applyFill="1" applyBorder="1" applyAlignment="1" applyProtection="1">
      <alignment vertical="center"/>
    </xf>
    <xf numFmtId="0" fontId="11" fillId="5" borderId="99" xfId="1" applyFont="1" applyFill="1" applyBorder="1" applyAlignment="1" applyProtection="1">
      <alignment horizontal="right" vertical="center"/>
    </xf>
    <xf numFmtId="0" fontId="2" fillId="5" borderId="0" xfId="1" applyFill="1" applyProtection="1"/>
    <xf numFmtId="176" fontId="2" fillId="5" borderId="0" xfId="1" applyNumberFormat="1" applyFont="1" applyFill="1" applyBorder="1" applyAlignment="1" applyProtection="1"/>
    <xf numFmtId="0" fontId="2" fillId="5" borderId="0" xfId="1" applyFont="1" applyFill="1" applyProtection="1"/>
    <xf numFmtId="0" fontId="0" fillId="5" borderId="0" xfId="0" applyFill="1" applyProtection="1">
      <alignment vertical="center"/>
    </xf>
    <xf numFmtId="0" fontId="11" fillId="5" borderId="0" xfId="1" applyFont="1" applyFill="1" applyBorder="1" applyAlignment="1" applyProtection="1">
      <alignment vertical="center" shrinkToFit="1"/>
    </xf>
    <xf numFmtId="0" fontId="8" fillId="5" borderId="0" xfId="1" applyFont="1" applyFill="1" applyBorder="1" applyAlignment="1" applyProtection="1">
      <alignment vertical="center" shrinkToFit="1"/>
    </xf>
    <xf numFmtId="0" fontId="3" fillId="5" borderId="24" xfId="1" applyFont="1" applyFill="1" applyBorder="1" applyAlignment="1" applyProtection="1">
      <alignment horizontal="left" vertical="center"/>
    </xf>
    <xf numFmtId="0" fontId="3" fillId="5" borderId="25" xfId="1" applyFont="1" applyFill="1" applyBorder="1" applyProtection="1"/>
    <xf numFmtId="0" fontId="13" fillId="5" borderId="25" xfId="1" applyFont="1" applyFill="1" applyBorder="1" applyAlignment="1" applyProtection="1">
      <alignment horizontal="center" vertical="center"/>
    </xf>
    <xf numFmtId="1" fontId="11" fillId="5" borderId="25" xfId="1" applyNumberFormat="1" applyFont="1" applyFill="1" applyBorder="1" applyAlignment="1" applyProtection="1">
      <alignment horizontal="right" vertical="center"/>
    </xf>
    <xf numFmtId="0" fontId="2" fillId="5" borderId="25" xfId="1" applyFont="1" applyFill="1" applyBorder="1" applyProtection="1"/>
    <xf numFmtId="0" fontId="3" fillId="5" borderId="25" xfId="1" applyFont="1" applyFill="1" applyBorder="1" applyAlignment="1" applyProtection="1">
      <alignment horizontal="right"/>
    </xf>
    <xf numFmtId="0" fontId="3" fillId="5" borderId="26" xfId="1" applyFont="1" applyFill="1" applyBorder="1" applyProtection="1"/>
    <xf numFmtId="0" fontId="3" fillId="5" borderId="29" xfId="1" applyFont="1" applyFill="1" applyBorder="1" applyAlignment="1" applyProtection="1">
      <alignment horizontal="left" vertical="center"/>
    </xf>
    <xf numFmtId="0" fontId="3" fillId="5" borderId="30" xfId="1" applyFont="1" applyFill="1" applyBorder="1" applyProtection="1"/>
    <xf numFmtId="0" fontId="2" fillId="5" borderId="30" xfId="1" applyFont="1" applyFill="1" applyBorder="1" applyProtection="1"/>
    <xf numFmtId="1" fontId="11" fillId="5" borderId="30" xfId="1" applyNumberFormat="1" applyFont="1" applyFill="1" applyBorder="1" applyAlignment="1" applyProtection="1">
      <alignment horizontal="right" vertical="center"/>
    </xf>
    <xf numFmtId="0" fontId="3" fillId="5" borderId="30" xfId="1" applyFont="1" applyFill="1" applyBorder="1" applyAlignment="1" applyProtection="1">
      <alignment horizontal="right"/>
    </xf>
    <xf numFmtId="0" fontId="3" fillId="5" borderId="31" xfId="1" applyFont="1" applyFill="1" applyBorder="1" applyProtection="1"/>
    <xf numFmtId="9" fontId="11" fillId="5" borderId="25" xfId="3" applyFont="1" applyFill="1" applyBorder="1" applyAlignment="1" applyProtection="1">
      <alignment vertical="center"/>
    </xf>
    <xf numFmtId="9" fontId="15" fillId="5" borderId="25" xfId="3" applyFont="1" applyFill="1" applyBorder="1" applyAlignment="1" applyProtection="1">
      <alignment vertical="center" wrapText="1"/>
    </xf>
    <xf numFmtId="9" fontId="15" fillId="5" borderId="13" xfId="3" applyFont="1" applyFill="1" applyBorder="1" applyAlignment="1" applyProtection="1">
      <alignment vertical="center" wrapText="1"/>
    </xf>
    <xf numFmtId="9" fontId="15" fillId="5" borderId="14" xfId="3" applyFont="1" applyFill="1" applyBorder="1" applyAlignment="1" applyProtection="1">
      <alignment vertical="center" wrapText="1"/>
    </xf>
    <xf numFmtId="0" fontId="3" fillId="5" borderId="0" xfId="1" applyFont="1" applyFill="1" applyProtection="1"/>
    <xf numFmtId="0" fontId="3" fillId="5" borderId="0" xfId="1" applyFont="1" applyFill="1" applyBorder="1" applyAlignment="1" applyProtection="1">
      <alignment horizontal="right"/>
    </xf>
    <xf numFmtId="0" fontId="3" fillId="5" borderId="0" xfId="1" applyFont="1" applyFill="1" applyBorder="1" applyProtection="1"/>
    <xf numFmtId="0" fontId="11" fillId="5" borderId="49" xfId="1" applyFont="1" applyFill="1" applyBorder="1" applyAlignment="1" applyProtection="1">
      <alignment vertical="center"/>
    </xf>
    <xf numFmtId="0" fontId="11" fillId="5" borderId="52" xfId="1" applyFont="1" applyFill="1" applyBorder="1" applyAlignment="1" applyProtection="1">
      <alignment vertical="center"/>
    </xf>
    <xf numFmtId="0" fontId="11" fillId="5" borderId="63" xfId="1" applyFont="1" applyFill="1" applyBorder="1" applyAlignment="1" applyProtection="1">
      <alignment vertical="center"/>
    </xf>
    <xf numFmtId="0" fontId="11" fillId="5" borderId="62" xfId="1" applyFont="1" applyFill="1" applyBorder="1" applyAlignment="1" applyProtection="1">
      <alignment vertical="center"/>
    </xf>
    <xf numFmtId="0" fontId="11" fillId="5" borderId="82" xfId="1" applyFont="1" applyFill="1" applyBorder="1" applyAlignment="1" applyProtection="1">
      <alignment vertical="center"/>
    </xf>
    <xf numFmtId="0" fontId="18" fillId="5" borderId="0" xfId="1" applyFont="1" applyFill="1" applyProtection="1"/>
    <xf numFmtId="181" fontId="14" fillId="5" borderId="0" xfId="4" applyNumberFormat="1" applyFont="1" applyFill="1" applyBorder="1" applyAlignment="1" applyProtection="1">
      <alignment horizontal="center" vertical="center"/>
    </xf>
    <xf numFmtId="0" fontId="11" fillId="0" borderId="61" xfId="1" applyFont="1" applyFill="1" applyBorder="1" applyAlignment="1" applyProtection="1">
      <alignment horizontal="left" vertical="center"/>
    </xf>
    <xf numFmtId="0" fontId="0" fillId="5" borderId="28" xfId="0" applyFill="1" applyBorder="1" applyProtection="1">
      <alignment vertical="center"/>
    </xf>
    <xf numFmtId="0" fontId="30" fillId="5" borderId="29" xfId="0" applyFont="1" applyFill="1" applyBorder="1" applyAlignment="1" applyProtection="1">
      <alignment vertical="center"/>
    </xf>
    <xf numFmtId="0" fontId="3" fillId="6" borderId="0" xfId="1" applyFont="1" applyFill="1" applyProtection="1"/>
    <xf numFmtId="0" fontId="32" fillId="0" borderId="0" xfId="0" applyFont="1" applyProtection="1">
      <alignment vertical="center"/>
    </xf>
    <xf numFmtId="186" fontId="3" fillId="0" borderId="0" xfId="0" applyNumberFormat="1" applyFont="1" applyFill="1" applyAlignment="1">
      <alignment vertical="center"/>
    </xf>
    <xf numFmtId="186" fontId="12" fillId="0" borderId="0" xfId="0" applyNumberFormat="1" applyFont="1" applyFill="1" applyAlignment="1">
      <alignment vertical="center"/>
    </xf>
    <xf numFmtId="186" fontId="24" fillId="0" borderId="24" xfId="6" applyNumberFormat="1" applyFont="1" applyBorder="1" applyAlignment="1">
      <alignment horizontal="center" vertical="center" wrapText="1"/>
    </xf>
    <xf numFmtId="186" fontId="24" fillId="0" borderId="85" xfId="6" applyNumberFormat="1" applyFont="1" applyBorder="1" applyAlignment="1">
      <alignment horizontal="right" vertical="center" wrapText="1"/>
    </xf>
    <xf numFmtId="186" fontId="24" fillId="0" borderId="36" xfId="6" applyNumberFormat="1" applyFont="1" applyBorder="1" applyAlignment="1"/>
    <xf numFmtId="186" fontId="24" fillId="0" borderId="27" xfId="6" applyNumberFormat="1" applyFont="1" applyBorder="1" applyAlignment="1">
      <alignment horizontal="center" vertical="center" wrapText="1"/>
    </xf>
    <xf numFmtId="186" fontId="24" fillId="0" borderId="88" xfId="6" applyNumberFormat="1" applyFont="1" applyBorder="1" applyAlignment="1">
      <alignment horizontal="right" vertical="center" wrapText="1"/>
    </xf>
    <xf numFmtId="189" fontId="24" fillId="0" borderId="61" xfId="6" applyNumberFormat="1" applyFont="1" applyBorder="1">
      <alignment vertical="center"/>
    </xf>
    <xf numFmtId="186" fontId="24" fillId="0" borderId="89" xfId="6" applyNumberFormat="1" applyFont="1" applyBorder="1" applyAlignment="1"/>
    <xf numFmtId="189" fontId="24" fillId="0" borderId="64" xfId="6" applyNumberFormat="1"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lignment vertical="center"/>
    </xf>
    <xf numFmtId="0" fontId="12" fillId="0" borderId="0" xfId="0" applyFont="1">
      <alignment vertical="center"/>
    </xf>
    <xf numFmtId="0" fontId="12" fillId="0" borderId="35" xfId="0" applyFont="1" applyBorder="1">
      <alignment vertical="center"/>
    </xf>
    <xf numFmtId="190" fontId="3" fillId="0" borderId="0" xfId="8" applyNumberFormat="1" applyFont="1" applyAlignment="1">
      <alignment horizontal="center" vertical="center" wrapText="1"/>
    </xf>
    <xf numFmtId="0" fontId="0" fillId="0" borderId="25" xfId="0" applyBorder="1" applyAlignment="1">
      <alignment wrapText="1"/>
    </xf>
    <xf numFmtId="186" fontId="3" fillId="0" borderId="25" xfId="8" applyNumberFormat="1" applyFont="1" applyBorder="1" applyAlignment="1">
      <alignment vertical="center"/>
    </xf>
    <xf numFmtId="186" fontId="3" fillId="0" borderId="26" xfId="8" applyNumberFormat="1" applyFont="1" applyBorder="1" applyAlignment="1">
      <alignment vertical="center"/>
    </xf>
    <xf numFmtId="186" fontId="3" fillId="0" borderId="0" xfId="8" applyNumberFormat="1" applyFont="1" applyAlignment="1">
      <alignment vertical="center"/>
    </xf>
    <xf numFmtId="0" fontId="3" fillId="0" borderId="0" xfId="8" applyFont="1" applyAlignment="1">
      <alignment horizontal="left" vertical="center"/>
    </xf>
    <xf numFmtId="186" fontId="3" fillId="0" borderId="28" xfId="8" applyNumberFormat="1" applyFont="1" applyBorder="1" applyAlignment="1">
      <alignment vertical="center"/>
    </xf>
    <xf numFmtId="186" fontId="3" fillId="0" borderId="30" xfId="8" applyNumberFormat="1" applyFont="1" applyBorder="1" applyAlignment="1">
      <alignment vertical="center"/>
    </xf>
    <xf numFmtId="0" fontId="0" fillId="0" borderId="30" xfId="0" applyBorder="1">
      <alignmen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186" fontId="24" fillId="0" borderId="27" xfId="6" applyNumberFormat="1" applyFont="1" applyBorder="1" applyAlignment="1">
      <alignment vertical="center" wrapText="1"/>
    </xf>
    <xf numFmtId="186" fontId="24" fillId="0" borderId="61" xfId="6" applyNumberFormat="1" applyFont="1" applyBorder="1" applyAlignment="1">
      <alignment vertical="center" wrapText="1"/>
    </xf>
    <xf numFmtId="3" fontId="24" fillId="0" borderId="27" xfId="6" applyNumberFormat="1" applyFont="1" applyBorder="1" applyAlignment="1">
      <alignment horizontal="distributed" vertical="center"/>
    </xf>
    <xf numFmtId="3" fontId="24" fillId="0" borderId="27" xfId="6" applyNumberFormat="1" applyFont="1" applyBorder="1" applyAlignment="1">
      <alignment horizontal="center" vertical="center" wrapText="1"/>
    </xf>
    <xf numFmtId="3" fontId="24" fillId="0" borderId="0" xfId="6" applyNumberFormat="1" applyFont="1" applyAlignment="1">
      <alignment horizontal="center" vertical="center"/>
    </xf>
    <xf numFmtId="3" fontId="24" fillId="0" borderId="0" xfId="6" applyNumberFormat="1" applyFont="1" applyAlignment="1">
      <alignment horizontal="center" vertical="center" wrapText="1"/>
    </xf>
    <xf numFmtId="185" fontId="24" fillId="0" borderId="0" xfId="6" applyNumberFormat="1" applyFont="1" applyAlignment="1">
      <alignment horizontal="center" vertical="center" wrapText="1"/>
    </xf>
    <xf numFmtId="3" fontId="24" fillId="0" borderId="28" xfId="6" applyNumberFormat="1" applyFont="1" applyBorder="1" applyAlignment="1">
      <alignment horizontal="center" vertical="center" wrapText="1"/>
    </xf>
    <xf numFmtId="185" fontId="24" fillId="0" borderId="0" xfId="6" applyNumberFormat="1" applyFont="1" applyAlignment="1">
      <alignment horizontal="center" vertical="center"/>
    </xf>
    <xf numFmtId="185" fontId="24" fillId="0" borderId="28" xfId="6" applyNumberFormat="1" applyFont="1" applyBorder="1" applyAlignment="1">
      <alignment horizontal="center" vertical="center"/>
    </xf>
    <xf numFmtId="186" fontId="24" fillId="0" borderId="109" xfId="6" applyNumberFormat="1" applyFont="1" applyBorder="1" applyAlignment="1">
      <alignment horizontal="center" vertical="center" wrapText="1"/>
    </xf>
    <xf numFmtId="186" fontId="24" fillId="0" borderId="59" xfId="6" applyNumberFormat="1" applyFont="1" applyBorder="1" applyAlignment="1">
      <alignment horizontal="center" vertical="center" wrapText="1"/>
    </xf>
    <xf numFmtId="186" fontId="24" fillId="0" borderId="58" xfId="6" applyNumberFormat="1" applyFont="1" applyBorder="1" applyAlignment="1">
      <alignment horizontal="center" vertical="center" wrapText="1"/>
    </xf>
    <xf numFmtId="3" fontId="24" fillId="0" borderId="64" xfId="6" applyNumberFormat="1" applyFont="1" applyBorder="1" applyAlignment="1">
      <alignment horizontal="center" vertical="center" wrapText="1"/>
    </xf>
    <xf numFmtId="186" fontId="24" fillId="0" borderId="64" xfId="6" applyNumberFormat="1" applyFont="1" applyBorder="1" applyAlignment="1">
      <alignment horizontal="center" vertical="center" wrapText="1"/>
    </xf>
    <xf numFmtId="186" fontId="27" fillId="0" borderId="0" xfId="0" applyNumberFormat="1" applyFont="1">
      <alignment vertical="center"/>
    </xf>
    <xf numFmtId="186" fontId="3" fillId="0" borderId="0" xfId="0" applyNumberFormat="1" applyFont="1">
      <alignment vertical="center"/>
    </xf>
    <xf numFmtId="0" fontId="3" fillId="0" borderId="25" xfId="0" applyFont="1" applyBorder="1">
      <alignment vertical="center"/>
    </xf>
    <xf numFmtId="0" fontId="3" fillId="0" borderId="30" xfId="0" applyFont="1" applyBorder="1" applyAlignment="1">
      <alignment vertical="center" wrapText="1"/>
    </xf>
    <xf numFmtId="0" fontId="3" fillId="0" borderId="30" xfId="0" quotePrefix="1" applyFont="1" applyBorder="1" applyAlignment="1">
      <alignment vertical="center" wrapText="1"/>
    </xf>
    <xf numFmtId="186" fontId="34" fillId="0" borderId="0" xfId="0" applyNumberFormat="1" applyFont="1">
      <alignment vertical="center"/>
    </xf>
    <xf numFmtId="0" fontId="3" fillId="0" borderId="30" xfId="0" applyFont="1" applyBorder="1" applyAlignment="1">
      <alignment horizontal="center" vertical="center"/>
    </xf>
    <xf numFmtId="0" fontId="0" fillId="0" borderId="30" xfId="0" applyBorder="1" applyAlignment="1">
      <alignment horizontal="center" vertical="center"/>
    </xf>
    <xf numFmtId="186" fontId="12" fillId="0" borderId="13" xfId="0" applyNumberFormat="1" applyFont="1" applyBorder="1">
      <alignment vertical="center"/>
    </xf>
    <xf numFmtId="0" fontId="3" fillId="0" borderId="15" xfId="0" applyFont="1" applyBorder="1" applyAlignment="1">
      <alignment vertical="center" wrapText="1"/>
    </xf>
    <xf numFmtId="0" fontId="3" fillId="0" borderId="14" xfId="0" applyFont="1" applyBorder="1" applyAlignment="1">
      <alignment vertical="center" wrapText="1"/>
    </xf>
    <xf numFmtId="0" fontId="3" fillId="0" borderId="0" xfId="8" applyFont="1" applyAlignment="1">
      <alignment vertical="center" wrapText="1"/>
    </xf>
    <xf numFmtId="0" fontId="3" fillId="0" borderId="0" xfId="0" applyFont="1" applyAlignment="1">
      <alignment vertical="center" wrapText="1"/>
    </xf>
    <xf numFmtId="0" fontId="0" fillId="0" borderId="35" xfId="0" applyBorder="1">
      <alignment vertical="center"/>
    </xf>
    <xf numFmtId="0" fontId="35" fillId="0" borderId="0" xfId="0" applyFont="1">
      <alignment vertical="center"/>
    </xf>
    <xf numFmtId="0" fontId="0" fillId="0" borderId="35" xfId="0" applyFill="1" applyBorder="1">
      <alignment vertical="center"/>
    </xf>
    <xf numFmtId="9" fontId="0" fillId="0" borderId="35" xfId="0" applyNumberFormat="1" applyFill="1" applyBorder="1">
      <alignment vertical="center"/>
    </xf>
    <xf numFmtId="187" fontId="24" fillId="0" borderId="36" xfId="6" applyNumberFormat="1" applyFont="1" applyBorder="1">
      <alignment vertical="center"/>
    </xf>
    <xf numFmtId="187" fontId="24" fillId="0" borderId="61" xfId="6" applyNumberFormat="1" applyFont="1" applyBorder="1">
      <alignment vertical="center"/>
    </xf>
    <xf numFmtId="187" fontId="24" fillId="0" borderId="64" xfId="6" applyNumberFormat="1" applyFont="1" applyBorder="1">
      <alignment vertical="center"/>
    </xf>
    <xf numFmtId="186" fontId="24" fillId="0" borderId="36" xfId="6" applyNumberFormat="1" applyFont="1" applyBorder="1" applyAlignment="1">
      <alignment vertical="center" wrapText="1"/>
    </xf>
    <xf numFmtId="186" fontId="24" fillId="0" borderId="61" xfId="6" applyNumberFormat="1" applyFont="1" applyBorder="1" applyAlignment="1">
      <alignment vertical="center" wrapText="1"/>
    </xf>
    <xf numFmtId="186" fontId="24" fillId="0" borderId="84" xfId="6" applyNumberFormat="1" applyFont="1" applyBorder="1" applyAlignment="1">
      <alignment horizontal="right" vertical="center" wrapText="1"/>
    </xf>
    <xf numFmtId="186" fontId="24" fillId="0" borderId="87" xfId="6" applyNumberFormat="1" applyFont="1" applyBorder="1" applyAlignment="1">
      <alignment horizontal="right" vertical="center" wrapText="1"/>
    </xf>
    <xf numFmtId="186" fontId="24" fillId="0" borderId="61" xfId="6" applyNumberFormat="1" applyFont="1" applyBorder="1">
      <alignment vertical="center"/>
    </xf>
    <xf numFmtId="186" fontId="24" fillId="0" borderId="64" xfId="6" applyNumberFormat="1" applyFont="1" applyBorder="1">
      <alignment vertical="center"/>
    </xf>
    <xf numFmtId="0" fontId="3" fillId="0" borderId="30" xfId="0" applyFont="1" applyBorder="1" applyAlignment="1">
      <alignment horizontal="left" vertical="center"/>
    </xf>
    <xf numFmtId="0" fontId="21" fillId="0" borderId="0" xfId="0" applyFont="1">
      <alignment vertical="center"/>
    </xf>
    <xf numFmtId="0" fontId="21" fillId="0" borderId="35" xfId="0" applyFont="1" applyBorder="1">
      <alignment vertical="center"/>
    </xf>
    <xf numFmtId="0" fontId="21" fillId="0" borderId="0" xfId="0" applyFont="1" applyAlignment="1">
      <alignment horizontal="center" vertical="center"/>
    </xf>
    <xf numFmtId="0" fontId="21" fillId="0" borderId="0" xfId="8" applyFont="1" applyAlignment="1">
      <alignment vertical="center"/>
    </xf>
    <xf numFmtId="0" fontId="3" fillId="0" borderId="14" xfId="0" applyFont="1" applyBorder="1" applyAlignment="1">
      <alignment horizontal="center" vertical="center"/>
    </xf>
    <xf numFmtId="184" fontId="14" fillId="2" borderId="38" xfId="5" applyNumberFormat="1" applyFont="1" applyFill="1" applyBorder="1" applyAlignment="1" applyProtection="1">
      <alignment horizontal="right" vertical="center" indent="3" shrinkToFit="1"/>
    </xf>
    <xf numFmtId="184" fontId="14" fillId="2" borderId="39" xfId="5" applyNumberFormat="1" applyFont="1" applyFill="1" applyBorder="1" applyAlignment="1" applyProtection="1">
      <alignment horizontal="right" vertical="center" indent="3" shrinkToFit="1"/>
    </xf>
    <xf numFmtId="3" fontId="18" fillId="0" borderId="56" xfId="1" applyNumberFormat="1" applyFont="1" applyFill="1" applyBorder="1" applyAlignment="1" applyProtection="1">
      <alignment horizontal="right" vertical="center" shrinkToFit="1"/>
    </xf>
    <xf numFmtId="3" fontId="18" fillId="0" borderId="57" xfId="1" applyNumberFormat="1" applyFont="1" applyFill="1" applyBorder="1" applyAlignment="1" applyProtection="1">
      <alignment horizontal="right" vertical="center" shrinkToFit="1"/>
    </xf>
    <xf numFmtId="182" fontId="17" fillId="0" borderId="47" xfId="1" applyNumberFormat="1" applyFont="1" applyFill="1" applyBorder="1" applyAlignment="1" applyProtection="1">
      <alignment horizontal="right" vertical="center" shrinkToFit="1"/>
      <protection locked="0"/>
    </xf>
    <xf numFmtId="182" fontId="17" fillId="0" borderId="43" xfId="1" applyNumberFormat="1" applyFont="1" applyFill="1" applyBorder="1" applyAlignment="1" applyProtection="1">
      <alignment horizontal="right" vertical="center" shrinkToFit="1"/>
      <protection locked="0"/>
    </xf>
    <xf numFmtId="182" fontId="17" fillId="0" borderId="46" xfId="1" applyNumberFormat="1" applyFont="1" applyFill="1" applyBorder="1" applyAlignment="1" applyProtection="1">
      <alignment horizontal="right" vertical="center" shrinkToFit="1"/>
      <protection locked="0"/>
    </xf>
    <xf numFmtId="3" fontId="18" fillId="0" borderId="55" xfId="1" applyNumberFormat="1" applyFont="1" applyFill="1" applyBorder="1" applyAlignment="1" applyProtection="1">
      <alignment horizontal="right" vertical="center" shrinkToFit="1"/>
    </xf>
    <xf numFmtId="3" fontId="18" fillId="0" borderId="90" xfId="1" applyNumberFormat="1" applyFont="1" applyFill="1" applyBorder="1" applyAlignment="1" applyProtection="1">
      <alignment horizontal="right" vertical="center" shrinkToFit="1"/>
    </xf>
    <xf numFmtId="3" fontId="18" fillId="0" borderId="91" xfId="1" applyNumberFormat="1" applyFont="1" applyFill="1" applyBorder="1" applyAlignment="1" applyProtection="1">
      <alignment horizontal="right" vertical="center" shrinkToFit="1"/>
    </xf>
    <xf numFmtId="3" fontId="18" fillId="0" borderId="93" xfId="1" applyNumberFormat="1" applyFont="1" applyFill="1" applyBorder="1" applyAlignment="1" applyProtection="1">
      <alignment horizontal="right" vertical="center" shrinkToFit="1"/>
    </xf>
    <xf numFmtId="0" fontId="11" fillId="5" borderId="41" xfId="1" applyFont="1" applyFill="1" applyBorder="1" applyAlignment="1" applyProtection="1">
      <alignment horizontal="center" vertical="center" shrinkToFit="1"/>
    </xf>
    <xf numFmtId="0" fontId="11" fillId="5" borderId="21" xfId="1" applyFont="1" applyFill="1" applyBorder="1" applyAlignment="1" applyProtection="1">
      <alignment horizontal="center" vertical="center" shrinkToFit="1"/>
    </xf>
    <xf numFmtId="0" fontId="11" fillId="5" borderId="24" xfId="1" applyFont="1" applyFill="1" applyBorder="1" applyAlignment="1" applyProtection="1">
      <alignment horizontal="center" vertical="center" shrinkToFit="1"/>
    </xf>
    <xf numFmtId="0" fontId="11" fillId="5" borderId="40" xfId="1" applyFont="1" applyFill="1" applyBorder="1" applyAlignment="1" applyProtection="1">
      <alignment horizontal="center" vertical="center" shrinkToFit="1"/>
    </xf>
    <xf numFmtId="182" fontId="17" fillId="0" borderId="48" xfId="1" applyNumberFormat="1" applyFont="1" applyFill="1" applyBorder="1" applyAlignment="1" applyProtection="1">
      <alignment horizontal="right" vertical="center" shrinkToFit="1"/>
      <protection locked="0"/>
    </xf>
    <xf numFmtId="0" fontId="11" fillId="6" borderId="35" xfId="1" applyFont="1" applyFill="1" applyBorder="1" applyAlignment="1" applyProtection="1">
      <alignment horizontal="left" vertical="center" wrapText="1"/>
    </xf>
    <xf numFmtId="184" fontId="14" fillId="6" borderId="38" xfId="5" applyNumberFormat="1" applyFont="1" applyFill="1" applyBorder="1" applyAlignment="1" applyProtection="1">
      <alignment horizontal="right" vertical="center" indent="3" shrinkToFit="1"/>
    </xf>
    <xf numFmtId="184" fontId="14" fillId="6" borderId="39" xfId="5" applyNumberFormat="1" applyFont="1" applyFill="1" applyBorder="1" applyAlignment="1" applyProtection="1">
      <alignment horizontal="right" vertical="center" indent="3" shrinkToFit="1"/>
    </xf>
    <xf numFmtId="194" fontId="31" fillId="5" borderId="102" xfId="0" applyNumberFormat="1" applyFont="1" applyFill="1" applyBorder="1" applyAlignment="1" applyProtection="1">
      <alignment horizontal="center" vertical="center"/>
    </xf>
    <xf numFmtId="194" fontId="31" fillId="5" borderId="103" xfId="0" applyNumberFormat="1" applyFont="1" applyFill="1" applyBorder="1" applyAlignment="1" applyProtection="1">
      <alignment horizontal="center" vertical="center"/>
    </xf>
    <xf numFmtId="194" fontId="31" fillId="5" borderId="107" xfId="0" applyNumberFormat="1" applyFont="1" applyFill="1" applyBorder="1" applyAlignment="1" applyProtection="1">
      <alignment horizontal="center" vertical="center"/>
    </xf>
    <xf numFmtId="0" fontId="11" fillId="5" borderId="15" xfId="1" applyFont="1" applyFill="1" applyBorder="1" applyAlignment="1" applyProtection="1">
      <alignment horizontal="center" vertical="center" shrinkToFit="1"/>
    </xf>
    <xf numFmtId="0" fontId="11" fillId="5" borderId="13" xfId="1" applyFont="1" applyFill="1" applyBorder="1" applyAlignment="1" applyProtection="1">
      <alignment horizontal="center" vertical="center" shrinkToFit="1"/>
    </xf>
    <xf numFmtId="0" fontId="11" fillId="5" borderId="14" xfId="1" applyFont="1" applyFill="1" applyBorder="1" applyAlignment="1" applyProtection="1">
      <alignment horizontal="center" vertical="center" shrinkToFit="1"/>
    </xf>
    <xf numFmtId="38" fontId="20" fillId="0" borderId="66" xfId="5" applyFont="1" applyFill="1" applyBorder="1" applyAlignment="1" applyProtection="1">
      <alignment horizontal="right" vertical="center" shrinkToFit="1"/>
    </xf>
    <xf numFmtId="38" fontId="20" fillId="0" borderId="67" xfId="5" applyFont="1" applyFill="1" applyBorder="1" applyAlignment="1" applyProtection="1">
      <alignment horizontal="right" vertical="center" shrinkToFit="1"/>
    </xf>
    <xf numFmtId="0" fontId="11" fillId="0" borderId="24" xfId="1" applyFont="1" applyFill="1" applyBorder="1" applyAlignment="1" applyProtection="1">
      <alignment horizontal="left" vertical="center"/>
    </xf>
    <xf numFmtId="0" fontId="11" fillId="0" borderId="25" xfId="1" applyFont="1" applyFill="1" applyBorder="1" applyAlignment="1" applyProtection="1">
      <alignment horizontal="left" vertical="center"/>
    </xf>
    <xf numFmtId="0" fontId="11" fillId="0" borderId="26" xfId="1" applyFont="1" applyFill="1" applyBorder="1" applyAlignment="1" applyProtection="1">
      <alignment horizontal="left" vertical="center"/>
    </xf>
    <xf numFmtId="183" fontId="20" fillId="0" borderId="24" xfId="1" applyNumberFormat="1" applyFont="1" applyFill="1" applyBorder="1" applyAlignment="1" applyProtection="1">
      <alignment horizontal="center" vertical="center" shrinkToFit="1"/>
    </xf>
    <xf numFmtId="183" fontId="20" fillId="0" borderId="25" xfId="1" applyNumberFormat="1" applyFont="1" applyFill="1" applyBorder="1" applyAlignment="1" applyProtection="1">
      <alignment horizontal="center" vertical="center" shrinkToFit="1"/>
    </xf>
    <xf numFmtId="183" fontId="20" fillId="0" borderId="26" xfId="1" applyNumberFormat="1" applyFont="1" applyFill="1" applyBorder="1" applyAlignment="1" applyProtection="1">
      <alignment horizontal="center" vertical="center" shrinkToFit="1"/>
    </xf>
    <xf numFmtId="0" fontId="11" fillId="0" borderId="15" xfId="1" applyFont="1" applyFill="1" applyBorder="1" applyAlignment="1" applyProtection="1">
      <alignment horizontal="left" vertical="center"/>
    </xf>
    <xf numFmtId="0" fontId="11" fillId="0" borderId="13" xfId="1" applyFont="1" applyFill="1" applyBorder="1" applyAlignment="1" applyProtection="1">
      <alignment horizontal="left" vertical="center"/>
    </xf>
    <xf numFmtId="0" fontId="11" fillId="0" borderId="14" xfId="1" applyFont="1" applyFill="1" applyBorder="1" applyAlignment="1" applyProtection="1">
      <alignment horizontal="left" vertical="center"/>
    </xf>
    <xf numFmtId="183" fontId="20" fillId="0" borderId="15" xfId="1" applyNumberFormat="1" applyFont="1" applyFill="1" applyBorder="1" applyAlignment="1" applyProtection="1">
      <alignment horizontal="center" vertical="center" shrinkToFit="1"/>
    </xf>
    <xf numFmtId="183" fontId="20" fillId="0" borderId="13" xfId="1" applyNumberFormat="1" applyFont="1" applyFill="1" applyBorder="1" applyAlignment="1" applyProtection="1">
      <alignment horizontal="center" vertical="center" shrinkToFit="1"/>
    </xf>
    <xf numFmtId="183" fontId="20" fillId="0" borderId="14" xfId="1" applyNumberFormat="1" applyFont="1" applyFill="1" applyBorder="1" applyAlignment="1" applyProtection="1">
      <alignment horizontal="center" vertical="center" shrinkToFit="1"/>
    </xf>
    <xf numFmtId="38" fontId="20" fillId="0" borderId="70" xfId="5" applyFont="1" applyFill="1" applyBorder="1" applyAlignment="1" applyProtection="1">
      <alignment horizontal="right" vertical="center" shrinkToFit="1"/>
    </xf>
    <xf numFmtId="38" fontId="20" fillId="0" borderId="71" xfId="5" applyFont="1" applyFill="1" applyBorder="1" applyAlignment="1" applyProtection="1">
      <alignment horizontal="right" vertical="center" shrinkToFit="1"/>
    </xf>
    <xf numFmtId="38" fontId="20" fillId="0" borderId="72" xfId="5" applyFont="1" applyFill="1" applyBorder="1" applyAlignment="1" applyProtection="1">
      <alignment horizontal="right" vertical="center" shrinkToFit="1"/>
    </xf>
    <xf numFmtId="0" fontId="15" fillId="5" borderId="35" xfId="1" applyFont="1" applyFill="1" applyBorder="1" applyAlignment="1" applyProtection="1">
      <alignment horizontal="center" vertical="center" wrapText="1"/>
    </xf>
    <xf numFmtId="0" fontId="15" fillId="5" borderId="36" xfId="1" applyFont="1" applyFill="1" applyBorder="1" applyAlignment="1" applyProtection="1">
      <alignment horizontal="center" vertical="center" wrapText="1"/>
    </xf>
    <xf numFmtId="180" fontId="14" fillId="5" borderId="37" xfId="1" applyNumberFormat="1" applyFont="1" applyFill="1" applyBorder="1" applyAlignment="1" applyProtection="1">
      <alignment horizontal="center" vertical="center"/>
    </xf>
    <xf numFmtId="180" fontId="14" fillId="5" borderId="38" xfId="1" applyNumberFormat="1" applyFont="1" applyFill="1" applyBorder="1" applyAlignment="1" applyProtection="1">
      <alignment horizontal="center" vertical="center"/>
    </xf>
    <xf numFmtId="180" fontId="14" fillId="5" borderId="39" xfId="1" applyNumberFormat="1" applyFont="1" applyFill="1" applyBorder="1" applyAlignment="1" applyProtection="1">
      <alignment horizontal="center" vertical="center"/>
    </xf>
    <xf numFmtId="0" fontId="11" fillId="5" borderId="35" xfId="1" applyFont="1" applyFill="1" applyBorder="1" applyAlignment="1" applyProtection="1">
      <alignment horizontal="center" vertical="center" wrapText="1"/>
    </xf>
    <xf numFmtId="0" fontId="11" fillId="5" borderId="15" xfId="1" applyFont="1" applyFill="1" applyBorder="1" applyAlignment="1" applyProtection="1">
      <alignment horizontal="center" vertical="center" wrapText="1"/>
    </xf>
    <xf numFmtId="181" fontId="14" fillId="5" borderId="14" xfId="4" applyNumberFormat="1" applyFont="1" applyFill="1" applyBorder="1" applyAlignment="1" applyProtection="1">
      <alignment horizontal="center" vertical="center"/>
    </xf>
    <xf numFmtId="181" fontId="14" fillId="5" borderId="35" xfId="4" applyNumberFormat="1" applyFont="1" applyFill="1" applyBorder="1" applyAlignment="1" applyProtection="1">
      <alignment horizontal="center" vertical="center"/>
    </xf>
    <xf numFmtId="9" fontId="15" fillId="5" borderId="24" xfId="3" applyFont="1" applyFill="1" applyBorder="1" applyAlignment="1" applyProtection="1">
      <alignment horizontal="center" vertical="center" wrapText="1"/>
    </xf>
    <xf numFmtId="9" fontId="15" fillId="5" borderId="25" xfId="3" applyFont="1" applyFill="1" applyBorder="1" applyAlignment="1" applyProtection="1">
      <alignment horizontal="center" vertical="center" wrapText="1"/>
    </xf>
    <xf numFmtId="9" fontId="15" fillId="5" borderId="29" xfId="3" applyFont="1" applyFill="1" applyBorder="1" applyAlignment="1" applyProtection="1">
      <alignment horizontal="center" vertical="center" wrapText="1"/>
    </xf>
    <xf numFmtId="9" fontId="15" fillId="5" borderId="30" xfId="3" applyFont="1" applyFill="1" applyBorder="1" applyAlignment="1" applyProtection="1">
      <alignment horizontal="center" vertical="center" wrapText="1"/>
    </xf>
    <xf numFmtId="181" fontId="14" fillId="5" borderId="64" xfId="4" applyNumberFormat="1" applyFont="1" applyFill="1" applyBorder="1" applyAlignment="1" applyProtection="1">
      <alignment horizontal="center" vertical="center"/>
    </xf>
    <xf numFmtId="181" fontId="14" fillId="5" borderId="29" xfId="4" applyNumberFormat="1" applyFont="1" applyFill="1" applyBorder="1" applyAlignment="1" applyProtection="1">
      <alignment horizontal="center" vertical="center"/>
    </xf>
    <xf numFmtId="0" fontId="15" fillId="5" borderId="36" xfId="1" applyFont="1" applyFill="1" applyBorder="1" applyAlignment="1" applyProtection="1">
      <alignment horizontal="center" vertical="center" shrinkToFit="1"/>
    </xf>
    <xf numFmtId="3" fontId="18" fillId="3" borderId="73" xfId="1" applyNumberFormat="1" applyFont="1" applyFill="1" applyBorder="1" applyAlignment="1" applyProtection="1">
      <alignment horizontal="right" vertical="center" shrinkToFit="1"/>
    </xf>
    <xf numFmtId="3" fontId="18" fillId="3" borderId="74" xfId="1" applyNumberFormat="1" applyFont="1" applyFill="1" applyBorder="1" applyAlignment="1" applyProtection="1">
      <alignment horizontal="right" vertical="center" shrinkToFit="1"/>
    </xf>
    <xf numFmtId="3" fontId="18" fillId="3" borderId="94" xfId="1" applyNumberFormat="1" applyFont="1" applyFill="1" applyBorder="1" applyAlignment="1" applyProtection="1">
      <alignment horizontal="right" vertical="center" shrinkToFit="1"/>
    </xf>
    <xf numFmtId="0" fontId="17" fillId="0" borderId="80" xfId="1" applyFont="1" applyFill="1" applyBorder="1" applyAlignment="1" applyProtection="1">
      <alignment horizontal="center" vertical="center"/>
      <protection locked="0"/>
    </xf>
    <xf numFmtId="0" fontId="17" fillId="0" borderId="81" xfId="1" applyFont="1" applyFill="1" applyBorder="1" applyAlignment="1" applyProtection="1">
      <alignment horizontal="center" vertical="center"/>
      <protection locked="0"/>
    </xf>
    <xf numFmtId="3" fontId="18" fillId="0" borderId="73" xfId="1" applyNumberFormat="1" applyFont="1" applyFill="1" applyBorder="1" applyAlignment="1" applyProtection="1">
      <alignment horizontal="right" vertical="center" shrinkToFit="1"/>
    </xf>
    <xf numFmtId="3" fontId="18" fillId="0" borderId="74" xfId="1" applyNumberFormat="1" applyFont="1" applyFill="1" applyBorder="1" applyAlignment="1" applyProtection="1">
      <alignment horizontal="right" vertical="center" shrinkToFit="1"/>
    </xf>
    <xf numFmtId="3" fontId="18" fillId="0" borderId="75" xfId="1" applyNumberFormat="1" applyFont="1" applyFill="1" applyBorder="1" applyAlignment="1" applyProtection="1">
      <alignment horizontal="right" vertical="center" shrinkToFit="1"/>
    </xf>
    <xf numFmtId="3" fontId="18" fillId="3" borderId="75" xfId="1" applyNumberFormat="1" applyFont="1" applyFill="1" applyBorder="1" applyAlignment="1" applyProtection="1">
      <alignment horizontal="right" vertical="center" shrinkToFit="1"/>
    </xf>
    <xf numFmtId="180" fontId="15" fillId="5" borderId="36" xfId="1" applyNumberFormat="1" applyFont="1" applyFill="1" applyBorder="1" applyAlignment="1" applyProtection="1">
      <alignment horizontal="center" vertical="center"/>
    </xf>
    <xf numFmtId="181" fontId="15" fillId="5" borderId="36" xfId="4" applyNumberFormat="1" applyFont="1" applyFill="1" applyBorder="1" applyAlignment="1" applyProtection="1">
      <alignment horizontal="center" vertical="center"/>
    </xf>
    <xf numFmtId="181" fontId="15" fillId="5" borderId="36" xfId="4" applyNumberFormat="1" applyFont="1" applyFill="1" applyBorder="1" applyAlignment="1" applyProtection="1">
      <alignment horizontal="center" vertical="center" wrapText="1"/>
    </xf>
    <xf numFmtId="181" fontId="15" fillId="5" borderId="24" xfId="4" applyNumberFormat="1" applyFont="1" applyFill="1" applyBorder="1" applyAlignment="1" applyProtection="1">
      <alignment horizontal="center" vertical="center"/>
    </xf>
    <xf numFmtId="181" fontId="15" fillId="5" borderId="35" xfId="4" applyNumberFormat="1" applyFont="1" applyFill="1" applyBorder="1" applyAlignment="1" applyProtection="1">
      <alignment horizontal="center" vertical="center" wrapText="1"/>
    </xf>
    <xf numFmtId="181" fontId="15" fillId="5" borderId="35" xfId="4" applyNumberFormat="1" applyFont="1" applyFill="1" applyBorder="1" applyAlignment="1" applyProtection="1">
      <alignment horizontal="center" vertical="center"/>
    </xf>
    <xf numFmtId="0" fontId="14" fillId="5" borderId="37" xfId="1" applyNumberFormat="1" applyFont="1" applyFill="1" applyBorder="1" applyAlignment="1" applyProtection="1">
      <alignment horizontal="center" vertical="center" shrinkToFit="1"/>
      <protection locked="0"/>
    </xf>
    <xf numFmtId="0" fontId="14" fillId="5" borderId="38" xfId="1" applyNumberFormat="1" applyFont="1" applyFill="1" applyBorder="1" applyAlignment="1" applyProtection="1">
      <alignment horizontal="center" vertical="center" shrinkToFit="1"/>
      <protection locked="0"/>
    </xf>
    <xf numFmtId="0" fontId="14" fillId="5" borderId="39" xfId="1" applyNumberFormat="1" applyFont="1" applyFill="1" applyBorder="1" applyAlignment="1" applyProtection="1">
      <alignment horizontal="center" vertical="center" shrinkToFit="1"/>
      <protection locked="0"/>
    </xf>
    <xf numFmtId="193" fontId="14" fillId="5" borderId="37" xfId="1" applyNumberFormat="1" applyFont="1" applyFill="1" applyBorder="1" applyAlignment="1" applyProtection="1">
      <alignment horizontal="center" vertical="center"/>
      <protection locked="0"/>
    </xf>
    <xf numFmtId="193" fontId="14" fillId="5" borderId="38" xfId="1" applyNumberFormat="1" applyFont="1" applyFill="1" applyBorder="1" applyAlignment="1" applyProtection="1">
      <alignment horizontal="center" vertical="center"/>
      <protection locked="0"/>
    </xf>
    <xf numFmtId="193" fontId="14" fillId="5" borderId="39" xfId="1" applyNumberFormat="1" applyFont="1" applyFill="1" applyBorder="1" applyAlignment="1" applyProtection="1">
      <alignment horizontal="center" vertical="center"/>
      <protection locked="0"/>
    </xf>
    <xf numFmtId="181" fontId="15" fillId="5" borderId="14" xfId="4" applyNumberFormat="1" applyFont="1" applyFill="1" applyBorder="1" applyAlignment="1" applyProtection="1">
      <alignment horizontal="center" vertical="center"/>
    </xf>
    <xf numFmtId="180" fontId="14" fillId="5" borderId="37" xfId="1" applyNumberFormat="1" applyFont="1" applyFill="1" applyBorder="1" applyAlignment="1" applyProtection="1">
      <alignment horizontal="center" vertical="center"/>
      <protection locked="0"/>
    </xf>
    <xf numFmtId="180" fontId="14" fillId="5" borderId="38" xfId="1" applyNumberFormat="1" applyFont="1" applyFill="1" applyBorder="1" applyAlignment="1" applyProtection="1">
      <alignment horizontal="center" vertical="center"/>
      <protection locked="0"/>
    </xf>
    <xf numFmtId="0" fontId="36" fillId="5" borderId="2" xfId="1" applyFont="1" applyFill="1" applyBorder="1" applyAlignment="1" applyProtection="1">
      <alignment horizontal="center" vertical="center" wrapText="1"/>
    </xf>
    <xf numFmtId="0" fontId="36" fillId="5" borderId="3" xfId="1" applyFont="1" applyFill="1" applyBorder="1" applyAlignment="1" applyProtection="1">
      <alignment horizontal="center" vertical="center" wrapText="1"/>
    </xf>
    <xf numFmtId="0" fontId="36" fillId="5" borderId="4" xfId="1" applyFont="1" applyFill="1" applyBorder="1" applyAlignment="1" applyProtection="1">
      <alignment horizontal="center" vertical="center" wrapText="1"/>
    </xf>
    <xf numFmtId="0" fontId="36" fillId="5" borderId="10" xfId="1" applyFont="1" applyFill="1" applyBorder="1" applyAlignment="1" applyProtection="1">
      <alignment horizontal="center" vertical="center" wrapText="1"/>
    </xf>
    <xf numFmtId="0" fontId="36" fillId="5" borderId="0" xfId="1" applyFont="1" applyFill="1" applyBorder="1" applyAlignment="1" applyProtection="1">
      <alignment horizontal="center" vertical="center" wrapText="1"/>
    </xf>
    <xf numFmtId="0" fontId="36" fillId="5" borderId="11" xfId="1" applyFont="1" applyFill="1" applyBorder="1" applyAlignment="1" applyProtection="1">
      <alignment horizontal="center" vertical="center" wrapText="1"/>
    </xf>
    <xf numFmtId="0" fontId="36" fillId="5" borderId="17" xfId="1" applyFont="1" applyFill="1" applyBorder="1" applyAlignment="1" applyProtection="1">
      <alignment horizontal="center" vertical="center" wrapText="1"/>
    </xf>
    <xf numFmtId="0" fontId="36" fillId="5" borderId="1" xfId="1" applyFont="1" applyFill="1" applyBorder="1" applyAlignment="1" applyProtection="1">
      <alignment horizontal="center" vertical="center" wrapText="1"/>
    </xf>
    <xf numFmtId="0" fontId="36" fillId="5" borderId="18" xfId="1" applyFont="1" applyFill="1" applyBorder="1" applyAlignment="1" applyProtection="1">
      <alignment horizontal="center" vertical="center" wrapText="1"/>
    </xf>
    <xf numFmtId="0" fontId="19" fillId="2" borderId="32" xfId="1" applyFont="1" applyFill="1" applyBorder="1" applyAlignment="1" applyProtection="1">
      <alignment horizontal="left" vertical="center" wrapText="1"/>
    </xf>
    <xf numFmtId="0" fontId="19" fillId="2" borderId="33" xfId="1" applyFont="1" applyFill="1" applyBorder="1" applyAlignment="1" applyProtection="1">
      <alignment horizontal="left" vertical="center" wrapText="1"/>
    </xf>
    <xf numFmtId="0" fontId="19" fillId="2" borderId="112" xfId="1" applyFont="1" applyFill="1" applyBorder="1" applyAlignment="1" applyProtection="1">
      <alignment horizontal="left" vertical="center" wrapText="1"/>
    </xf>
    <xf numFmtId="0" fontId="6" fillId="5" borderId="35" xfId="1" applyFont="1" applyFill="1" applyBorder="1" applyAlignment="1" applyProtection="1">
      <alignment horizontal="center" vertical="center"/>
    </xf>
    <xf numFmtId="0" fontId="6" fillId="5" borderId="15" xfId="1" applyFont="1" applyFill="1" applyBorder="1" applyAlignment="1" applyProtection="1">
      <alignment horizontal="center" vertical="center"/>
    </xf>
    <xf numFmtId="178" fontId="14" fillId="5" borderId="37" xfId="1" applyNumberFormat="1" applyFont="1" applyFill="1" applyBorder="1" applyAlignment="1" applyProtection="1">
      <alignment horizontal="center" vertical="center"/>
      <protection locked="0"/>
    </xf>
    <xf numFmtId="178" fontId="14" fillId="5" borderId="38" xfId="1" applyNumberFormat="1" applyFont="1" applyFill="1" applyBorder="1" applyAlignment="1" applyProtection="1">
      <alignment horizontal="center" vertical="center"/>
      <protection locked="0"/>
    </xf>
    <xf numFmtId="178" fontId="14" fillId="5" borderId="39" xfId="1" applyNumberFormat="1" applyFont="1" applyFill="1" applyBorder="1" applyAlignment="1" applyProtection="1">
      <alignment horizontal="center" vertical="center"/>
      <protection locked="0"/>
    </xf>
    <xf numFmtId="0" fontId="6" fillId="5" borderId="14" xfId="1" applyFont="1" applyFill="1" applyBorder="1" applyAlignment="1" applyProtection="1">
      <alignment horizontal="center" vertical="center"/>
    </xf>
    <xf numFmtId="0" fontId="11" fillId="5" borderId="19" xfId="1" applyFont="1" applyFill="1" applyBorder="1" applyAlignment="1" applyProtection="1">
      <alignment horizontal="center" vertical="center" shrinkToFit="1"/>
      <protection hidden="1"/>
    </xf>
    <xf numFmtId="0" fontId="11" fillId="5" borderId="20" xfId="1" applyFont="1" applyFill="1" applyBorder="1" applyAlignment="1" applyProtection="1">
      <alignment horizontal="center" vertical="center" shrinkToFit="1"/>
      <protection hidden="1"/>
    </xf>
    <xf numFmtId="0" fontId="11" fillId="5" borderId="21" xfId="1" applyFont="1" applyFill="1" applyBorder="1" applyAlignment="1" applyProtection="1">
      <alignment horizontal="center" vertical="center" shrinkToFit="1"/>
      <protection hidden="1"/>
    </xf>
    <xf numFmtId="0" fontId="33" fillId="5" borderId="0" xfId="1" applyFont="1" applyFill="1" applyAlignment="1" applyProtection="1">
      <alignment horizontal="center" vertical="center"/>
    </xf>
    <xf numFmtId="0" fontId="3" fillId="5" borderId="27" xfId="1" applyFont="1" applyFill="1" applyBorder="1" applyAlignment="1" applyProtection="1">
      <alignment horizontal="left" vertical="center" shrinkToFit="1"/>
    </xf>
    <xf numFmtId="0" fontId="3" fillId="5" borderId="0" xfId="1" applyFont="1" applyFill="1" applyBorder="1" applyAlignment="1" applyProtection="1">
      <alignment horizontal="left" vertical="center" shrinkToFit="1"/>
    </xf>
    <xf numFmtId="0" fontId="3" fillId="5" borderId="28" xfId="1" applyFont="1" applyFill="1" applyBorder="1" applyAlignment="1" applyProtection="1">
      <alignment horizontal="left" vertical="center" shrinkToFit="1"/>
    </xf>
    <xf numFmtId="9" fontId="16" fillId="5" borderId="32" xfId="3" applyFont="1" applyFill="1" applyBorder="1" applyAlignment="1" applyProtection="1">
      <alignment horizontal="center" vertical="center"/>
      <protection locked="0"/>
    </xf>
    <xf numFmtId="9" fontId="16" fillId="5" borderId="33" xfId="3" applyFont="1" applyFill="1" applyBorder="1" applyAlignment="1" applyProtection="1">
      <alignment horizontal="center" vertical="center"/>
      <protection locked="0"/>
    </xf>
    <xf numFmtId="9" fontId="16" fillId="5" borderId="34" xfId="3" applyFont="1" applyFill="1" applyBorder="1" applyAlignment="1" applyProtection="1">
      <alignment horizontal="center" vertical="center"/>
      <protection locked="0"/>
    </xf>
    <xf numFmtId="179" fontId="14" fillId="5" borderId="37" xfId="1" applyNumberFormat="1" applyFont="1" applyFill="1" applyBorder="1" applyAlignment="1" applyProtection="1">
      <alignment horizontal="center" vertical="center" shrinkToFit="1"/>
      <protection locked="0"/>
    </xf>
    <xf numFmtId="179" fontId="14" fillId="5" borderId="38" xfId="1" applyNumberFormat="1" applyFont="1" applyFill="1" applyBorder="1" applyAlignment="1" applyProtection="1">
      <alignment horizontal="center" vertical="center" shrinkToFit="1"/>
      <protection locked="0"/>
    </xf>
    <xf numFmtId="179" fontId="14" fillId="5" borderId="39" xfId="1" applyNumberFormat="1" applyFont="1" applyFill="1" applyBorder="1" applyAlignment="1" applyProtection="1">
      <alignment horizontal="center" vertical="center" shrinkToFit="1"/>
      <protection locked="0"/>
    </xf>
    <xf numFmtId="0" fontId="14" fillId="5" borderId="35" xfId="1" applyFont="1" applyFill="1" applyBorder="1" applyAlignment="1" applyProtection="1">
      <alignment horizontal="center" vertical="center"/>
    </xf>
    <xf numFmtId="0" fontId="11" fillId="5" borderId="35" xfId="1" applyFont="1" applyFill="1" applyBorder="1" applyAlignment="1" applyProtection="1">
      <alignment horizontal="center" vertical="center"/>
    </xf>
    <xf numFmtId="0" fontId="11" fillId="0" borderId="15" xfId="1" applyFont="1" applyFill="1" applyBorder="1" applyAlignment="1" applyProtection="1">
      <alignment horizontal="left" vertical="center" shrinkToFit="1"/>
    </xf>
    <xf numFmtId="0" fontId="11" fillId="0" borderId="13" xfId="1" applyFont="1" applyFill="1" applyBorder="1" applyAlignment="1" applyProtection="1">
      <alignment horizontal="left" vertical="center" shrinkToFit="1"/>
    </xf>
    <xf numFmtId="38" fontId="20" fillId="0" borderId="65" xfId="5" applyFont="1" applyFill="1" applyBorder="1" applyAlignment="1" applyProtection="1">
      <alignment horizontal="right" vertical="center" shrinkToFit="1"/>
    </xf>
    <xf numFmtId="0" fontId="11" fillId="5" borderId="30" xfId="1" applyFont="1" applyFill="1" applyBorder="1" applyAlignment="1" applyProtection="1">
      <alignment horizontal="right" vertical="center" shrinkToFit="1"/>
    </xf>
    <xf numFmtId="0" fontId="11" fillId="5" borderId="31" xfId="1" applyFont="1" applyFill="1" applyBorder="1" applyAlignment="1" applyProtection="1">
      <alignment horizontal="right" vertical="center" shrinkToFit="1"/>
    </xf>
    <xf numFmtId="3" fontId="18" fillId="5" borderId="100" xfId="1" applyNumberFormat="1" applyFont="1" applyFill="1" applyBorder="1" applyAlignment="1" applyProtection="1">
      <alignment horizontal="center" vertical="center" shrinkToFit="1"/>
    </xf>
    <xf numFmtId="3" fontId="18" fillId="5" borderId="101" xfId="1" applyNumberFormat="1" applyFont="1" applyFill="1" applyBorder="1" applyAlignment="1" applyProtection="1">
      <alignment horizontal="center" vertical="center" shrinkToFit="1"/>
    </xf>
    <xf numFmtId="0" fontId="19" fillId="0" borderId="36" xfId="1" applyFont="1" applyFill="1" applyBorder="1" applyAlignment="1" applyProtection="1">
      <alignment horizontal="center" vertical="center" textRotation="255" wrapText="1"/>
    </xf>
    <xf numFmtId="0" fontId="19" fillId="0" borderId="61" xfId="1" applyFont="1" applyFill="1" applyBorder="1" applyAlignment="1" applyProtection="1">
      <alignment horizontal="center" vertical="center" textRotation="255" wrapText="1"/>
    </xf>
    <xf numFmtId="0" fontId="29" fillId="0" borderId="36" xfId="1" applyFont="1" applyFill="1" applyBorder="1" applyAlignment="1" applyProtection="1">
      <alignment horizontal="center" vertical="center" textRotation="255" wrapText="1"/>
    </xf>
    <xf numFmtId="0" fontId="29" fillId="0" borderId="64" xfId="1" applyFont="1" applyFill="1" applyBorder="1" applyAlignment="1" applyProtection="1">
      <alignment horizontal="center" vertical="center" textRotation="255" wrapText="1"/>
    </xf>
    <xf numFmtId="3" fontId="18" fillId="0" borderId="69" xfId="1" applyNumberFormat="1" applyFont="1" applyFill="1" applyBorder="1" applyAlignment="1" applyProtection="1">
      <alignment horizontal="right" vertical="center" shrinkToFit="1"/>
    </xf>
    <xf numFmtId="3" fontId="18" fillId="0" borderId="88" xfId="1" applyNumberFormat="1" applyFont="1" applyFill="1" applyBorder="1" applyAlignment="1" applyProtection="1">
      <alignment horizontal="right" vertical="center" shrinkToFit="1"/>
    </xf>
    <xf numFmtId="3" fontId="18" fillId="0" borderId="78" xfId="1" applyNumberFormat="1" applyFont="1" applyFill="1" applyBorder="1" applyAlignment="1" applyProtection="1">
      <alignment horizontal="right" vertical="center" shrinkToFit="1"/>
    </xf>
    <xf numFmtId="3" fontId="18" fillId="0" borderId="79" xfId="1" applyNumberFormat="1" applyFont="1" applyFill="1" applyBorder="1" applyAlignment="1" applyProtection="1">
      <alignment horizontal="right" vertical="center" shrinkToFit="1"/>
    </xf>
    <xf numFmtId="3" fontId="18" fillId="0" borderId="77" xfId="1" applyNumberFormat="1" applyFont="1" applyFill="1" applyBorder="1" applyAlignment="1" applyProtection="1">
      <alignment horizontal="right" vertical="center" shrinkToFit="1"/>
    </xf>
    <xf numFmtId="3" fontId="18" fillId="0" borderId="104" xfId="1" quotePrefix="1" applyNumberFormat="1" applyFont="1" applyFill="1" applyBorder="1" applyAlignment="1" applyProtection="1">
      <alignment vertical="center" shrinkToFit="1"/>
    </xf>
    <xf numFmtId="3" fontId="18" fillId="0" borderId="66" xfId="1" quotePrefix="1" applyNumberFormat="1" applyFont="1" applyFill="1" applyBorder="1" applyAlignment="1" applyProtection="1">
      <alignment vertical="center" shrinkToFit="1"/>
    </xf>
    <xf numFmtId="3" fontId="18" fillId="0" borderId="105" xfId="1" quotePrefix="1" applyNumberFormat="1" applyFont="1" applyFill="1" applyBorder="1" applyAlignment="1" applyProtection="1">
      <alignment vertical="center" shrinkToFit="1"/>
    </xf>
    <xf numFmtId="3" fontId="18" fillId="0" borderId="65" xfId="1" quotePrefix="1" applyNumberFormat="1" applyFont="1" applyFill="1" applyBorder="1" applyAlignment="1" applyProtection="1">
      <alignment vertical="center" shrinkToFit="1"/>
    </xf>
    <xf numFmtId="3" fontId="18" fillId="0" borderId="67" xfId="1" quotePrefix="1" applyNumberFormat="1" applyFont="1" applyFill="1" applyBorder="1" applyAlignment="1" applyProtection="1">
      <alignment vertical="center" shrinkToFit="1"/>
    </xf>
    <xf numFmtId="3" fontId="11" fillId="0" borderId="0" xfId="1" applyNumberFormat="1" applyFont="1" applyFill="1" applyBorder="1" applyAlignment="1" applyProtection="1">
      <alignment horizontal="right" vertical="center" shrinkToFit="1"/>
    </xf>
    <xf numFmtId="0" fontId="11" fillId="0" borderId="0" xfId="1" applyFont="1" applyFill="1" applyBorder="1" applyAlignment="1" applyProtection="1">
      <alignment horizontal="right" vertical="center" shrinkToFit="1"/>
    </xf>
    <xf numFmtId="0" fontId="17" fillId="5" borderId="32" xfId="1" applyFont="1" applyFill="1" applyBorder="1" applyAlignment="1" applyProtection="1">
      <alignment horizontal="center" vertical="center"/>
      <protection locked="0"/>
    </xf>
    <xf numFmtId="0" fontId="17" fillId="5" borderId="34" xfId="1" applyFont="1" applyFill="1" applyBorder="1" applyAlignment="1" applyProtection="1">
      <alignment horizontal="center" vertical="center"/>
      <protection locked="0"/>
    </xf>
    <xf numFmtId="3" fontId="18" fillId="5" borderId="98" xfId="1" applyNumberFormat="1" applyFont="1" applyFill="1" applyBorder="1" applyAlignment="1" applyProtection="1">
      <alignment horizontal="center" vertical="center" shrinkToFit="1"/>
    </xf>
    <xf numFmtId="3" fontId="18" fillId="5" borderId="99" xfId="1" applyNumberFormat="1" applyFont="1" applyFill="1" applyBorder="1" applyAlignment="1" applyProtection="1">
      <alignment horizontal="center" vertical="center" shrinkToFit="1"/>
    </xf>
    <xf numFmtId="3" fontId="18" fillId="0" borderId="87" xfId="1" applyNumberFormat="1" applyFont="1" applyFill="1" applyBorder="1" applyAlignment="1" applyProtection="1">
      <alignment horizontal="right" vertical="center" shrinkToFit="1"/>
    </xf>
    <xf numFmtId="3" fontId="11" fillId="0" borderId="27" xfId="1" applyNumberFormat="1" applyFont="1" applyFill="1" applyBorder="1" applyAlignment="1" applyProtection="1">
      <alignment horizontal="right" vertical="center" shrinkToFit="1"/>
    </xf>
    <xf numFmtId="0" fontId="11" fillId="0" borderId="35" xfId="1" applyFont="1" applyFill="1" applyBorder="1" applyAlignment="1" applyProtection="1">
      <alignment horizontal="center" vertical="center" textRotation="255"/>
    </xf>
    <xf numFmtId="0" fontId="15" fillId="0" borderId="14" xfId="1" applyFont="1" applyFill="1" applyBorder="1" applyAlignment="1" applyProtection="1">
      <alignment horizontal="center" vertical="center" textRotation="255"/>
    </xf>
    <xf numFmtId="0" fontId="17" fillId="0" borderId="50" xfId="1" applyFont="1" applyFill="1" applyBorder="1" applyAlignment="1" applyProtection="1">
      <alignment horizontal="center" vertical="center"/>
      <protection hidden="1"/>
    </xf>
    <xf numFmtId="0" fontId="17" fillId="0" borderId="51" xfId="1" applyFont="1" applyFill="1" applyBorder="1" applyAlignment="1" applyProtection="1">
      <alignment horizontal="center" vertical="center"/>
      <protection hidden="1"/>
    </xf>
    <xf numFmtId="3" fontId="18" fillId="0" borderId="92" xfId="1" applyNumberFormat="1" applyFont="1" applyFill="1" applyBorder="1" applyAlignment="1" applyProtection="1">
      <alignment horizontal="right" vertical="center" shrinkToFit="1"/>
    </xf>
    <xf numFmtId="0" fontId="17" fillId="0" borderId="53" xfId="1" applyFont="1" applyFill="1" applyBorder="1" applyAlignment="1" applyProtection="1">
      <alignment horizontal="center" vertical="center"/>
      <protection locked="0"/>
    </xf>
    <xf numFmtId="0" fontId="17" fillId="0" borderId="54" xfId="1" applyFont="1" applyFill="1" applyBorder="1" applyAlignment="1" applyProtection="1">
      <alignment horizontal="center" vertical="center"/>
      <protection locked="0"/>
    </xf>
    <xf numFmtId="3" fontId="18" fillId="0" borderId="60" xfId="1" applyNumberFormat="1" applyFont="1" applyFill="1" applyBorder="1" applyAlignment="1" applyProtection="1">
      <alignment horizontal="right" vertical="center" shrinkToFit="1"/>
    </xf>
    <xf numFmtId="0" fontId="11" fillId="0" borderId="102" xfId="1" applyFont="1" applyFill="1" applyBorder="1" applyAlignment="1" applyProtection="1">
      <alignment horizontal="left" vertical="center" wrapText="1" shrinkToFit="1"/>
    </xf>
    <xf numFmtId="0" fontId="11" fillId="0" borderId="103" xfId="1" applyFont="1" applyFill="1" applyBorder="1" applyAlignment="1" applyProtection="1">
      <alignment horizontal="left" vertical="center" wrapText="1" shrinkToFit="1"/>
    </xf>
    <xf numFmtId="0" fontId="17" fillId="0" borderId="32" xfId="1" applyFont="1" applyFill="1" applyBorder="1" applyAlignment="1" applyProtection="1">
      <alignment horizontal="center" vertical="center"/>
      <protection locked="0"/>
    </xf>
    <xf numFmtId="0" fontId="17" fillId="0" borderId="34" xfId="1" applyFont="1" applyFill="1" applyBorder="1" applyAlignment="1" applyProtection="1">
      <alignment horizontal="center" vertical="center"/>
      <protection locked="0"/>
    </xf>
    <xf numFmtId="0" fontId="11" fillId="0" borderId="15" xfId="1" applyFont="1" applyBorder="1" applyAlignment="1" applyProtection="1">
      <alignment horizontal="left" vertical="center"/>
    </xf>
    <xf numFmtId="0" fontId="11" fillId="0" borderId="13" xfId="1" applyFont="1" applyBorder="1" applyAlignment="1" applyProtection="1">
      <alignment horizontal="left" vertical="center"/>
    </xf>
    <xf numFmtId="0" fontId="11" fillId="0" borderId="13" xfId="1" applyFont="1" applyBorder="1" applyAlignment="1" applyProtection="1">
      <alignment horizontal="right" vertical="center"/>
    </xf>
    <xf numFmtId="182" fontId="17" fillId="0" borderId="42" xfId="1" applyNumberFormat="1" applyFont="1" applyFill="1" applyBorder="1" applyAlignment="1" applyProtection="1">
      <alignment horizontal="right" vertical="center" shrinkToFit="1"/>
      <protection locked="0"/>
    </xf>
    <xf numFmtId="182" fontId="17" fillId="0" borderId="44" xfId="1" applyNumberFormat="1" applyFont="1" applyFill="1" applyBorder="1" applyAlignment="1" applyProtection="1">
      <alignment horizontal="right" vertical="center" shrinkToFit="1"/>
      <protection locked="0"/>
    </xf>
    <xf numFmtId="182" fontId="17" fillId="0" borderId="45" xfId="1" applyNumberFormat="1" applyFont="1" applyFill="1" applyBorder="1" applyAlignment="1" applyProtection="1">
      <alignment horizontal="right" vertical="center" shrinkToFit="1"/>
      <protection locked="0"/>
    </xf>
    <xf numFmtId="0" fontId="11" fillId="5" borderId="24" xfId="1" applyFont="1" applyFill="1" applyBorder="1" applyAlignment="1" applyProtection="1">
      <alignment horizontal="center" vertical="center"/>
    </xf>
    <xf numFmtId="0" fontId="11" fillId="5" borderId="25" xfId="1" applyFont="1" applyFill="1" applyBorder="1" applyAlignment="1" applyProtection="1">
      <alignment horizontal="center" vertical="center"/>
    </xf>
    <xf numFmtId="0" fontId="11" fillId="5" borderId="27" xfId="1" applyFont="1" applyFill="1" applyBorder="1" applyAlignment="1" applyProtection="1">
      <alignment horizontal="center" vertical="center"/>
    </xf>
    <xf numFmtId="0" fontId="11" fillId="5" borderId="0" xfId="1" applyFont="1" applyFill="1" applyBorder="1" applyAlignment="1" applyProtection="1">
      <alignment horizontal="center" vertical="center"/>
    </xf>
    <xf numFmtId="0" fontId="11" fillId="5" borderId="29" xfId="1" applyFont="1" applyFill="1" applyBorder="1" applyAlignment="1" applyProtection="1">
      <alignment horizontal="center" vertical="center"/>
    </xf>
    <xf numFmtId="0" fontId="11" fillId="5" borderId="30" xfId="1" applyFont="1" applyFill="1" applyBorder="1" applyAlignment="1" applyProtection="1">
      <alignment horizontal="center" vertical="center"/>
    </xf>
    <xf numFmtId="0" fontId="30" fillId="5" borderId="106" xfId="0" applyFont="1" applyFill="1" applyBorder="1" applyAlignment="1" applyProtection="1">
      <alignment horizontal="left" vertical="center"/>
    </xf>
    <xf numFmtId="0" fontId="30" fillId="5" borderId="103" xfId="0" applyFont="1" applyFill="1" applyBorder="1" applyAlignment="1" applyProtection="1">
      <alignment horizontal="left" vertical="center"/>
    </xf>
    <xf numFmtId="0" fontId="30" fillId="5" borderId="107" xfId="0" applyFont="1" applyFill="1" applyBorder="1" applyAlignment="1" applyProtection="1">
      <alignment horizontal="left" vertical="center"/>
    </xf>
    <xf numFmtId="0" fontId="8" fillId="5" borderId="22" xfId="1" applyFont="1" applyFill="1" applyBorder="1" applyAlignment="1" applyProtection="1">
      <alignment horizontal="center" vertical="center" shrinkToFit="1"/>
      <protection locked="0"/>
    </xf>
    <xf numFmtId="0" fontId="8" fillId="5" borderId="20" xfId="1" applyFont="1" applyFill="1" applyBorder="1" applyAlignment="1" applyProtection="1">
      <alignment horizontal="center" vertical="center" shrinkToFit="1"/>
      <protection locked="0"/>
    </xf>
    <xf numFmtId="0" fontId="8" fillId="5" borderId="23" xfId="1" applyFont="1" applyFill="1" applyBorder="1" applyAlignment="1" applyProtection="1">
      <alignment horizontal="center" vertical="center" shrinkToFit="1"/>
      <protection locked="0"/>
    </xf>
    <xf numFmtId="0" fontId="2" fillId="5" borderId="0" xfId="1" applyFill="1" applyBorder="1" applyAlignment="1" applyProtection="1">
      <alignment horizontal="center"/>
    </xf>
    <xf numFmtId="0" fontId="6" fillId="5" borderId="5" xfId="1" applyFont="1" applyFill="1" applyBorder="1" applyAlignment="1" applyProtection="1">
      <alignment horizontal="center" vertical="center" shrinkToFit="1"/>
      <protection hidden="1"/>
    </xf>
    <xf numFmtId="0" fontId="6" fillId="5" borderId="6" xfId="1" applyFont="1" applyFill="1" applyBorder="1" applyAlignment="1" applyProtection="1">
      <alignment horizontal="center" vertical="center" shrinkToFit="1"/>
      <protection hidden="1"/>
    </xf>
    <xf numFmtId="0" fontId="6" fillId="5" borderId="7" xfId="1" applyFont="1" applyFill="1" applyBorder="1" applyAlignment="1" applyProtection="1">
      <alignment horizontal="center" vertical="center" shrinkToFit="1"/>
      <protection hidden="1"/>
    </xf>
    <xf numFmtId="177" fontId="8" fillId="5" borderId="15" xfId="1" applyNumberFormat="1" applyFont="1" applyFill="1" applyBorder="1" applyAlignment="1" applyProtection="1">
      <alignment horizontal="center" vertical="center" shrinkToFit="1"/>
    </xf>
    <xf numFmtId="177" fontId="8" fillId="5" borderId="13" xfId="1" applyNumberFormat="1" applyFont="1" applyFill="1" applyBorder="1" applyAlignment="1" applyProtection="1">
      <alignment horizontal="center" vertical="center" shrinkToFit="1"/>
    </xf>
    <xf numFmtId="177" fontId="8" fillId="5" borderId="16" xfId="1" applyNumberFormat="1" applyFont="1" applyFill="1" applyBorder="1" applyAlignment="1" applyProtection="1">
      <alignment horizontal="center" vertical="center" shrinkToFit="1"/>
    </xf>
    <xf numFmtId="0" fontId="6" fillId="5" borderId="12" xfId="1" applyFont="1" applyFill="1" applyBorder="1" applyAlignment="1" applyProtection="1">
      <alignment horizontal="center" vertical="center" shrinkToFit="1"/>
      <protection hidden="1"/>
    </xf>
    <xf numFmtId="0" fontId="6" fillId="5" borderId="13" xfId="1" applyFont="1" applyFill="1" applyBorder="1" applyAlignment="1" applyProtection="1">
      <alignment horizontal="center" vertical="center" shrinkToFit="1"/>
      <protection hidden="1"/>
    </xf>
    <xf numFmtId="0" fontId="6" fillId="5" borderId="14" xfId="1" applyFont="1" applyFill="1" applyBorder="1" applyAlignment="1" applyProtection="1">
      <alignment horizontal="center" vertical="center" shrinkToFit="1"/>
      <protection hidden="1"/>
    </xf>
    <xf numFmtId="176" fontId="2" fillId="5" borderId="0" xfId="1" applyNumberFormat="1" applyFont="1" applyFill="1" applyBorder="1" applyAlignment="1" applyProtection="1">
      <alignment horizontal="center"/>
    </xf>
    <xf numFmtId="177" fontId="8" fillId="5" borderId="8" xfId="1" applyNumberFormat="1" applyFont="1" applyFill="1" applyBorder="1" applyAlignment="1" applyProtection="1">
      <alignment horizontal="center" vertical="center" shrinkToFit="1"/>
    </xf>
    <xf numFmtId="177" fontId="8" fillId="5" borderId="6" xfId="1" applyNumberFormat="1" applyFont="1" applyFill="1" applyBorder="1" applyAlignment="1" applyProtection="1">
      <alignment horizontal="center" vertical="center" shrinkToFit="1"/>
    </xf>
    <xf numFmtId="177" fontId="8" fillId="5" borderId="6" xfId="1" applyNumberFormat="1" applyFont="1" applyFill="1" applyBorder="1" applyAlignment="1" applyProtection="1">
      <alignment horizontal="center" vertical="center" shrinkToFit="1"/>
      <protection locked="0"/>
    </xf>
    <xf numFmtId="177" fontId="8" fillId="5" borderId="9" xfId="1" applyNumberFormat="1" applyFont="1" applyFill="1" applyBorder="1" applyAlignment="1" applyProtection="1">
      <alignment horizontal="center" vertical="center" shrinkToFit="1"/>
    </xf>
    <xf numFmtId="0" fontId="11" fillId="5" borderId="10" xfId="1" applyFont="1" applyFill="1" applyBorder="1" applyAlignment="1" applyProtection="1">
      <alignment horizontal="center" vertical="center" shrinkToFit="1"/>
      <protection hidden="1"/>
    </xf>
    <xf numFmtId="0" fontId="11" fillId="5" borderId="0" xfId="1" applyFont="1" applyFill="1" applyBorder="1" applyAlignment="1" applyProtection="1">
      <alignment horizontal="center" vertical="center" shrinkToFit="1"/>
      <protection hidden="1"/>
    </xf>
    <xf numFmtId="0" fontId="11" fillId="5" borderId="28" xfId="1" applyFont="1" applyFill="1" applyBorder="1" applyAlignment="1" applyProtection="1">
      <alignment horizontal="center" vertical="center" shrinkToFit="1"/>
      <protection hidden="1"/>
    </xf>
    <xf numFmtId="0" fontId="11" fillId="5" borderId="95" xfId="1" applyFont="1" applyFill="1" applyBorder="1" applyAlignment="1" applyProtection="1">
      <alignment horizontal="center" vertical="center" shrinkToFit="1"/>
      <protection hidden="1"/>
    </xf>
    <xf numFmtId="0" fontId="11" fillId="5" borderId="30" xfId="1" applyFont="1" applyFill="1" applyBorder="1" applyAlignment="1" applyProtection="1">
      <alignment horizontal="center" vertical="center" shrinkToFit="1"/>
      <protection hidden="1"/>
    </xf>
    <xf numFmtId="0" fontId="11" fillId="5" borderId="31" xfId="1" applyFont="1" applyFill="1" applyBorder="1" applyAlignment="1" applyProtection="1">
      <alignment horizontal="center" vertical="center" shrinkToFit="1"/>
      <protection hidden="1"/>
    </xf>
    <xf numFmtId="177" fontId="8" fillId="5" borderId="15" xfId="1" applyNumberFormat="1" applyFont="1" applyFill="1" applyBorder="1" applyAlignment="1" applyProtection="1">
      <alignment horizontal="center" vertical="center" shrinkToFit="1"/>
      <protection locked="0"/>
    </xf>
    <xf numFmtId="177" fontId="8" fillId="5" borderId="13" xfId="1" applyNumberFormat="1" applyFont="1" applyFill="1" applyBorder="1" applyAlignment="1" applyProtection="1">
      <alignment horizontal="center" vertical="center" shrinkToFit="1"/>
      <protection locked="0"/>
    </xf>
    <xf numFmtId="177" fontId="8" fillId="5" borderId="16" xfId="1" applyNumberFormat="1" applyFont="1" applyFill="1" applyBorder="1" applyAlignment="1" applyProtection="1">
      <alignment horizontal="center" vertical="center" shrinkToFit="1"/>
      <protection locked="0"/>
    </xf>
    <xf numFmtId="177" fontId="8" fillId="5" borderId="24" xfId="1" applyNumberFormat="1" applyFont="1" applyFill="1" applyBorder="1" applyAlignment="1" applyProtection="1">
      <alignment horizontal="center" vertical="center" shrinkToFit="1"/>
      <protection locked="0"/>
    </xf>
    <xf numFmtId="177" fontId="8" fillId="5" borderId="25" xfId="1" applyNumberFormat="1" applyFont="1" applyFill="1" applyBorder="1" applyAlignment="1" applyProtection="1">
      <alignment horizontal="center" vertical="center" shrinkToFit="1"/>
      <protection locked="0"/>
    </xf>
    <xf numFmtId="177" fontId="8" fillId="5" borderId="110" xfId="1" applyNumberFormat="1" applyFont="1" applyFill="1" applyBorder="1" applyAlignment="1" applyProtection="1">
      <alignment horizontal="center" vertical="center" shrinkToFit="1"/>
      <protection locked="0"/>
    </xf>
    <xf numFmtId="177" fontId="8" fillId="5" borderId="29" xfId="1" applyNumberFormat="1" applyFont="1" applyFill="1" applyBorder="1" applyAlignment="1" applyProtection="1">
      <alignment horizontal="center" vertical="center" shrinkToFit="1"/>
      <protection locked="0"/>
    </xf>
    <xf numFmtId="177" fontId="8" fillId="5" borderId="30" xfId="1" applyNumberFormat="1" applyFont="1" applyFill="1" applyBorder="1" applyAlignment="1" applyProtection="1">
      <alignment horizontal="center" vertical="center" shrinkToFit="1"/>
      <protection locked="0"/>
    </xf>
    <xf numFmtId="177" fontId="8" fillId="5" borderId="111" xfId="1" applyNumberFormat="1" applyFont="1" applyFill="1" applyBorder="1" applyAlignment="1" applyProtection="1">
      <alignment horizontal="center" vertical="center" shrinkToFit="1"/>
      <protection locked="0"/>
    </xf>
    <xf numFmtId="1" fontId="17" fillId="0" borderId="53" xfId="1" applyNumberFormat="1" applyFont="1" applyFill="1" applyBorder="1" applyAlignment="1" applyProtection="1">
      <alignment horizontal="center" vertical="center"/>
      <protection locked="0"/>
    </xf>
    <xf numFmtId="1" fontId="17" fillId="0" borderId="54" xfId="1" applyNumberFormat="1" applyFont="1" applyFill="1" applyBorder="1" applyAlignment="1" applyProtection="1">
      <alignment horizontal="center" vertical="center"/>
      <protection locked="0"/>
    </xf>
    <xf numFmtId="0" fontId="11" fillId="5" borderId="24" xfId="1" applyFont="1" applyFill="1" applyBorder="1" applyAlignment="1" applyProtection="1">
      <alignment horizontal="center" vertical="center" wrapText="1"/>
    </xf>
    <xf numFmtId="0" fontId="11" fillId="5" borderId="26" xfId="1" applyFont="1" applyFill="1" applyBorder="1" applyAlignment="1" applyProtection="1">
      <alignment horizontal="center" vertical="center" wrapText="1"/>
    </xf>
    <xf numFmtId="0" fontId="11" fillId="5" borderId="27" xfId="1" applyFont="1" applyFill="1" applyBorder="1" applyAlignment="1" applyProtection="1">
      <alignment horizontal="center" vertical="center" wrapText="1"/>
    </xf>
    <xf numFmtId="0" fontId="11" fillId="5" borderId="28" xfId="1" applyFont="1" applyFill="1" applyBorder="1" applyAlignment="1" applyProtection="1">
      <alignment horizontal="center" vertical="center" wrapText="1"/>
    </xf>
    <xf numFmtId="186" fontId="24" fillId="0" borderId="0" xfId="6" applyNumberFormat="1" applyFont="1" applyFill="1" applyBorder="1" applyAlignment="1">
      <alignment vertical="center"/>
    </xf>
    <xf numFmtId="186" fontId="24" fillId="0" borderId="36" xfId="6" applyNumberFormat="1" applyFont="1" applyBorder="1">
      <alignment vertical="center"/>
    </xf>
    <xf numFmtId="186" fontId="24" fillId="0" borderId="61" xfId="6" applyNumberFormat="1" applyFont="1" applyBorder="1">
      <alignment vertical="center"/>
    </xf>
    <xf numFmtId="186" fontId="24" fillId="0" borderId="89" xfId="6" applyNumberFormat="1" applyFont="1" applyBorder="1">
      <alignment vertical="center"/>
    </xf>
    <xf numFmtId="186" fontId="24" fillId="0" borderId="64" xfId="6" applyNumberFormat="1" applyFont="1" applyBorder="1">
      <alignment vertical="center"/>
    </xf>
    <xf numFmtId="0" fontId="12" fillId="0" borderId="28" xfId="6" applyFont="1" applyFill="1" applyBorder="1" applyAlignment="1">
      <alignment horizontal="center" vertical="center" wrapText="1"/>
    </xf>
    <xf numFmtId="186" fontId="24" fillId="0" borderId="84" xfId="6" applyNumberFormat="1" applyFont="1" applyBorder="1" applyAlignment="1">
      <alignment horizontal="right" vertical="center" wrapText="1"/>
    </xf>
    <xf numFmtId="186" fontId="24" fillId="0" borderId="87" xfId="6" applyNumberFormat="1" applyFont="1" applyBorder="1" applyAlignment="1">
      <alignment horizontal="right" vertical="center" wrapText="1"/>
    </xf>
    <xf numFmtId="186" fontId="24" fillId="0" borderId="72" xfId="6" applyNumberFormat="1" applyFont="1" applyBorder="1" applyAlignment="1">
      <alignment horizontal="right" vertical="center" wrapText="1"/>
    </xf>
    <xf numFmtId="187" fontId="24" fillId="0" borderId="28" xfId="6" applyNumberFormat="1" applyFont="1" applyBorder="1" applyAlignment="1">
      <alignment horizontal="center" vertical="center"/>
    </xf>
    <xf numFmtId="185" fontId="24" fillId="0" borderId="61" xfId="6" applyNumberFormat="1" applyFont="1" applyBorder="1" applyAlignment="1">
      <alignment horizontal="center" vertical="center"/>
    </xf>
    <xf numFmtId="185" fontId="24" fillId="0" borderId="84" xfId="6" applyNumberFormat="1" applyFont="1" applyBorder="1" applyAlignment="1">
      <alignment horizontal="center" vertical="center" wrapText="1"/>
    </xf>
    <xf numFmtId="185" fontId="24" fillId="0" borderId="87" xfId="6" applyNumberFormat="1" applyFont="1" applyBorder="1" applyAlignment="1">
      <alignment horizontal="center" vertical="center" wrapText="1"/>
    </xf>
    <xf numFmtId="185" fontId="24" fillId="0" borderId="72" xfId="6" applyNumberFormat="1" applyFont="1" applyBorder="1" applyAlignment="1">
      <alignment horizontal="center" vertical="center" wrapText="1"/>
    </xf>
    <xf numFmtId="187" fontId="24" fillId="0" borderId="27" xfId="6" applyNumberFormat="1" applyFont="1" applyBorder="1" applyAlignment="1">
      <alignment horizontal="center" vertical="center"/>
    </xf>
    <xf numFmtId="3" fontId="24" fillId="0" borderId="36" xfId="6" applyNumberFormat="1" applyFont="1" applyBorder="1" applyAlignment="1">
      <alignment horizontal="center" vertical="center" wrapText="1"/>
    </xf>
    <xf numFmtId="3" fontId="24" fillId="0" borderId="61" xfId="6" applyNumberFormat="1" applyFont="1" applyBorder="1" applyAlignment="1">
      <alignment horizontal="center" vertical="center" wrapText="1"/>
    </xf>
    <xf numFmtId="0" fontId="24" fillId="0" borderId="36" xfId="6" applyFont="1" applyBorder="1" applyAlignment="1">
      <alignment horizontal="center" vertical="center"/>
    </xf>
    <xf numFmtId="0" fontId="24" fillId="0" borderId="61" xfId="6" applyFont="1" applyBorder="1" applyAlignment="1">
      <alignment horizontal="center" vertical="center"/>
    </xf>
    <xf numFmtId="0" fontId="24" fillId="0" borderId="64" xfId="6" applyFont="1" applyBorder="1" applyAlignment="1">
      <alignment horizontal="center" vertical="center"/>
    </xf>
    <xf numFmtId="3" fontId="24" fillId="0" borderId="36" xfId="6" applyNumberFormat="1" applyFont="1" applyBorder="1" applyAlignment="1">
      <alignment horizontal="distributed" vertical="center" wrapText="1"/>
    </xf>
    <xf numFmtId="3" fontId="24" fillId="0" borderId="86" xfId="6" applyNumberFormat="1" applyFont="1" applyBorder="1" applyAlignment="1">
      <alignment horizontal="distributed" vertical="center"/>
    </xf>
    <xf numFmtId="185" fontId="24" fillId="0" borderId="26" xfId="6" applyNumberFormat="1" applyFont="1" applyBorder="1" applyAlignment="1">
      <alignment vertical="center" wrapText="1"/>
    </xf>
    <xf numFmtId="185" fontId="24" fillId="0" borderId="28" xfId="6" applyNumberFormat="1" applyFont="1" applyBorder="1" applyAlignment="1">
      <alignment vertical="center" wrapText="1"/>
    </xf>
    <xf numFmtId="185" fontId="24" fillId="0" borderId="31" xfId="6" applyNumberFormat="1" applyFont="1" applyBorder="1" applyAlignment="1">
      <alignment vertical="center" wrapText="1"/>
    </xf>
    <xf numFmtId="3" fontId="24" fillId="0" borderId="89" xfId="6" applyNumberFormat="1" applyFont="1" applyBorder="1" applyAlignment="1">
      <alignment horizontal="distributed" vertical="center" wrapText="1"/>
    </xf>
    <xf numFmtId="3" fontId="24" fillId="0" borderId="64" xfId="6" applyNumberFormat="1" applyFont="1" applyBorder="1" applyAlignment="1">
      <alignment horizontal="distributed" vertical="center"/>
    </xf>
    <xf numFmtId="3" fontId="24" fillId="0" borderId="35" xfId="6" applyNumberFormat="1" applyFont="1" applyBorder="1" applyAlignment="1">
      <alignment horizontal="center" vertical="center" wrapText="1"/>
    </xf>
    <xf numFmtId="3" fontId="24" fillId="0" borderId="24" xfId="6" applyNumberFormat="1" applyFont="1" applyBorder="1" applyAlignment="1">
      <alignment horizontal="center" vertical="center" wrapText="1" shrinkToFit="1"/>
    </xf>
    <xf numFmtId="3" fontId="24" fillId="0" borderId="26" xfId="6" applyNumberFormat="1" applyFont="1" applyBorder="1" applyAlignment="1">
      <alignment horizontal="center" vertical="center" shrinkToFit="1"/>
    </xf>
    <xf numFmtId="3" fontId="24" fillId="0" borderId="27" xfId="6" applyNumberFormat="1" applyFont="1" applyBorder="1" applyAlignment="1">
      <alignment horizontal="center" vertical="center" shrinkToFit="1"/>
    </xf>
    <xf numFmtId="3" fontId="24" fillId="0" borderId="28" xfId="6" applyNumberFormat="1" applyFont="1" applyBorder="1" applyAlignment="1">
      <alignment horizontal="center" vertical="center" shrinkToFit="1"/>
    </xf>
    <xf numFmtId="3" fontId="24" fillId="0" borderId="24" xfId="6" applyNumberFormat="1" applyFont="1" applyBorder="1">
      <alignment vertical="center"/>
    </xf>
    <xf numFmtId="3" fontId="24" fillId="0" borderId="25" xfId="6" applyNumberFormat="1" applyFont="1" applyBorder="1">
      <alignment vertical="center"/>
    </xf>
    <xf numFmtId="3" fontId="24" fillId="0" borderId="26" xfId="6" applyNumberFormat="1" applyFont="1" applyBorder="1">
      <alignment vertical="center"/>
    </xf>
    <xf numFmtId="3" fontId="24" fillId="0" borderId="24" xfId="6" applyNumberFormat="1" applyFont="1" applyBorder="1" applyAlignment="1">
      <alignment vertical="center" wrapText="1"/>
    </xf>
    <xf numFmtId="3" fontId="24" fillId="0" borderId="25" xfId="6" applyNumberFormat="1" applyFont="1" applyBorder="1" applyAlignment="1">
      <alignment vertical="center" wrapText="1"/>
    </xf>
    <xf numFmtId="3" fontId="24" fillId="0" borderId="26" xfId="6" applyNumberFormat="1" applyFont="1" applyBorder="1" applyAlignment="1">
      <alignment vertical="center" wrapText="1"/>
    </xf>
    <xf numFmtId="3" fontId="24" fillId="0" borderId="27" xfId="6" applyNumberFormat="1" applyFont="1" applyBorder="1" applyAlignment="1">
      <alignment vertical="center" wrapText="1"/>
    </xf>
    <xf numFmtId="3" fontId="24" fillId="0" borderId="0" xfId="6" applyNumberFormat="1" applyFont="1" applyAlignment="1">
      <alignment vertical="center" wrapText="1"/>
    </xf>
    <xf numFmtId="3" fontId="24" fillId="0" borderId="28" xfId="6" applyNumberFormat="1" applyFont="1" applyBorder="1" applyAlignment="1">
      <alignment vertical="center" wrapText="1"/>
    </xf>
    <xf numFmtId="3" fontId="24" fillId="0" borderId="24" xfId="6" applyNumberFormat="1" applyFont="1" applyBorder="1" applyAlignment="1">
      <alignment horizontal="center" vertical="center"/>
    </xf>
    <xf numFmtId="3" fontId="24" fillId="0" borderId="26" xfId="6" applyNumberFormat="1" applyFont="1" applyBorder="1" applyAlignment="1">
      <alignment horizontal="center" vertical="center"/>
    </xf>
    <xf numFmtId="3" fontId="24" fillId="0" borderId="24" xfId="6" applyNumberFormat="1" applyFont="1" applyBorder="1" applyAlignment="1">
      <alignment horizontal="center" vertical="center" wrapText="1"/>
    </xf>
    <xf numFmtId="3" fontId="24" fillId="0" borderId="25" xfId="6" applyNumberFormat="1" applyFont="1" applyBorder="1" applyAlignment="1">
      <alignment horizontal="center" vertical="center" wrapText="1"/>
    </xf>
    <xf numFmtId="3" fontId="24" fillId="0" borderId="26" xfId="6" applyNumberFormat="1" applyFont="1" applyBorder="1" applyAlignment="1">
      <alignment horizontal="center" vertical="center" wrapText="1"/>
    </xf>
    <xf numFmtId="186" fontId="24" fillId="0" borderId="108" xfId="6" applyNumberFormat="1" applyFont="1" applyBorder="1" applyAlignment="1">
      <alignment horizontal="center" vertical="center" wrapText="1"/>
    </xf>
    <xf numFmtId="186" fontId="24" fillId="0" borderId="83" xfId="6" applyNumberFormat="1" applyFont="1" applyBorder="1" applyAlignment="1">
      <alignment horizontal="center" vertical="center" wrapText="1"/>
    </xf>
    <xf numFmtId="186" fontId="24" fillId="0" borderId="76" xfId="6" applyNumberFormat="1" applyFont="1" applyBorder="1" applyAlignment="1">
      <alignment horizontal="center" vertical="center" wrapText="1"/>
    </xf>
    <xf numFmtId="3" fontId="24" fillId="0" borderId="96" xfId="6" applyNumberFormat="1" applyFont="1" applyBorder="1" applyAlignment="1">
      <alignment horizontal="center" vertical="center" wrapText="1"/>
    </xf>
    <xf numFmtId="3" fontId="24" fillId="0" borderId="27" xfId="6" applyNumberFormat="1" applyFont="1" applyBorder="1" applyAlignment="1">
      <alignment horizontal="center" vertical="center" wrapText="1"/>
    </xf>
    <xf numFmtId="3" fontId="24" fillId="0" borderId="58" xfId="6" applyNumberFormat="1" applyFont="1" applyBorder="1" applyAlignment="1">
      <alignment horizontal="center" vertical="center" wrapText="1"/>
    </xf>
    <xf numFmtId="3" fontId="24" fillId="0" borderId="88" xfId="6" applyNumberFormat="1" applyFont="1" applyBorder="1" applyAlignment="1">
      <alignment horizontal="center" vertical="center" wrapText="1"/>
    </xf>
    <xf numFmtId="3" fontId="24" fillId="0" borderId="97" xfId="6" applyNumberFormat="1" applyFont="1" applyBorder="1" applyAlignment="1">
      <alignment horizontal="center" vertical="center" wrapText="1"/>
    </xf>
    <xf numFmtId="3" fontId="24" fillId="0" borderId="28" xfId="6" applyNumberFormat="1" applyFont="1" applyBorder="1" applyAlignment="1">
      <alignment horizontal="center" vertical="center" wrapText="1"/>
    </xf>
    <xf numFmtId="185" fontId="24" fillId="0" borderId="24" xfId="6" applyNumberFormat="1" applyFont="1" applyBorder="1" applyAlignment="1">
      <alignment horizontal="center" vertical="center" wrapText="1"/>
    </xf>
    <xf numFmtId="185" fontId="24" fillId="0" borderId="26" xfId="6" applyNumberFormat="1" applyFont="1" applyBorder="1" applyAlignment="1">
      <alignment horizontal="center" vertical="center" wrapText="1"/>
    </xf>
    <xf numFmtId="186" fontId="24" fillId="0" borderId="29" xfId="6" applyNumberFormat="1" applyFont="1" applyBorder="1" applyAlignment="1">
      <alignment horizontal="center" vertical="center" wrapText="1"/>
    </xf>
    <xf numFmtId="186" fontId="24" fillId="0" borderId="30" xfId="6" applyNumberFormat="1" applyFont="1" applyBorder="1" applyAlignment="1">
      <alignment horizontal="center" vertical="center" wrapText="1"/>
    </xf>
    <xf numFmtId="186" fontId="24" fillId="0" borderId="31" xfId="6" applyNumberFormat="1" applyFont="1" applyBorder="1" applyAlignment="1">
      <alignment horizontal="center" vertical="center" wrapText="1"/>
    </xf>
    <xf numFmtId="186" fontId="24" fillId="0" borderId="24" xfId="6" applyNumberFormat="1" applyFont="1" applyBorder="1" applyAlignment="1">
      <alignment vertical="center" wrapText="1"/>
    </xf>
    <xf numFmtId="186" fontId="24" fillId="0" borderId="27" xfId="6" applyNumberFormat="1" applyFont="1" applyBorder="1" applyAlignment="1">
      <alignment vertical="center" wrapText="1"/>
    </xf>
    <xf numFmtId="186" fontId="24" fillId="0" borderId="29" xfId="6" applyNumberFormat="1" applyFont="1" applyBorder="1" applyAlignment="1">
      <alignment vertical="center" wrapText="1"/>
    </xf>
    <xf numFmtId="187" fontId="24" fillId="0" borderId="36" xfId="6" applyNumberFormat="1" applyFont="1" applyBorder="1">
      <alignment vertical="center"/>
    </xf>
    <xf numFmtId="187" fontId="24" fillId="0" borderId="61" xfId="6" applyNumberFormat="1" applyFont="1" applyBorder="1">
      <alignment vertical="center"/>
    </xf>
    <xf numFmtId="187" fontId="24" fillId="0" borderId="64" xfId="6" applyNumberFormat="1" applyFont="1" applyBorder="1">
      <alignment vertical="center"/>
    </xf>
    <xf numFmtId="188" fontId="24" fillId="0" borderId="68" xfId="6" applyNumberFormat="1" applyFont="1" applyBorder="1" applyAlignment="1">
      <alignment horizontal="center" vertical="center" wrapText="1"/>
    </xf>
    <xf numFmtId="188" fontId="24" fillId="0" borderId="69" xfId="6" applyNumberFormat="1" applyFont="1" applyBorder="1" applyAlignment="1">
      <alignment horizontal="center" vertical="center" wrapText="1"/>
    </xf>
    <xf numFmtId="188" fontId="24" fillId="0" borderId="70" xfId="6" applyNumberFormat="1" applyFont="1" applyBorder="1" applyAlignment="1">
      <alignment horizontal="center" vertical="center" wrapText="1"/>
    </xf>
    <xf numFmtId="186" fontId="24" fillId="0" borderId="68" xfId="6" applyNumberFormat="1" applyFont="1" applyBorder="1" applyAlignment="1">
      <alignment horizontal="right" vertical="center" wrapText="1"/>
    </xf>
    <xf numFmtId="186" fontId="24" fillId="0" borderId="69" xfId="6" applyNumberFormat="1" applyFont="1" applyBorder="1" applyAlignment="1">
      <alignment horizontal="right" vertical="center" wrapText="1"/>
    </xf>
    <xf numFmtId="186" fontId="24" fillId="0" borderId="70" xfId="6" applyNumberFormat="1" applyFont="1" applyBorder="1" applyAlignment="1">
      <alignment horizontal="right" vertical="center" wrapText="1"/>
    </xf>
    <xf numFmtId="3" fontId="24" fillId="0" borderId="61" xfId="6" applyNumberFormat="1" applyFont="1" applyBorder="1" applyAlignment="1">
      <alignment horizontal="center" vertical="center"/>
    </xf>
    <xf numFmtId="186" fontId="24" fillId="0" borderId="86" xfId="6" applyNumberFormat="1" applyFont="1" applyBorder="1">
      <alignment vertical="center"/>
    </xf>
    <xf numFmtId="186" fontId="24" fillId="0" borderId="36" xfId="6" applyNumberFormat="1" applyFont="1" applyBorder="1" applyAlignment="1">
      <alignment vertical="center" wrapText="1"/>
    </xf>
    <xf numFmtId="186" fontId="24" fillId="0" borderId="61" xfId="6" applyNumberFormat="1" applyFont="1" applyBorder="1" applyAlignment="1">
      <alignment vertical="center" wrapText="1"/>
    </xf>
    <xf numFmtId="186" fontId="24" fillId="0" borderId="64" xfId="6" applyNumberFormat="1" applyFont="1" applyBorder="1" applyAlignment="1">
      <alignment vertical="center" wrapText="1"/>
    </xf>
    <xf numFmtId="0" fontId="21" fillId="0" borderId="26" xfId="0" applyFont="1" applyBorder="1" applyAlignment="1">
      <alignment vertical="center" wrapText="1"/>
    </xf>
    <xf numFmtId="0" fontId="37" fillId="0" borderId="28" xfId="0" applyFont="1" applyBorder="1" applyAlignment="1">
      <alignment vertical="center" wrapText="1"/>
    </xf>
    <xf numFmtId="0" fontId="37" fillId="0" borderId="31" xfId="0" applyFont="1" applyBorder="1" applyAlignment="1">
      <alignment vertical="center" wrapText="1"/>
    </xf>
    <xf numFmtId="0" fontId="12" fillId="0" borderId="35" xfId="0" applyFont="1" applyBorder="1" applyAlignment="1">
      <alignment vertical="center" wrapText="1"/>
    </xf>
    <xf numFmtId="0" fontId="3" fillId="0" borderId="24" xfId="0" applyFont="1" applyBorder="1" applyAlignment="1">
      <alignment vertical="center" wrapText="1"/>
    </xf>
    <xf numFmtId="0" fontId="3" fillId="0" borderId="27" xfId="0" applyFont="1" applyBorder="1" applyAlignment="1">
      <alignment vertical="center" wrapText="1"/>
    </xf>
    <xf numFmtId="0" fontId="3" fillId="0" borderId="29" xfId="0" applyFont="1" applyBorder="1" applyAlignment="1">
      <alignment vertical="center" wrapText="1"/>
    </xf>
    <xf numFmtId="0" fontId="3" fillId="0" borderId="26" xfId="0" applyFont="1" applyBorder="1" applyAlignment="1">
      <alignment vertical="center" wrapText="1"/>
    </xf>
    <xf numFmtId="0" fontId="3" fillId="0" borderId="28" xfId="0" applyFont="1" applyBorder="1" applyAlignment="1">
      <alignment vertical="center" wrapText="1"/>
    </xf>
    <xf numFmtId="0" fontId="3" fillId="0" borderId="31" xfId="0" applyFont="1" applyBorder="1" applyAlignment="1">
      <alignment vertical="center" wrapText="1"/>
    </xf>
    <xf numFmtId="0" fontId="3" fillId="0" borderId="15" xfId="0" applyFont="1" applyBorder="1" applyAlignment="1">
      <alignment horizontal="distributed" vertical="center" wrapText="1"/>
    </xf>
    <xf numFmtId="0" fontId="3" fillId="0" borderId="13" xfId="0" applyFont="1" applyBorder="1" applyAlignment="1">
      <alignment horizontal="distributed" vertical="center" wrapText="1"/>
    </xf>
    <xf numFmtId="3" fontId="3" fillId="0" borderId="13" xfId="0" applyNumberFormat="1" applyFont="1" applyBorder="1" applyAlignment="1">
      <alignment horizontal="right" vertical="center" wrapText="1"/>
    </xf>
    <xf numFmtId="3" fontId="3" fillId="0" borderId="14" xfId="0" applyNumberFormat="1" applyFont="1" applyBorder="1" applyAlignment="1">
      <alignment horizontal="right" vertical="center" wrapText="1"/>
    </xf>
    <xf numFmtId="0" fontId="0" fillId="0" borderId="29" xfId="0" applyBorder="1" applyAlignment="1">
      <alignment vertical="center" wrapText="1"/>
    </xf>
    <xf numFmtId="0" fontId="0" fillId="0" borderId="31" xfId="0" applyBorder="1" applyAlignment="1">
      <alignment vertical="center" wrapText="1"/>
    </xf>
    <xf numFmtId="0" fontId="3" fillId="0" borderId="24" xfId="0" applyFont="1" applyBorder="1" applyAlignment="1">
      <alignment horizontal="center" vertical="center"/>
    </xf>
    <xf numFmtId="0" fontId="3" fillId="0" borderId="29" xfId="0" applyFont="1" applyBorder="1" applyAlignment="1">
      <alignment horizontal="center" vertical="center"/>
    </xf>
    <xf numFmtId="3" fontId="3" fillId="0" borderId="25" xfId="0" applyNumberFormat="1" applyFont="1" applyBorder="1" applyAlignment="1">
      <alignment horizontal="center" vertical="center" wrapText="1"/>
    </xf>
    <xf numFmtId="0" fontId="3" fillId="0" borderId="25" xfId="0" applyFont="1" applyBorder="1" applyAlignment="1">
      <alignment horizontal="center"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21" fillId="0" borderId="35" xfId="8" applyFont="1"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31" xfId="0" applyBorder="1">
      <alignment vertical="center"/>
    </xf>
    <xf numFmtId="186" fontId="3" fillId="0" borderId="24" xfId="6" applyNumberFormat="1" applyFont="1" applyBorder="1" applyAlignment="1">
      <alignment vertical="center" wrapText="1"/>
    </xf>
    <xf numFmtId="0" fontId="3" fillId="0" borderId="25" xfId="0" applyFont="1"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21" fillId="0" borderId="36" xfId="0" applyFont="1" applyBorder="1" applyAlignment="1">
      <alignment vertical="center" wrapText="1"/>
    </xf>
    <xf numFmtId="0" fontId="37" fillId="0" borderId="61" xfId="0" applyFont="1" applyBorder="1" applyAlignment="1">
      <alignment vertical="center" wrapText="1"/>
    </xf>
    <xf numFmtId="0" fontId="37" fillId="0" borderId="64" xfId="0" applyFont="1" applyBorder="1">
      <alignment vertical="center"/>
    </xf>
    <xf numFmtId="3" fontId="3" fillId="0" borderId="30" xfId="0" applyNumberFormat="1" applyFont="1" applyBorder="1" applyAlignment="1">
      <alignment horizontal="right" vertical="center"/>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6" xfId="0" applyFont="1" applyBorder="1" applyAlignment="1">
      <alignment horizontal="center" vertical="center"/>
    </xf>
    <xf numFmtId="0" fontId="3" fillId="0" borderId="61" xfId="0" applyFont="1" applyBorder="1" applyAlignment="1">
      <alignment horizontal="center" vertical="center"/>
    </xf>
    <xf numFmtId="0" fontId="3" fillId="0" borderId="64" xfId="0" applyFont="1" applyBorder="1" applyAlignment="1">
      <alignment horizontal="center" vertical="center"/>
    </xf>
    <xf numFmtId="0" fontId="3" fillId="0" borderId="25" xfId="8" applyFont="1" applyBorder="1" applyAlignment="1">
      <alignment horizontal="center" wrapText="1"/>
    </xf>
    <xf numFmtId="0" fontId="3" fillId="0" borderId="25" xfId="8" applyFont="1" applyBorder="1" applyAlignment="1">
      <alignment horizontal="center"/>
    </xf>
    <xf numFmtId="186" fontId="3" fillId="0" borderId="0" xfId="8" applyNumberFormat="1" applyFont="1" applyAlignment="1">
      <alignment horizontal="center" vertical="center"/>
    </xf>
    <xf numFmtId="192" fontId="3" fillId="0" borderId="0" xfId="8" applyNumberFormat="1" applyFont="1" applyAlignment="1">
      <alignment horizontal="center"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190" fontId="3" fillId="0" borderId="35" xfId="0" applyNumberFormat="1" applyFont="1" applyBorder="1" applyAlignment="1">
      <alignment horizontal="center" vertical="center" wrapText="1"/>
    </xf>
    <xf numFmtId="190" fontId="3" fillId="0" borderId="15" xfId="0" applyNumberFormat="1" applyFont="1" applyBorder="1" applyAlignment="1">
      <alignment horizontal="center" vertical="center" wrapText="1"/>
    </xf>
    <xf numFmtId="0" fontId="3" fillId="0" borderId="0" xfId="0" applyFont="1" applyAlignment="1">
      <alignment horizontal="left"/>
    </xf>
    <xf numFmtId="3" fontId="3" fillId="0" borderId="35" xfId="0" applyNumberFormat="1" applyFont="1" applyBorder="1" applyAlignment="1">
      <alignment horizontal="center" vertical="center" wrapText="1"/>
    </xf>
    <xf numFmtId="3" fontId="3" fillId="0" borderId="15" xfId="0" applyNumberFormat="1" applyFont="1" applyBorder="1" applyAlignment="1">
      <alignment horizontal="center" vertical="center" wrapText="1"/>
    </xf>
    <xf numFmtId="191" fontId="3" fillId="0" borderId="35" xfId="0" applyNumberFormat="1" applyFont="1" applyBorder="1" applyAlignment="1">
      <alignment horizontal="center" vertical="center" wrapText="1"/>
    </xf>
    <xf numFmtId="191" fontId="3" fillId="0" borderId="15" xfId="0" applyNumberFormat="1" applyFont="1" applyBorder="1" applyAlignment="1">
      <alignment horizontal="center" vertical="center" wrapText="1"/>
    </xf>
    <xf numFmtId="0" fontId="3" fillId="0" borderId="26" xfId="8" applyFont="1" applyBorder="1" applyAlignment="1">
      <alignment horizontal="center" vertical="center"/>
    </xf>
    <xf numFmtId="0" fontId="3" fillId="0" borderId="28" xfId="8" applyFont="1" applyBorder="1" applyAlignment="1">
      <alignment horizontal="center" vertical="center"/>
    </xf>
    <xf numFmtId="0" fontId="3" fillId="0" borderId="31" xfId="8" applyFont="1" applyBorder="1" applyAlignment="1">
      <alignment horizontal="center" vertical="center"/>
    </xf>
    <xf numFmtId="0" fontId="3" fillId="0" borderId="24" xfId="8" applyFont="1" applyBorder="1" applyAlignment="1">
      <alignment horizontal="center" wrapText="1"/>
    </xf>
    <xf numFmtId="186" fontId="3" fillId="0" borderId="29" xfId="8" applyNumberFormat="1" applyFont="1" applyBorder="1" applyAlignment="1">
      <alignment horizontal="right" vertical="center"/>
    </xf>
    <xf numFmtId="186" fontId="3" fillId="0" borderId="30" xfId="8" applyNumberFormat="1" applyFont="1" applyBorder="1" applyAlignment="1">
      <alignment horizontal="right" vertical="center"/>
    </xf>
  </cellXfs>
  <cellStyles count="9">
    <cellStyle name="パーセント 2 2" xfId="3" xr:uid="{00000000-0005-0000-0000-000000000000}"/>
    <cellStyle name="パーセント 3" xfId="4" xr:uid="{00000000-0005-0000-0000-000001000000}"/>
    <cellStyle name="桁区切り 3" xfId="5" xr:uid="{00000000-0005-0000-0000-000002000000}"/>
    <cellStyle name="標準" xfId="0" builtinId="0"/>
    <cellStyle name="標準 2" xfId="7" xr:uid="{00000000-0005-0000-0000-000004000000}"/>
    <cellStyle name="標準 2 3" xfId="8" xr:uid="{00000000-0005-0000-0000-000005000000}"/>
    <cellStyle name="標準 4 2" xfId="6" xr:uid="{00000000-0005-0000-0000-000006000000}"/>
    <cellStyle name="標準 7" xfId="2" xr:uid="{00000000-0005-0000-0000-000007000000}"/>
    <cellStyle name="標準 8" xfId="1" xr:uid="{00000000-0005-0000-0000-000008000000}"/>
  </cellStyles>
  <dxfs count="11">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FFFF99"/>
      <color rgb="FF99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50"/>
  <sheetViews>
    <sheetView tabSelected="1" view="pageBreakPreview" zoomScaleNormal="100" zoomScaleSheetLayoutView="100" workbookViewId="0">
      <selection activeCell="BF16" sqref="BF16"/>
    </sheetView>
  </sheetViews>
  <sheetFormatPr defaultRowHeight="13.5"/>
  <cols>
    <col min="1" max="36" width="2.75" style="36" customWidth="1"/>
    <col min="37" max="37" width="3" style="36" customWidth="1"/>
    <col min="38" max="54" width="9" style="36" hidden="1" customWidth="1"/>
    <col min="55" max="56" width="30.75" style="36" hidden="1" customWidth="1"/>
    <col min="57" max="16384" width="9" style="36"/>
  </cols>
  <sheetData>
    <row r="1" spans="1:53" ht="14.25" thickBot="1">
      <c r="A1" s="47"/>
      <c r="B1" s="47"/>
      <c r="C1" s="47"/>
      <c r="D1" s="47"/>
      <c r="E1" s="47"/>
      <c r="F1" s="47"/>
      <c r="G1" s="47"/>
      <c r="H1" s="47"/>
      <c r="I1" s="47"/>
      <c r="J1" s="47"/>
      <c r="K1" s="47"/>
      <c r="L1" s="47"/>
      <c r="M1" s="47"/>
      <c r="N1" s="47"/>
      <c r="O1" s="47"/>
      <c r="P1" s="47"/>
      <c r="Q1" s="47"/>
      <c r="R1" s="44"/>
      <c r="S1" s="333"/>
      <c r="T1" s="333"/>
      <c r="U1" s="45"/>
      <c r="V1" s="45"/>
      <c r="W1" s="45"/>
      <c r="X1" s="45"/>
      <c r="Y1" s="45"/>
      <c r="Z1" s="45"/>
      <c r="AA1" s="45"/>
      <c r="AB1" s="46"/>
      <c r="AC1" s="46"/>
      <c r="AD1" s="46"/>
      <c r="AE1" s="343">
        <f ca="1">TODAY()</f>
        <v>45784</v>
      </c>
      <c r="AF1" s="343"/>
      <c r="AG1" s="343"/>
      <c r="AH1" s="343"/>
      <c r="AI1" s="343"/>
      <c r="AJ1" s="343"/>
      <c r="AP1" s="1"/>
      <c r="AQ1" s="2"/>
      <c r="AR1" s="2"/>
      <c r="AS1" s="1" t="s">
        <v>0</v>
      </c>
      <c r="AT1" s="1"/>
      <c r="AV1" s="36" t="s">
        <v>69</v>
      </c>
      <c r="AX1" s="36" t="s">
        <v>157</v>
      </c>
      <c r="AZ1" s="36" t="s">
        <v>158</v>
      </c>
    </row>
    <row r="2" spans="1:53" ht="14.25" customHeight="1">
      <c r="A2" s="47"/>
      <c r="B2" s="241" t="s">
        <v>190</v>
      </c>
      <c r="C2" s="242"/>
      <c r="D2" s="242"/>
      <c r="E2" s="242"/>
      <c r="F2" s="242"/>
      <c r="G2" s="242"/>
      <c r="H2" s="242"/>
      <c r="I2" s="243"/>
      <c r="J2" s="47"/>
      <c r="K2" s="47"/>
      <c r="L2" s="47"/>
      <c r="M2" s="47"/>
      <c r="N2" s="47"/>
      <c r="O2" s="47"/>
      <c r="P2" s="47"/>
      <c r="Q2" s="47"/>
      <c r="R2" s="334" t="s">
        <v>147</v>
      </c>
      <c r="S2" s="335"/>
      <c r="T2" s="335"/>
      <c r="U2" s="336"/>
      <c r="V2" s="344" t="s">
        <v>148</v>
      </c>
      <c r="W2" s="345"/>
      <c r="X2" s="345"/>
      <c r="Y2" s="345"/>
      <c r="Z2" s="346"/>
      <c r="AA2" s="346"/>
      <c r="AB2" s="346"/>
      <c r="AC2" s="346"/>
      <c r="AD2" s="346"/>
      <c r="AE2" s="346"/>
      <c r="AF2" s="346"/>
      <c r="AG2" s="346"/>
      <c r="AH2" s="346"/>
      <c r="AI2" s="345" t="s">
        <v>149</v>
      </c>
      <c r="AJ2" s="347"/>
      <c r="AP2" s="1"/>
      <c r="AQ2" s="2"/>
      <c r="AR2" s="2"/>
      <c r="AS2" s="1">
        <v>1</v>
      </c>
      <c r="AT2" s="1" t="s">
        <v>111</v>
      </c>
      <c r="AV2" s="4" t="s">
        <v>65</v>
      </c>
      <c r="AW2" s="2" t="e">
        <f>$AE$16&amp;AV2</f>
        <v>#N/A</v>
      </c>
      <c r="AY2" s="36" t="s">
        <v>166</v>
      </c>
      <c r="BA2" s="36">
        <v>0</v>
      </c>
    </row>
    <row r="3" spans="1:53" ht="14.25" customHeight="1">
      <c r="A3" s="47"/>
      <c r="B3" s="244"/>
      <c r="C3" s="245"/>
      <c r="D3" s="245"/>
      <c r="E3" s="245"/>
      <c r="F3" s="245"/>
      <c r="G3" s="245"/>
      <c r="H3" s="245"/>
      <c r="I3" s="246"/>
      <c r="J3" s="47"/>
      <c r="K3" s="47"/>
      <c r="L3" s="47"/>
      <c r="M3" s="47"/>
      <c r="N3" s="47"/>
      <c r="O3" s="47"/>
      <c r="P3" s="47"/>
      <c r="Q3" s="47"/>
      <c r="R3" s="340" t="s">
        <v>1</v>
      </c>
      <c r="S3" s="341"/>
      <c r="T3" s="341"/>
      <c r="U3" s="342"/>
      <c r="V3" s="337" t="s">
        <v>156</v>
      </c>
      <c r="W3" s="338"/>
      <c r="X3" s="338"/>
      <c r="Y3" s="338"/>
      <c r="Z3" s="338"/>
      <c r="AA3" s="338"/>
      <c r="AB3" s="338"/>
      <c r="AC3" s="338"/>
      <c r="AD3" s="338"/>
      <c r="AE3" s="338"/>
      <c r="AF3" s="338"/>
      <c r="AG3" s="338"/>
      <c r="AH3" s="338"/>
      <c r="AI3" s="338"/>
      <c r="AJ3" s="339"/>
      <c r="AP3" s="1"/>
      <c r="AQ3" s="2"/>
      <c r="AR3" s="2"/>
      <c r="AS3" s="3">
        <v>4</v>
      </c>
      <c r="AT3" s="3" t="s">
        <v>112</v>
      </c>
      <c r="AV3" s="4" t="s">
        <v>66</v>
      </c>
      <c r="AW3" s="2" t="e">
        <f>$AE$16&amp;AV3</f>
        <v>#N/A</v>
      </c>
      <c r="AY3" s="36" t="s">
        <v>167</v>
      </c>
      <c r="BA3" s="36">
        <v>4</v>
      </c>
    </row>
    <row r="4" spans="1:53" ht="14.25" customHeight="1">
      <c r="A4" s="47"/>
      <c r="B4" s="244"/>
      <c r="C4" s="245"/>
      <c r="D4" s="245"/>
      <c r="E4" s="245"/>
      <c r="F4" s="245"/>
      <c r="G4" s="245"/>
      <c r="H4" s="245"/>
      <c r="I4" s="246"/>
      <c r="J4" s="47"/>
      <c r="K4" s="47"/>
      <c r="L4" s="47"/>
      <c r="M4" s="47"/>
      <c r="N4" s="47"/>
      <c r="O4" s="47"/>
      <c r="P4" s="47"/>
      <c r="Q4" s="47"/>
      <c r="R4" s="340" t="s">
        <v>2</v>
      </c>
      <c r="S4" s="341"/>
      <c r="T4" s="341"/>
      <c r="U4" s="342"/>
      <c r="V4" s="354"/>
      <c r="W4" s="355"/>
      <c r="X4" s="355"/>
      <c r="Y4" s="355"/>
      <c r="Z4" s="355"/>
      <c r="AA4" s="355"/>
      <c r="AB4" s="355"/>
      <c r="AC4" s="355"/>
      <c r="AD4" s="355"/>
      <c r="AE4" s="355"/>
      <c r="AF4" s="355"/>
      <c r="AG4" s="355"/>
      <c r="AH4" s="355"/>
      <c r="AI4" s="355"/>
      <c r="AJ4" s="356"/>
      <c r="AP4" s="1"/>
      <c r="AS4" s="3"/>
      <c r="AT4" s="3"/>
      <c r="AV4" s="2" t="s">
        <v>67</v>
      </c>
      <c r="AW4" s="2" t="e">
        <f>$AE$16&amp;AV4</f>
        <v>#N/A</v>
      </c>
      <c r="BA4" s="36">
        <v>5</v>
      </c>
    </row>
    <row r="5" spans="1:53" ht="14.25" customHeight="1">
      <c r="A5" s="47"/>
      <c r="B5" s="244"/>
      <c r="C5" s="245"/>
      <c r="D5" s="245"/>
      <c r="E5" s="245"/>
      <c r="F5" s="245"/>
      <c r="G5" s="245"/>
      <c r="H5" s="245"/>
      <c r="I5" s="246"/>
      <c r="J5" s="47"/>
      <c r="K5" s="47"/>
      <c r="L5" s="47"/>
      <c r="M5" s="47"/>
      <c r="N5" s="47"/>
      <c r="O5" s="47"/>
      <c r="P5" s="47"/>
      <c r="Q5" s="47"/>
      <c r="R5" s="348" t="s">
        <v>150</v>
      </c>
      <c r="S5" s="349"/>
      <c r="T5" s="349"/>
      <c r="U5" s="350"/>
      <c r="V5" s="357"/>
      <c r="W5" s="358"/>
      <c r="X5" s="358"/>
      <c r="Y5" s="358"/>
      <c r="Z5" s="358"/>
      <c r="AA5" s="358"/>
      <c r="AB5" s="358"/>
      <c r="AC5" s="358"/>
      <c r="AD5" s="358"/>
      <c r="AE5" s="358"/>
      <c r="AF5" s="358"/>
      <c r="AG5" s="358"/>
      <c r="AH5" s="358"/>
      <c r="AI5" s="358"/>
      <c r="AJ5" s="359"/>
      <c r="AM5" s="36">
        <v>1</v>
      </c>
      <c r="AP5" s="1"/>
      <c r="AS5" s="3"/>
      <c r="AT5" s="3"/>
      <c r="AV5" s="2"/>
      <c r="AW5" s="2"/>
      <c r="BA5" s="36">
        <v>6</v>
      </c>
    </row>
    <row r="6" spans="1:53" ht="14.25" customHeight="1">
      <c r="A6" s="47"/>
      <c r="B6" s="244"/>
      <c r="C6" s="245"/>
      <c r="D6" s="245"/>
      <c r="E6" s="245"/>
      <c r="F6" s="245"/>
      <c r="G6" s="245"/>
      <c r="H6" s="245"/>
      <c r="I6" s="246"/>
      <c r="J6" s="47"/>
      <c r="K6" s="47"/>
      <c r="L6" s="47"/>
      <c r="M6" s="47"/>
      <c r="N6" s="47"/>
      <c r="O6" s="47"/>
      <c r="P6" s="47"/>
      <c r="Q6" s="47"/>
      <c r="R6" s="351"/>
      <c r="S6" s="352"/>
      <c r="T6" s="352"/>
      <c r="U6" s="353"/>
      <c r="V6" s="360"/>
      <c r="W6" s="361"/>
      <c r="X6" s="361"/>
      <c r="Y6" s="361"/>
      <c r="Z6" s="361"/>
      <c r="AA6" s="361"/>
      <c r="AB6" s="361"/>
      <c r="AC6" s="361"/>
      <c r="AD6" s="361"/>
      <c r="AE6" s="361"/>
      <c r="AF6" s="361"/>
      <c r="AG6" s="361"/>
      <c r="AH6" s="361"/>
      <c r="AI6" s="361"/>
      <c r="AJ6" s="362"/>
      <c r="AM6" s="36">
        <v>2</v>
      </c>
      <c r="AP6" s="1"/>
      <c r="AS6" s="3"/>
      <c r="AT6" s="3"/>
      <c r="AV6" s="4" t="s">
        <v>68</v>
      </c>
      <c r="AW6" s="2" t="e">
        <f>$AE$16&amp;AV6</f>
        <v>#N/A</v>
      </c>
      <c r="BA6" s="36">
        <v>7</v>
      </c>
    </row>
    <row r="7" spans="1:53" ht="15" customHeight="1" thickBot="1">
      <c r="A7" s="47"/>
      <c r="B7" s="247"/>
      <c r="C7" s="248"/>
      <c r="D7" s="248"/>
      <c r="E7" s="248"/>
      <c r="F7" s="248"/>
      <c r="G7" s="248"/>
      <c r="H7" s="248"/>
      <c r="I7" s="249"/>
      <c r="J7" s="47"/>
      <c r="K7" s="47"/>
      <c r="L7" s="47"/>
      <c r="M7" s="47"/>
      <c r="N7" s="47"/>
      <c r="O7" s="47"/>
      <c r="P7" s="47"/>
      <c r="Q7" s="47"/>
      <c r="R7" s="259" t="s">
        <v>151</v>
      </c>
      <c r="S7" s="260"/>
      <c r="T7" s="260"/>
      <c r="U7" s="261"/>
      <c r="V7" s="330"/>
      <c r="W7" s="331"/>
      <c r="X7" s="331"/>
      <c r="Y7" s="331"/>
      <c r="Z7" s="331"/>
      <c r="AA7" s="331"/>
      <c r="AB7" s="331"/>
      <c r="AC7" s="331"/>
      <c r="AD7" s="331"/>
      <c r="AE7" s="331"/>
      <c r="AF7" s="331"/>
      <c r="AG7" s="331"/>
      <c r="AH7" s="331"/>
      <c r="AI7" s="331"/>
      <c r="AJ7" s="332"/>
      <c r="AM7" s="36">
        <v>3</v>
      </c>
      <c r="AP7" s="1"/>
      <c r="AS7" s="3"/>
      <c r="AT7" s="3"/>
    </row>
    <row r="8" spans="1:53" ht="8.25" customHeight="1">
      <c r="A8" s="47"/>
      <c r="B8" s="47"/>
      <c r="C8" s="47"/>
      <c r="D8" s="47"/>
      <c r="E8" s="47"/>
      <c r="F8" s="47"/>
      <c r="G8" s="47"/>
      <c r="H8" s="47"/>
      <c r="I8" s="47"/>
      <c r="J8" s="47"/>
      <c r="K8" s="47"/>
      <c r="L8" s="47"/>
      <c r="M8" s="47"/>
      <c r="N8" s="47"/>
      <c r="O8" s="47"/>
      <c r="P8" s="47"/>
      <c r="Q8" s="47"/>
      <c r="R8" s="48"/>
      <c r="S8" s="48"/>
      <c r="T8" s="48"/>
      <c r="U8" s="48"/>
      <c r="V8" s="49"/>
      <c r="W8" s="49"/>
      <c r="X8" s="49"/>
      <c r="Y8" s="49"/>
      <c r="Z8" s="49"/>
      <c r="AA8" s="49"/>
      <c r="AB8" s="49"/>
      <c r="AC8" s="49"/>
      <c r="AD8" s="49"/>
      <c r="AE8" s="49"/>
      <c r="AF8" s="49"/>
      <c r="AG8" s="49"/>
      <c r="AH8" s="49"/>
      <c r="AI8" s="49"/>
      <c r="AJ8" s="49"/>
      <c r="AM8" s="36">
        <v>4</v>
      </c>
      <c r="AP8" s="1"/>
      <c r="AS8" s="3"/>
      <c r="AT8" s="3"/>
    </row>
    <row r="9" spans="1:53" ht="6.75" customHeight="1">
      <c r="A9" s="47"/>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M9" s="36">
        <v>5</v>
      </c>
      <c r="AP9" s="1"/>
      <c r="AS9" s="3"/>
      <c r="AT9" s="3"/>
      <c r="AY9" s="40"/>
    </row>
    <row r="10" spans="1:53" ht="21">
      <c r="A10" s="262" t="s">
        <v>191</v>
      </c>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M10" s="36">
        <v>6</v>
      </c>
      <c r="AP10" s="1"/>
      <c r="AQ10" s="4"/>
      <c r="AR10" s="2"/>
      <c r="AS10" s="3"/>
      <c r="AT10" s="3"/>
    </row>
    <row r="11" spans="1:53" ht="6" customHeight="1">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M11" s="36">
        <v>7</v>
      </c>
      <c r="AP11" s="1"/>
      <c r="AQ11" s="2"/>
      <c r="AR11" s="2"/>
      <c r="AS11" s="3"/>
      <c r="AT11" s="3"/>
    </row>
    <row r="12" spans="1:53">
      <c r="A12" s="50" t="s">
        <v>116</v>
      </c>
      <c r="B12" s="51"/>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3"/>
      <c r="AC12" s="53"/>
      <c r="AD12" s="53"/>
      <c r="AE12" s="53"/>
      <c r="AF12" s="53"/>
      <c r="AG12" s="54"/>
      <c r="AH12" s="54"/>
      <c r="AI12" s="55"/>
      <c r="AJ12" s="56"/>
      <c r="AM12" s="36">
        <v>8</v>
      </c>
      <c r="AP12" s="1"/>
      <c r="AQ12" s="2"/>
      <c r="AR12" s="2"/>
      <c r="AS12" s="3"/>
      <c r="AT12" s="3"/>
    </row>
    <row r="13" spans="1:53">
      <c r="A13" s="263" t="s">
        <v>177</v>
      </c>
      <c r="B13" s="264"/>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5"/>
      <c r="AM13" s="36">
        <v>9</v>
      </c>
      <c r="AP13" s="1"/>
      <c r="AQ13" s="2"/>
      <c r="AR13" s="2"/>
      <c r="AS13" s="3"/>
      <c r="AT13" s="3"/>
    </row>
    <row r="14" spans="1:53">
      <c r="A14" s="57" t="s">
        <v>178</v>
      </c>
      <c r="B14" s="58"/>
      <c r="C14" s="59"/>
      <c r="D14" s="59"/>
      <c r="E14" s="59"/>
      <c r="F14" s="59"/>
      <c r="G14" s="59"/>
      <c r="H14" s="59"/>
      <c r="I14" s="59"/>
      <c r="J14" s="59"/>
      <c r="K14" s="59"/>
      <c r="L14" s="59"/>
      <c r="M14" s="38"/>
      <c r="N14" s="59"/>
      <c r="O14" s="59"/>
      <c r="P14" s="59"/>
      <c r="Q14" s="59"/>
      <c r="R14" s="59"/>
      <c r="S14" s="59"/>
      <c r="T14" s="59"/>
      <c r="U14" s="59"/>
      <c r="V14" s="59"/>
      <c r="W14" s="59"/>
      <c r="X14" s="59"/>
      <c r="Y14" s="59"/>
      <c r="Z14" s="59"/>
      <c r="AA14" s="59"/>
      <c r="AB14" s="60"/>
      <c r="AC14" s="60"/>
      <c r="AD14" s="60"/>
      <c r="AE14" s="60"/>
      <c r="AF14" s="60"/>
      <c r="AG14" s="59"/>
      <c r="AH14" s="59"/>
      <c r="AI14" s="61"/>
      <c r="AJ14" s="62"/>
      <c r="AM14" s="36">
        <v>10</v>
      </c>
      <c r="AP14" s="1"/>
      <c r="AQ14" s="2"/>
      <c r="AR14" s="2"/>
      <c r="AS14" s="3"/>
      <c r="AT14" s="3"/>
    </row>
    <row r="15" spans="1:53" ht="8.25" customHeight="1" thickBot="1">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M15" s="36">
        <v>11</v>
      </c>
      <c r="AP15" s="1"/>
      <c r="AQ15" s="2"/>
      <c r="AR15" s="2"/>
      <c r="AS15" s="3"/>
      <c r="AT15" s="3"/>
    </row>
    <row r="16" spans="1:53" ht="33" customHeight="1" thickBot="1">
      <c r="A16" s="253" t="s">
        <v>115</v>
      </c>
      <c r="B16" s="253"/>
      <c r="C16" s="253"/>
      <c r="D16" s="253"/>
      <c r="E16" s="253"/>
      <c r="F16" s="254"/>
      <c r="G16" s="255"/>
      <c r="H16" s="256"/>
      <c r="I16" s="256"/>
      <c r="J16" s="256"/>
      <c r="K16" s="256"/>
      <c r="L16" s="257"/>
      <c r="M16" s="258" t="s">
        <v>5</v>
      </c>
      <c r="N16" s="253"/>
      <c r="O16" s="253"/>
      <c r="P16" s="253"/>
      <c r="Q16" s="253"/>
      <c r="R16" s="254"/>
      <c r="S16" s="269"/>
      <c r="T16" s="270"/>
      <c r="U16" s="270"/>
      <c r="V16" s="270"/>
      <c r="W16" s="270"/>
      <c r="X16" s="271"/>
      <c r="Y16" s="258" t="s">
        <v>6</v>
      </c>
      <c r="Z16" s="253"/>
      <c r="AA16" s="253"/>
      <c r="AB16" s="253"/>
      <c r="AC16" s="253"/>
      <c r="AD16" s="253"/>
      <c r="AE16" s="272" t="e">
        <f>VLOOKUP(S16,定員,2,1)</f>
        <v>#N/A</v>
      </c>
      <c r="AF16" s="272"/>
      <c r="AG16" s="272"/>
      <c r="AH16" s="272"/>
      <c r="AI16" s="272"/>
      <c r="AJ16" s="272"/>
      <c r="AM16" s="36">
        <v>12</v>
      </c>
      <c r="AP16" s="1"/>
      <c r="AQ16" s="1"/>
      <c r="AR16" s="1"/>
      <c r="AS16" s="3"/>
      <c r="AT16" s="3"/>
    </row>
    <row r="17" spans="1:46" ht="9" customHeight="1">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P17" s="1"/>
      <c r="AQ17" s="1"/>
      <c r="AR17" s="1"/>
      <c r="AS17" s="3"/>
      <c r="AT17" s="3"/>
    </row>
    <row r="18" spans="1:46" ht="1.5" customHeight="1">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P18" s="1"/>
      <c r="AQ18" s="2"/>
      <c r="AR18" s="2"/>
      <c r="AS18" s="3"/>
      <c r="AT18" s="3"/>
    </row>
    <row r="19" spans="1:46" ht="7.5" customHeight="1">
      <c r="A19" s="47"/>
      <c r="B19" s="47"/>
      <c r="C19" s="47"/>
      <c r="D19" s="47"/>
      <c r="E19" s="47"/>
      <c r="F19" s="47"/>
      <c r="G19" s="201" t="s">
        <v>7</v>
      </c>
      <c r="H19" s="201"/>
      <c r="I19" s="201"/>
      <c r="J19" s="201"/>
      <c r="K19" s="201"/>
      <c r="L19" s="201"/>
      <c r="M19" s="206" t="s">
        <v>8</v>
      </c>
      <c r="N19" s="206"/>
      <c r="O19" s="206"/>
      <c r="P19" s="206"/>
      <c r="Q19" s="206"/>
      <c r="R19" s="207"/>
      <c r="S19" s="210" t="s">
        <v>9</v>
      </c>
      <c r="T19" s="211"/>
      <c r="U19" s="211"/>
      <c r="V19" s="211"/>
      <c r="W19" s="211"/>
      <c r="X19" s="211"/>
      <c r="Y19" s="63"/>
      <c r="Z19" s="63"/>
      <c r="AA19" s="64"/>
      <c r="AB19" s="65"/>
      <c r="AC19" s="66"/>
      <c r="AD19" s="47"/>
      <c r="AE19" s="47"/>
      <c r="AF19" s="47"/>
      <c r="AG19" s="47"/>
      <c r="AH19" s="47"/>
      <c r="AI19" s="47"/>
      <c r="AJ19" s="47"/>
      <c r="AP19" s="3"/>
      <c r="AQ19" s="1"/>
      <c r="AR19" s="1"/>
      <c r="AS19" s="3"/>
      <c r="AT19" s="3"/>
    </row>
    <row r="20" spans="1:46" ht="21" customHeight="1" thickBot="1">
      <c r="A20" s="47"/>
      <c r="B20" s="47"/>
      <c r="C20" s="47"/>
      <c r="D20" s="47"/>
      <c r="E20" s="47"/>
      <c r="F20" s="47"/>
      <c r="G20" s="202"/>
      <c r="H20" s="202"/>
      <c r="I20" s="202"/>
      <c r="J20" s="202"/>
      <c r="K20" s="202"/>
      <c r="L20" s="202"/>
      <c r="M20" s="206"/>
      <c r="N20" s="206"/>
      <c r="O20" s="206"/>
      <c r="P20" s="206"/>
      <c r="Q20" s="206"/>
      <c r="R20" s="207"/>
      <c r="S20" s="212"/>
      <c r="T20" s="213"/>
      <c r="U20" s="213"/>
      <c r="V20" s="213"/>
      <c r="W20" s="213"/>
      <c r="X20" s="213"/>
      <c r="Y20" s="216" t="s">
        <v>10</v>
      </c>
      <c r="Z20" s="216"/>
      <c r="AA20" s="216"/>
      <c r="AB20" s="216"/>
      <c r="AC20" s="216"/>
      <c r="AD20" s="47"/>
      <c r="AE20" s="47"/>
      <c r="AF20" s="47"/>
      <c r="AG20" s="47"/>
      <c r="AH20" s="47"/>
      <c r="AI20" s="47"/>
      <c r="AJ20" s="47"/>
    </row>
    <row r="21" spans="1:46" ht="30.75" customHeight="1" thickBot="1">
      <c r="A21" s="47"/>
      <c r="B21" s="47"/>
      <c r="C21" s="47"/>
      <c r="D21" s="47"/>
      <c r="E21" s="47"/>
      <c r="F21" s="47"/>
      <c r="G21" s="203">
        <v>12</v>
      </c>
      <c r="H21" s="204"/>
      <c r="I21" s="204"/>
      <c r="J21" s="204"/>
      <c r="K21" s="204"/>
      <c r="L21" s="205"/>
      <c r="M21" s="208">
        <f>VLOOKUP(G16,平均勤続年数,3)</f>
        <v>2</v>
      </c>
      <c r="N21" s="209"/>
      <c r="O21" s="209"/>
      <c r="P21" s="209"/>
      <c r="Q21" s="209"/>
      <c r="R21" s="209"/>
      <c r="S21" s="214">
        <f>IF(Y21="○",VLOOKUP($G$16,平均勤続年数,4),VLOOKUP($G$16,平均勤続年数,4)-2)</f>
        <v>4</v>
      </c>
      <c r="T21" s="214"/>
      <c r="U21" s="214"/>
      <c r="V21" s="214"/>
      <c r="W21" s="214"/>
      <c r="X21" s="215"/>
      <c r="Y21" s="266"/>
      <c r="Z21" s="267"/>
      <c r="AA21" s="267"/>
      <c r="AB21" s="267"/>
      <c r="AC21" s="268"/>
      <c r="AD21" s="47"/>
      <c r="AE21" s="47"/>
      <c r="AF21" s="47"/>
      <c r="AG21" s="47"/>
      <c r="AH21" s="47"/>
      <c r="AI21" s="47"/>
      <c r="AJ21" s="47"/>
    </row>
    <row r="22" spans="1:46" ht="9.9499999999999993" customHeight="1">
      <c r="A22" s="47"/>
      <c r="B22" s="47"/>
      <c r="C22" s="47"/>
      <c r="D22" s="47"/>
      <c r="E22" s="47"/>
      <c r="F22" s="76"/>
      <c r="G22" s="47"/>
      <c r="H22" s="47"/>
      <c r="I22" s="47"/>
      <c r="J22" s="47"/>
      <c r="K22" s="47"/>
      <c r="L22" s="76"/>
      <c r="M22" s="76"/>
      <c r="N22" s="76"/>
      <c r="O22" s="76"/>
      <c r="P22" s="76"/>
      <c r="Q22" s="76"/>
      <c r="R22" s="76"/>
      <c r="S22" s="76"/>
      <c r="T22" s="76"/>
      <c r="U22" s="76"/>
      <c r="V22" s="47"/>
      <c r="W22" s="47"/>
      <c r="X22" s="47"/>
      <c r="Y22" s="47"/>
      <c r="Z22" s="47"/>
      <c r="AA22" s="76"/>
      <c r="AB22" s="47"/>
      <c r="AC22" s="47"/>
      <c r="AD22" s="47"/>
      <c r="AE22" s="47"/>
      <c r="AF22" s="47"/>
      <c r="AG22" s="47"/>
      <c r="AH22" s="47"/>
      <c r="AI22" s="47"/>
      <c r="AJ22" s="47"/>
    </row>
    <row r="23" spans="1:46" s="47" customFormat="1" ht="30.75" customHeight="1" thickBot="1">
      <c r="G23" s="226" t="s">
        <v>152</v>
      </c>
      <c r="H23" s="226"/>
      <c r="I23" s="226"/>
      <c r="J23" s="226"/>
      <c r="K23" s="226"/>
      <c r="L23" s="227" t="s">
        <v>153</v>
      </c>
      <c r="M23" s="227"/>
      <c r="N23" s="227"/>
      <c r="O23" s="227"/>
      <c r="P23" s="227"/>
      <c r="Q23" s="228" t="s">
        <v>154</v>
      </c>
      <c r="R23" s="227"/>
      <c r="S23" s="227"/>
      <c r="T23" s="227"/>
      <c r="U23" s="229"/>
      <c r="V23" s="230" t="s">
        <v>155</v>
      </c>
      <c r="W23" s="231"/>
      <c r="X23" s="231"/>
      <c r="Y23" s="231"/>
      <c r="Z23" s="231"/>
    </row>
    <row r="24" spans="1:46" s="47" customFormat="1" ht="30.75" customHeight="1" thickBot="1">
      <c r="G24" s="239"/>
      <c r="H24" s="240"/>
      <c r="I24" s="240"/>
      <c r="J24" s="240"/>
      <c r="K24" s="240"/>
      <c r="L24" s="232"/>
      <c r="M24" s="233"/>
      <c r="N24" s="233"/>
      <c r="O24" s="233"/>
      <c r="P24" s="234"/>
      <c r="Q24" s="235"/>
      <c r="R24" s="236"/>
      <c r="S24" s="236"/>
      <c r="T24" s="236"/>
      <c r="U24" s="237"/>
      <c r="V24" s="238">
        <f>IF(S21-Q24&gt;=0,S21-Q24,0)</f>
        <v>4</v>
      </c>
      <c r="W24" s="231"/>
      <c r="X24" s="231"/>
      <c r="Y24" s="231"/>
      <c r="Z24" s="231"/>
    </row>
    <row r="25" spans="1:46" ht="9.75" customHeight="1">
      <c r="A25" s="47"/>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row>
    <row r="26" spans="1:46" s="2" customFormat="1" ht="18" customHeight="1" thickBot="1">
      <c r="A26" s="67" t="s">
        <v>114</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8"/>
      <c r="AJ26" s="69"/>
      <c r="AK26" s="5"/>
    </row>
    <row r="27" spans="1:46" s="2" customFormat="1" ht="32.25" customHeight="1" thickBot="1">
      <c r="A27" s="250" t="s">
        <v>195</v>
      </c>
      <c r="B27" s="251"/>
      <c r="C27" s="251"/>
      <c r="D27" s="251"/>
      <c r="E27" s="251"/>
      <c r="F27" s="251"/>
      <c r="G27" s="251"/>
      <c r="H27" s="251"/>
      <c r="I27" s="251"/>
      <c r="J27" s="251"/>
      <c r="K27" s="251"/>
      <c r="L27" s="252"/>
      <c r="M27" s="159">
        <f>ROUNDDOWN(M46,-3)</f>
        <v>0</v>
      </c>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60"/>
    </row>
    <row r="28" spans="1:46" s="80" customFormat="1" ht="32.25" hidden="1" customHeight="1" thickBot="1">
      <c r="A28" s="175" t="s">
        <v>160</v>
      </c>
      <c r="B28" s="175"/>
      <c r="C28" s="175"/>
      <c r="D28" s="175"/>
      <c r="E28" s="175"/>
      <c r="F28" s="175"/>
      <c r="G28" s="175"/>
      <c r="H28" s="175"/>
      <c r="I28" s="175"/>
      <c r="J28" s="175"/>
      <c r="K28" s="175"/>
      <c r="L28" s="175"/>
      <c r="M28" s="176">
        <f>ROUNDDOWN(M49,-3)</f>
        <v>0</v>
      </c>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7"/>
    </row>
    <row r="29" spans="1:46" ht="10.5" customHeight="1">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row>
    <row r="30" spans="1:46">
      <c r="A30" s="321" t="s">
        <v>11</v>
      </c>
      <c r="B30" s="322"/>
      <c r="C30" s="322"/>
      <c r="D30" s="322"/>
      <c r="E30" s="322"/>
      <c r="F30" s="322"/>
      <c r="G30" s="322"/>
      <c r="H30" s="322"/>
      <c r="I30" s="322"/>
      <c r="J30" s="322"/>
      <c r="K30" s="365" t="s">
        <v>12</v>
      </c>
      <c r="L30" s="366"/>
      <c r="M30" s="273" t="s">
        <v>13</v>
      </c>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row>
    <row r="31" spans="1:46" ht="6.75" customHeight="1">
      <c r="A31" s="323"/>
      <c r="B31" s="324"/>
      <c r="C31" s="324"/>
      <c r="D31" s="324"/>
      <c r="E31" s="324"/>
      <c r="F31" s="324"/>
      <c r="G31" s="324"/>
      <c r="H31" s="324"/>
      <c r="I31" s="324"/>
      <c r="J31" s="324"/>
      <c r="K31" s="367"/>
      <c r="L31" s="368"/>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row>
    <row r="32" spans="1:46">
      <c r="A32" s="323"/>
      <c r="B32" s="324"/>
      <c r="C32" s="324"/>
      <c r="D32" s="324"/>
      <c r="E32" s="324"/>
      <c r="F32" s="324"/>
      <c r="G32" s="324"/>
      <c r="H32" s="324"/>
      <c r="I32" s="324"/>
      <c r="J32" s="324"/>
      <c r="K32" s="367"/>
      <c r="L32" s="368"/>
      <c r="M32" s="181" t="s">
        <v>4</v>
      </c>
      <c r="N32" s="182"/>
      <c r="O32" s="182"/>
      <c r="P32" s="182"/>
      <c r="Q32" s="181" t="s">
        <v>59</v>
      </c>
      <c r="R32" s="182"/>
      <c r="S32" s="182"/>
      <c r="T32" s="182"/>
      <c r="U32" s="181" t="s">
        <v>3</v>
      </c>
      <c r="V32" s="182"/>
      <c r="W32" s="182"/>
      <c r="X32" s="183"/>
      <c r="Y32" s="181" t="s">
        <v>60</v>
      </c>
      <c r="Z32" s="182"/>
      <c r="AA32" s="182"/>
      <c r="AB32" s="183"/>
      <c r="AC32" s="181" t="s">
        <v>62</v>
      </c>
      <c r="AD32" s="182"/>
      <c r="AE32" s="182"/>
      <c r="AF32" s="183"/>
      <c r="AG32" s="181" t="s">
        <v>61</v>
      </c>
      <c r="AH32" s="182"/>
      <c r="AI32" s="182"/>
      <c r="AJ32" s="183"/>
    </row>
    <row r="33" spans="1:42" ht="14.25" thickBot="1">
      <c r="A33" s="325"/>
      <c r="B33" s="326"/>
      <c r="C33" s="326"/>
      <c r="D33" s="326"/>
      <c r="E33" s="326"/>
      <c r="F33" s="326"/>
      <c r="G33" s="326"/>
      <c r="H33" s="326"/>
      <c r="I33" s="326"/>
      <c r="J33" s="326"/>
      <c r="K33" s="367"/>
      <c r="L33" s="368"/>
      <c r="M33" s="172" t="s">
        <v>14</v>
      </c>
      <c r="N33" s="173"/>
      <c r="O33" s="170" t="s">
        <v>15</v>
      </c>
      <c r="P33" s="171"/>
      <c r="Q33" s="172" t="s">
        <v>14</v>
      </c>
      <c r="R33" s="173"/>
      <c r="S33" s="170" t="s">
        <v>15</v>
      </c>
      <c r="T33" s="171"/>
      <c r="U33" s="172" t="s">
        <v>14</v>
      </c>
      <c r="V33" s="173"/>
      <c r="W33" s="170" t="s">
        <v>15</v>
      </c>
      <c r="X33" s="171"/>
      <c r="Y33" s="172" t="s">
        <v>14</v>
      </c>
      <c r="Z33" s="173"/>
      <c r="AA33" s="170" t="s">
        <v>15</v>
      </c>
      <c r="AB33" s="171"/>
      <c r="AC33" s="172" t="s">
        <v>14</v>
      </c>
      <c r="AD33" s="173"/>
      <c r="AE33" s="170" t="s">
        <v>15</v>
      </c>
      <c r="AF33" s="171"/>
      <c r="AG33" s="172" t="s">
        <v>14</v>
      </c>
      <c r="AH33" s="173"/>
      <c r="AI33" s="170" t="s">
        <v>15</v>
      </c>
      <c r="AJ33" s="171"/>
    </row>
    <row r="34" spans="1:42" ht="20.25" customHeight="1" thickBot="1">
      <c r="A34" s="315" t="s">
        <v>16</v>
      </c>
      <c r="B34" s="316"/>
      <c r="C34" s="316"/>
      <c r="D34" s="316"/>
      <c r="E34" s="316"/>
      <c r="F34" s="316"/>
      <c r="G34" s="316"/>
      <c r="H34" s="316"/>
      <c r="I34" s="316"/>
      <c r="J34" s="316"/>
      <c r="K34" s="317" t="s">
        <v>17</v>
      </c>
      <c r="L34" s="317"/>
      <c r="M34" s="318"/>
      <c r="N34" s="164"/>
      <c r="O34" s="164"/>
      <c r="P34" s="319"/>
      <c r="Q34" s="320"/>
      <c r="R34" s="164"/>
      <c r="S34" s="164"/>
      <c r="T34" s="319"/>
      <c r="U34" s="320"/>
      <c r="V34" s="164"/>
      <c r="W34" s="164"/>
      <c r="X34" s="165"/>
      <c r="Y34" s="163"/>
      <c r="Z34" s="164"/>
      <c r="AA34" s="164"/>
      <c r="AB34" s="165"/>
      <c r="AC34" s="163"/>
      <c r="AD34" s="164"/>
      <c r="AE34" s="164"/>
      <c r="AF34" s="165"/>
      <c r="AG34" s="163"/>
      <c r="AH34" s="164"/>
      <c r="AI34" s="164"/>
      <c r="AJ34" s="174"/>
    </row>
    <row r="35" spans="1:42" ht="24" customHeight="1">
      <c r="A35" s="303" t="s">
        <v>18</v>
      </c>
      <c r="B35" s="304" t="s">
        <v>19</v>
      </c>
      <c r="C35" s="70" t="s">
        <v>20</v>
      </c>
      <c r="D35" s="70"/>
      <c r="E35" s="70"/>
      <c r="F35" s="70"/>
      <c r="G35" s="70"/>
      <c r="H35" s="70"/>
      <c r="I35" s="70"/>
      <c r="J35" s="70"/>
      <c r="K35" s="305" t="s">
        <v>164</v>
      </c>
      <c r="L35" s="306"/>
      <c r="M35" s="307">
        <f>IF($K35="○",保育単価表!$H$6,0)</f>
        <v>1830</v>
      </c>
      <c r="N35" s="168"/>
      <c r="O35" s="168">
        <f>IF($K35="○",保育単価表!$H$6,0)</f>
        <v>1830</v>
      </c>
      <c r="P35" s="169"/>
      <c r="Q35" s="167">
        <f>IF($K35="○",保育単価表!$H$6,0)</f>
        <v>1830</v>
      </c>
      <c r="R35" s="168"/>
      <c r="S35" s="168">
        <f>IF($K35="○",保育単価表!$H$6,0)</f>
        <v>1830</v>
      </c>
      <c r="T35" s="169"/>
      <c r="U35" s="167">
        <f>IF($K35="○",保育単価表!$H$6,0)</f>
        <v>1830</v>
      </c>
      <c r="V35" s="168"/>
      <c r="W35" s="168">
        <f>IF($K35="○",保育単価表!$H$6,0)</f>
        <v>1830</v>
      </c>
      <c r="X35" s="169"/>
      <c r="Y35" s="167">
        <f>IF($K35="○",保育単価表!$H$6,0)</f>
        <v>1830</v>
      </c>
      <c r="Z35" s="168"/>
      <c r="AA35" s="168">
        <f>IF($K35="○",保育単価表!$H$6,0)</f>
        <v>1830</v>
      </c>
      <c r="AB35" s="169"/>
      <c r="AC35" s="167">
        <f>IF($K35="○",保育単価表!$H$6,0)</f>
        <v>1830</v>
      </c>
      <c r="AD35" s="168"/>
      <c r="AE35" s="168">
        <f>IF($K35="○",保育単価表!$H$6,0)</f>
        <v>1830</v>
      </c>
      <c r="AF35" s="169"/>
      <c r="AG35" s="167">
        <f>IF($K35="○",保育単価表!$H$6,0)</f>
        <v>1830</v>
      </c>
      <c r="AH35" s="168"/>
      <c r="AI35" s="168">
        <f>IF($K35="○",保育単価表!$H$6,0)</f>
        <v>1830</v>
      </c>
      <c r="AJ35" s="169"/>
    </row>
    <row r="36" spans="1:42" ht="24" customHeight="1">
      <c r="A36" s="303"/>
      <c r="B36" s="304"/>
      <c r="C36" s="71" t="s">
        <v>110</v>
      </c>
      <c r="D36" s="71"/>
      <c r="E36" s="71"/>
      <c r="F36" s="71"/>
      <c r="G36" s="71"/>
      <c r="H36" s="71"/>
      <c r="I36" s="71"/>
      <c r="J36" s="71"/>
      <c r="K36" s="308"/>
      <c r="L36" s="309"/>
      <c r="M36" s="310">
        <f>IF($K36="○",保育単価表!$M$6,0)</f>
        <v>0</v>
      </c>
      <c r="N36" s="161"/>
      <c r="O36" s="161">
        <f>IF($K36="○",保育単価表!$M$6,0)</f>
        <v>0</v>
      </c>
      <c r="P36" s="162"/>
      <c r="Q36" s="166">
        <f>IF($K36="○",保育単価表!$M$6,0)</f>
        <v>0</v>
      </c>
      <c r="R36" s="161"/>
      <c r="S36" s="161">
        <f>IF($K36="○",保育単価表!$M$6,0)</f>
        <v>0</v>
      </c>
      <c r="T36" s="162"/>
      <c r="U36" s="166">
        <f>IF($K36="○",保育単価表!$M$6,0)</f>
        <v>0</v>
      </c>
      <c r="V36" s="161"/>
      <c r="W36" s="161">
        <f>IF($K36="○",保育単価表!$M$6,0)</f>
        <v>0</v>
      </c>
      <c r="X36" s="162"/>
      <c r="Y36" s="166">
        <f>IF($K36="○",保育単価表!$M$6,0)</f>
        <v>0</v>
      </c>
      <c r="Z36" s="161"/>
      <c r="AA36" s="161">
        <f>IF($K36="○",保育単価表!$M$6,0)</f>
        <v>0</v>
      </c>
      <c r="AB36" s="162"/>
      <c r="AC36" s="166">
        <f>IF($K36="○",保育単価表!$M$6,0)</f>
        <v>0</v>
      </c>
      <c r="AD36" s="161"/>
      <c r="AE36" s="161">
        <f>IF($K36="○",保育単価表!$M$6,0)</f>
        <v>0</v>
      </c>
      <c r="AF36" s="162"/>
      <c r="AG36" s="166">
        <f>IF($K36="○",保育単価表!$M$6,0)</f>
        <v>0</v>
      </c>
      <c r="AH36" s="161"/>
      <c r="AI36" s="161">
        <f>IF($K36="○",保育単価表!$M$6,0)</f>
        <v>0</v>
      </c>
      <c r="AJ36" s="162"/>
    </row>
    <row r="37" spans="1:42" ht="24" customHeight="1">
      <c r="A37" s="303"/>
      <c r="B37" s="304"/>
      <c r="C37" s="71" t="s">
        <v>113</v>
      </c>
      <c r="D37" s="71"/>
      <c r="E37" s="71"/>
      <c r="F37" s="71"/>
      <c r="G37" s="71"/>
      <c r="H37" s="71"/>
      <c r="I37" s="71"/>
      <c r="J37" s="71"/>
      <c r="K37" s="363"/>
      <c r="L37" s="364"/>
      <c r="M37" s="310">
        <f>IF($K37="○",IF($AE$16="３人以下",保育単価表!$Q$9,保育単価表!$Q$7),0)</f>
        <v>0</v>
      </c>
      <c r="N37" s="161"/>
      <c r="O37" s="161">
        <f>IF($K37="○",IF($AE$16="３人以下",保育単価表!$Q$9,保育単価表!$Q$7),0)</f>
        <v>0</v>
      </c>
      <c r="P37" s="162"/>
      <c r="Q37" s="166">
        <f>IF($K37="○",IF($AE$16="３人以下",保育単価表!$Q$9,保育単価表!$Q$7),0)</f>
        <v>0</v>
      </c>
      <c r="R37" s="161"/>
      <c r="S37" s="161">
        <f>IF($K37="○",IF($AE$16="３人以下",保育単価表!$Q$9,保育単価表!$Q$7),0)</f>
        <v>0</v>
      </c>
      <c r="T37" s="162"/>
      <c r="U37" s="166">
        <f>IF($K37="○",IF($AE$16="３人以下",保育単価表!$Q$9,保育単価表!$Q$7),0)</f>
        <v>0</v>
      </c>
      <c r="V37" s="161"/>
      <c r="W37" s="161">
        <f>IF($K37="○",IF($AE$16="３人以下",保育単価表!$Q$9,保育単価表!$Q$7),0)</f>
        <v>0</v>
      </c>
      <c r="X37" s="162"/>
      <c r="Y37" s="166">
        <f>IF($K37="○",IF($AE$16="３人以下",保育単価表!$Q$9,保育単価表!$Q$7),0)</f>
        <v>0</v>
      </c>
      <c r="Z37" s="161"/>
      <c r="AA37" s="161">
        <f>IF($K37="○",IF($AE$16="３人以下",保育単価表!$Q$9,保育単価表!$Q$7),0)</f>
        <v>0</v>
      </c>
      <c r="AB37" s="162"/>
      <c r="AC37" s="166">
        <f>IF($K37="○",IF($AE$16="３人以下",保育単価表!$Q$9,保育単価表!$Q$7),0)</f>
        <v>0</v>
      </c>
      <c r="AD37" s="161"/>
      <c r="AE37" s="161">
        <f>IF($K37="○",IF($AE$16="３人以下",保育単価表!$Q$9,保育単価表!$Q$7),0)</f>
        <v>0</v>
      </c>
      <c r="AF37" s="162"/>
      <c r="AG37" s="166">
        <f>IF($K37="○",IF($AE$16="３人以下",保育単価表!$Q$9,保育単価表!$Q$7),0)</f>
        <v>0</v>
      </c>
      <c r="AH37" s="161"/>
      <c r="AI37" s="161">
        <f>IF($K37="○",IF($AE$16="３人以下",保育単価表!$Q$9,保育単価表!$Q$7),0)</f>
        <v>0</v>
      </c>
      <c r="AJ37" s="162"/>
    </row>
    <row r="38" spans="1:42" ht="24" customHeight="1" thickBot="1">
      <c r="A38" s="303"/>
      <c r="B38" s="304"/>
      <c r="C38" s="72" t="s">
        <v>63</v>
      </c>
      <c r="D38" s="73"/>
      <c r="E38" s="73"/>
      <c r="F38" s="73"/>
      <c r="G38" s="73"/>
      <c r="H38" s="73"/>
      <c r="I38" s="73"/>
      <c r="J38" s="74"/>
      <c r="K38" s="220"/>
      <c r="L38" s="221"/>
      <c r="M38" s="219"/>
      <c r="N38" s="217"/>
      <c r="O38" s="217"/>
      <c r="P38" s="218"/>
      <c r="Q38" s="224">
        <f>IF($K38="○",保育単価表!$V$6,0)</f>
        <v>0</v>
      </c>
      <c r="R38" s="222"/>
      <c r="S38" s="222">
        <f>IF($K38="○",保育単価表!$V$6,0)</f>
        <v>0</v>
      </c>
      <c r="T38" s="223"/>
      <c r="U38" s="225"/>
      <c r="V38" s="217"/>
      <c r="W38" s="217"/>
      <c r="X38" s="218"/>
      <c r="Y38" s="224">
        <f>IF($K38="○",保育単価表!$V$6,0)</f>
        <v>0</v>
      </c>
      <c r="Z38" s="222"/>
      <c r="AA38" s="222">
        <f>IF($K38="○",保育単価表!$V$6,0)</f>
        <v>0</v>
      </c>
      <c r="AB38" s="223"/>
      <c r="AC38" s="225"/>
      <c r="AD38" s="217"/>
      <c r="AE38" s="217"/>
      <c r="AF38" s="218"/>
      <c r="AG38" s="224">
        <f>IF($K38="○",保育単価表!$V$6,0)</f>
        <v>0</v>
      </c>
      <c r="AH38" s="222"/>
      <c r="AI38" s="222">
        <f>IF($K38="○",保育単価表!$V$6,0)</f>
        <v>0</v>
      </c>
      <c r="AJ38" s="223"/>
    </row>
    <row r="39" spans="1:42" ht="24" customHeight="1" thickTop="1" thickBot="1">
      <c r="A39" s="303"/>
      <c r="B39" s="304"/>
      <c r="C39" s="38"/>
      <c r="D39" s="38"/>
      <c r="E39" s="38"/>
      <c r="F39" s="38"/>
      <c r="G39" s="39"/>
      <c r="H39" s="38"/>
      <c r="I39" s="38"/>
      <c r="J39" s="39"/>
      <c r="K39" s="295" t="s">
        <v>21</v>
      </c>
      <c r="L39" s="296"/>
      <c r="M39" s="289">
        <f>SUM(M35:N38)</f>
        <v>1830</v>
      </c>
      <c r="N39" s="287"/>
      <c r="O39" s="287">
        <f>SUM(O35:P38)</f>
        <v>1830</v>
      </c>
      <c r="P39" s="288"/>
      <c r="Q39" s="289">
        <f>SUM(Q35:R38)</f>
        <v>1830</v>
      </c>
      <c r="R39" s="287"/>
      <c r="S39" s="287">
        <f>SUM(S35:T38)</f>
        <v>1830</v>
      </c>
      <c r="T39" s="288"/>
      <c r="U39" s="289">
        <f>SUM(U35:V38)</f>
        <v>1830</v>
      </c>
      <c r="V39" s="287"/>
      <c r="W39" s="287">
        <f>SUM(W35:X38)</f>
        <v>1830</v>
      </c>
      <c r="X39" s="288"/>
      <c r="Y39" s="289">
        <f>SUM(Y35:Z38)</f>
        <v>1830</v>
      </c>
      <c r="Z39" s="287"/>
      <c r="AA39" s="287">
        <f>SUM(AA35:AB38)</f>
        <v>1830</v>
      </c>
      <c r="AB39" s="288"/>
      <c r="AC39" s="289">
        <f>SUM(AC35:AD38)</f>
        <v>1830</v>
      </c>
      <c r="AD39" s="287"/>
      <c r="AE39" s="287">
        <f>SUM(AE35:AF38)</f>
        <v>1830</v>
      </c>
      <c r="AF39" s="288"/>
      <c r="AG39" s="289">
        <f>SUM(AG35:AH38)</f>
        <v>1830</v>
      </c>
      <c r="AH39" s="287"/>
      <c r="AI39" s="287">
        <f>SUM(AI35:AJ38)</f>
        <v>1830</v>
      </c>
      <c r="AJ39" s="288"/>
    </row>
    <row r="40" spans="1:42" ht="55.5" customHeight="1" thickBot="1">
      <c r="A40" s="303"/>
      <c r="B40" s="281" t="s">
        <v>22</v>
      </c>
      <c r="C40" s="311" t="s">
        <v>136</v>
      </c>
      <c r="D40" s="312"/>
      <c r="E40" s="312"/>
      <c r="F40" s="312"/>
      <c r="G40" s="312"/>
      <c r="H40" s="312"/>
      <c r="I40" s="312"/>
      <c r="J40" s="312"/>
      <c r="K40" s="313"/>
      <c r="L40" s="314"/>
      <c r="M40" s="290">
        <f>-IF($K40="○",IF(M35*保育単価表!$AH$7&lt;10,INT(M35*保育単価表!$AH$7),ROUNDDOWN(M35*保育単価表!$AH$7,-1)),0)</f>
        <v>0</v>
      </c>
      <c r="N40" s="291"/>
      <c r="O40" s="290">
        <f>-IF($K40="○",IF(O35*保育単価表!$AH$9&lt;10,INT(O35*保育単価表!$AH$9),ROUNDDOWN(O35*保育単価表!$AH$9,-1)),0)</f>
        <v>0</v>
      </c>
      <c r="P40" s="292"/>
      <c r="Q40" s="293">
        <f>-IF($K40="○",IF(Q35*保育単価表!$AH$7&lt;10,INT(Q35*保育単価表!$AH$7),ROUNDDOWN(Q35*保育単価表!$AH$7,-1)),0)</f>
        <v>0</v>
      </c>
      <c r="R40" s="291"/>
      <c r="S40" s="290">
        <f>-IF($K40="○",IF(S35*保育単価表!$AH$9&lt;10,INT(S35*保育単価表!$AH$9),ROUNDDOWN(S35*保育単価表!$AH$9,-1)),0)</f>
        <v>0</v>
      </c>
      <c r="T40" s="294"/>
      <c r="U40" s="290">
        <f>-IF($K40="○",IF(U35*保育単価表!$AH$7&lt;10,INT(U35*保育単価表!$AH$7),ROUNDDOWN(U35*保育単価表!$AH$7,-1)),0)</f>
        <v>0</v>
      </c>
      <c r="V40" s="291"/>
      <c r="W40" s="290">
        <f>-IF($K40="○",IF(W35*保育単価表!$AH$9&lt;10,INT(W35*保育単価表!$AH$9),ROUNDDOWN(W35*保育単価表!$AH$9,-1)),0)</f>
        <v>0</v>
      </c>
      <c r="X40" s="292"/>
      <c r="Y40" s="293">
        <f>-IF($K40="○",IF(Y35*保育単価表!$AH$7&lt;10,INT(Y35*保育単価表!$AH$7),ROUNDDOWN(Y35*保育単価表!$AH$7,-1)),0)</f>
        <v>0</v>
      </c>
      <c r="Z40" s="291"/>
      <c r="AA40" s="290">
        <f>-IF($K40="○",IF(AA35*保育単価表!$AH$9&lt;10,INT(AA35*保育単価表!$AH$9),ROUNDDOWN(AA35*保育単価表!$AH$9,-1)),0)</f>
        <v>0</v>
      </c>
      <c r="AB40" s="294"/>
      <c r="AC40" s="290">
        <f>-IF($K40="○",IF(AC35*保育単価表!$AH$7&lt;10,INT(AC35*保育単価表!$AH$7),ROUNDDOWN(AC35*保育単価表!$AH$7,-1)),0)</f>
        <v>0</v>
      </c>
      <c r="AD40" s="291"/>
      <c r="AE40" s="290">
        <f>-IF($K40="○",IF(AE35*保育単価表!$AH$9&lt;10,INT(AE35*保育単価表!$AH$9),ROUNDDOWN(AE35*保育単価表!$AH$9,-1)),0)</f>
        <v>0</v>
      </c>
      <c r="AF40" s="292"/>
      <c r="AG40" s="293">
        <f>-IF($K40="○",IF(AG35*保育単価表!$AH$7&lt;10,INT(AG35*保育単価表!$AH$7),ROUNDDOWN(AG35*保育単価表!$AH$7,-1)),0)</f>
        <v>0</v>
      </c>
      <c r="AH40" s="291"/>
      <c r="AI40" s="290">
        <f>-IF($K40="○",IF(AI35*保育単価表!$AH$9&lt;10,INT(AI35*保育単価表!$AH$9),ROUNDDOWN(AI35*保育単価表!$AH$9,-1)),0)</f>
        <v>0</v>
      </c>
      <c r="AJ40" s="294"/>
    </row>
    <row r="41" spans="1:42" ht="24" customHeight="1" thickBot="1">
      <c r="A41" s="303"/>
      <c r="B41" s="282"/>
      <c r="C41" s="302" t="s">
        <v>137</v>
      </c>
      <c r="D41" s="295"/>
      <c r="E41" s="295"/>
      <c r="F41" s="295"/>
      <c r="G41" s="295"/>
      <c r="H41" s="295"/>
      <c r="I41" s="295"/>
      <c r="J41" s="295"/>
      <c r="K41" s="295"/>
      <c r="L41" s="295"/>
      <c r="M41" s="285">
        <f>M40</f>
        <v>0</v>
      </c>
      <c r="N41" s="286"/>
      <c r="O41" s="286">
        <f>O40</f>
        <v>0</v>
      </c>
      <c r="P41" s="301"/>
      <c r="Q41" s="285">
        <f>Q40</f>
        <v>0</v>
      </c>
      <c r="R41" s="286"/>
      <c r="S41" s="286">
        <f>S40</f>
        <v>0</v>
      </c>
      <c r="T41" s="301"/>
      <c r="U41" s="285">
        <f>U40</f>
        <v>0</v>
      </c>
      <c r="V41" s="286"/>
      <c r="W41" s="286">
        <f>W40</f>
        <v>0</v>
      </c>
      <c r="X41" s="301"/>
      <c r="Y41" s="285">
        <f>Y40</f>
        <v>0</v>
      </c>
      <c r="Z41" s="286"/>
      <c r="AA41" s="286">
        <f>AA40</f>
        <v>0</v>
      </c>
      <c r="AB41" s="301"/>
      <c r="AC41" s="285">
        <f>AC40</f>
        <v>0</v>
      </c>
      <c r="AD41" s="286"/>
      <c r="AE41" s="286">
        <f>AE40</f>
        <v>0</v>
      </c>
      <c r="AF41" s="301"/>
      <c r="AG41" s="285">
        <f>AG40</f>
        <v>0</v>
      </c>
      <c r="AH41" s="286"/>
      <c r="AI41" s="286">
        <f>AI40</f>
        <v>0</v>
      </c>
      <c r="AJ41" s="301"/>
    </row>
    <row r="42" spans="1:42" ht="21.75" customHeight="1" thickBot="1">
      <c r="A42" s="303"/>
      <c r="B42" s="283" t="s">
        <v>140</v>
      </c>
      <c r="C42" s="42" t="s">
        <v>138</v>
      </c>
      <c r="D42" s="42"/>
      <c r="E42" s="42"/>
      <c r="F42" s="42"/>
      <c r="G42" s="43"/>
      <c r="H42" s="42"/>
      <c r="I42" s="42"/>
      <c r="J42" s="42"/>
      <c r="K42" s="297"/>
      <c r="L42" s="298"/>
      <c r="M42" s="299">
        <f>IF($K42="配置",IF(AP44/SUM(M34:AJ34)&lt;10,INT(AP44/SUM(M34:AJ34)),ROUNDDOWN(AP44/SUM(M34:AJ34),-1)),IF($K42="兼務",IF(AP45/SUM(M34:AJ34)&lt;10,INT(AP45/SUM(M34:AJ34)),ROUNDDOWN(AP45/SUM(M34:AJ34),-1)),0))</f>
        <v>0</v>
      </c>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row>
    <row r="43" spans="1:42" ht="21.75" customHeight="1" thickTop="1">
      <c r="A43" s="303"/>
      <c r="B43" s="284"/>
      <c r="C43" s="38"/>
      <c r="D43" s="38"/>
      <c r="E43" s="38"/>
      <c r="F43" s="38"/>
      <c r="G43" s="39"/>
      <c r="H43" s="38"/>
      <c r="I43" s="38"/>
      <c r="J43" s="38"/>
      <c r="K43" s="277" t="s">
        <v>139</v>
      </c>
      <c r="L43" s="278"/>
      <c r="M43" s="279">
        <f>SUM(M42)</f>
        <v>0</v>
      </c>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P43" s="40"/>
    </row>
    <row r="44" spans="1:42" ht="24" customHeight="1">
      <c r="A44" s="274" t="s">
        <v>144</v>
      </c>
      <c r="B44" s="275"/>
      <c r="C44" s="275"/>
      <c r="D44" s="275"/>
      <c r="E44" s="275"/>
      <c r="F44" s="275"/>
      <c r="G44" s="275"/>
      <c r="H44" s="275"/>
      <c r="I44" s="275"/>
      <c r="J44" s="275"/>
      <c r="K44" s="275"/>
      <c r="L44" s="34" t="s">
        <v>145</v>
      </c>
      <c r="M44" s="276">
        <f>M39+M41+$M$43</f>
        <v>1830</v>
      </c>
      <c r="N44" s="184"/>
      <c r="O44" s="184">
        <f t="shared" ref="O44" si="0">O39+O41+$M$43</f>
        <v>1830</v>
      </c>
      <c r="P44" s="185"/>
      <c r="Q44" s="276">
        <f t="shared" ref="Q44" si="1">Q39+Q41+$M$43</f>
        <v>1830</v>
      </c>
      <c r="R44" s="184"/>
      <c r="S44" s="184">
        <f t="shared" ref="S44" si="2">S39+S41+$M$43</f>
        <v>1830</v>
      </c>
      <c r="T44" s="185"/>
      <c r="U44" s="276">
        <f t="shared" ref="U44" si="3">U39+U41+$M$43</f>
        <v>1830</v>
      </c>
      <c r="V44" s="184"/>
      <c r="W44" s="184">
        <f t="shared" ref="W44" si="4">W39+W41+$M$43</f>
        <v>1830</v>
      </c>
      <c r="X44" s="185"/>
      <c r="Y44" s="276">
        <f t="shared" ref="Y44" si="5">Y39+Y41+$M$43</f>
        <v>1830</v>
      </c>
      <c r="Z44" s="184"/>
      <c r="AA44" s="184">
        <f t="shared" ref="AA44" si="6">AA39+AA41+$M$43</f>
        <v>1830</v>
      </c>
      <c r="AB44" s="185"/>
      <c r="AC44" s="276">
        <f t="shared" ref="AC44" si="7">AC39+AC41+$M$43</f>
        <v>1830</v>
      </c>
      <c r="AD44" s="184"/>
      <c r="AE44" s="184">
        <f t="shared" ref="AE44" si="8">AE39+AE41+$M$43</f>
        <v>1830</v>
      </c>
      <c r="AF44" s="185"/>
      <c r="AG44" s="276">
        <f t="shared" ref="AG44" si="9">AG39+AG41+$M$43</f>
        <v>1830</v>
      </c>
      <c r="AH44" s="184"/>
      <c r="AI44" s="184">
        <f t="shared" ref="AI44" si="10">AI39+AI41+$M$43</f>
        <v>1830</v>
      </c>
      <c r="AJ44" s="185"/>
      <c r="AN44" s="36" t="s">
        <v>141</v>
      </c>
      <c r="AO44" s="41" t="s">
        <v>142</v>
      </c>
      <c r="AP44" s="81">
        <f>保育単価表②!K22</f>
        <v>790</v>
      </c>
    </row>
    <row r="45" spans="1:42" ht="24" customHeight="1">
      <c r="A45" s="192" t="s">
        <v>146</v>
      </c>
      <c r="B45" s="193"/>
      <c r="C45" s="193"/>
      <c r="D45" s="193"/>
      <c r="E45" s="193"/>
      <c r="F45" s="193"/>
      <c r="G45" s="193"/>
      <c r="H45" s="193"/>
      <c r="I45" s="193"/>
      <c r="J45" s="193"/>
      <c r="K45" s="193"/>
      <c r="L45" s="193"/>
      <c r="M45" s="198">
        <f>M44*M34</f>
        <v>0</v>
      </c>
      <c r="N45" s="199"/>
      <c r="O45" s="199">
        <f>O44*O34</f>
        <v>0</v>
      </c>
      <c r="P45" s="200"/>
      <c r="Q45" s="198">
        <f>Q44*Q34</f>
        <v>0</v>
      </c>
      <c r="R45" s="199"/>
      <c r="S45" s="199">
        <f>S44*S34</f>
        <v>0</v>
      </c>
      <c r="T45" s="200"/>
      <c r="U45" s="198">
        <f>U44*U34</f>
        <v>0</v>
      </c>
      <c r="V45" s="199"/>
      <c r="W45" s="199">
        <f>W44*W34</f>
        <v>0</v>
      </c>
      <c r="X45" s="200"/>
      <c r="Y45" s="198">
        <f>Y44*Y34</f>
        <v>0</v>
      </c>
      <c r="Z45" s="199"/>
      <c r="AA45" s="199">
        <f>AA44*AA34</f>
        <v>0</v>
      </c>
      <c r="AB45" s="200"/>
      <c r="AC45" s="198">
        <f>AC44*AC34</f>
        <v>0</v>
      </c>
      <c r="AD45" s="199"/>
      <c r="AE45" s="199">
        <f>AE44*AE34</f>
        <v>0</v>
      </c>
      <c r="AF45" s="200"/>
      <c r="AG45" s="198">
        <f>AG44*AG34</f>
        <v>0</v>
      </c>
      <c r="AH45" s="199"/>
      <c r="AI45" s="199">
        <f>AI44*AI34</f>
        <v>0</v>
      </c>
      <c r="AJ45" s="200"/>
      <c r="AO45" s="41" t="s">
        <v>143</v>
      </c>
      <c r="AP45" s="81">
        <f>保育単価表②!K25</f>
        <v>500</v>
      </c>
    </row>
    <row r="46" spans="1:42" ht="18.75" customHeight="1">
      <c r="A46" s="186" t="s">
        <v>23</v>
      </c>
      <c r="B46" s="187"/>
      <c r="C46" s="187"/>
      <c r="D46" s="187"/>
      <c r="E46" s="187"/>
      <c r="F46" s="187"/>
      <c r="G46" s="187"/>
      <c r="H46" s="187"/>
      <c r="I46" s="187"/>
      <c r="J46" s="187"/>
      <c r="K46" s="187"/>
      <c r="L46" s="188"/>
      <c r="M46" s="189">
        <f>M47+M48</f>
        <v>0</v>
      </c>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1"/>
    </row>
    <row r="47" spans="1:42" ht="18.75" customHeight="1">
      <c r="A47" s="6"/>
      <c r="B47" s="192" t="s">
        <v>8</v>
      </c>
      <c r="C47" s="193"/>
      <c r="D47" s="193"/>
      <c r="E47" s="193"/>
      <c r="F47" s="193"/>
      <c r="G47" s="193"/>
      <c r="H47" s="193"/>
      <c r="I47" s="193"/>
      <c r="J47" s="193"/>
      <c r="K47" s="193"/>
      <c r="L47" s="194"/>
      <c r="M47" s="195">
        <f>SUM(M45:AJ45)*M21*G21</f>
        <v>0</v>
      </c>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7"/>
    </row>
    <row r="48" spans="1:42" ht="18.75" customHeight="1">
      <c r="A48" s="77"/>
      <c r="B48" s="186" t="s">
        <v>24</v>
      </c>
      <c r="C48" s="187"/>
      <c r="D48" s="187"/>
      <c r="E48" s="187"/>
      <c r="F48" s="187"/>
      <c r="G48" s="187"/>
      <c r="H48" s="187"/>
      <c r="I48" s="187"/>
      <c r="J48" s="187"/>
      <c r="K48" s="187"/>
      <c r="L48" s="188"/>
      <c r="M48" s="189">
        <f>SUM(M45:AJ45)*G21*S21</f>
        <v>0</v>
      </c>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1"/>
    </row>
    <row r="49" spans="1:36" s="47" customFormat="1" ht="18.75" customHeight="1">
      <c r="A49" s="78"/>
      <c r="B49" s="79"/>
      <c r="C49" s="327" t="s">
        <v>159</v>
      </c>
      <c r="D49" s="328"/>
      <c r="E49" s="328"/>
      <c r="F49" s="328"/>
      <c r="G49" s="328"/>
      <c r="H49" s="328"/>
      <c r="I49" s="328"/>
      <c r="J49" s="328"/>
      <c r="K49" s="328"/>
      <c r="L49" s="329"/>
      <c r="M49" s="178">
        <f>SUM(M45:AJ45)*G21*V24</f>
        <v>0</v>
      </c>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80"/>
    </row>
    <row r="50" spans="1:36" ht="9.75" customHeight="1">
      <c r="A50" s="46"/>
      <c r="B50" s="46"/>
      <c r="C50" s="46"/>
      <c r="D50" s="46"/>
      <c r="E50" s="46"/>
      <c r="F50" s="46"/>
      <c r="G50" s="46"/>
      <c r="H50" s="46"/>
      <c r="I50" s="46"/>
      <c r="J50" s="46"/>
      <c r="K50" s="46"/>
      <c r="L50" s="46"/>
      <c r="M50" s="75"/>
      <c r="N50" s="75"/>
      <c r="O50" s="75"/>
      <c r="P50" s="75"/>
      <c r="Q50" s="75"/>
      <c r="R50" s="75"/>
      <c r="S50" s="75"/>
      <c r="T50" s="75"/>
      <c r="U50" s="75"/>
      <c r="V50" s="75"/>
      <c r="W50" s="75"/>
      <c r="X50" s="75"/>
      <c r="Y50" s="75"/>
      <c r="Z50" s="75"/>
      <c r="AA50" s="75"/>
      <c r="AB50" s="75"/>
      <c r="AC50" s="75"/>
      <c r="AD50" s="75"/>
      <c r="AE50" s="75"/>
      <c r="AF50" s="75"/>
      <c r="AG50" s="75"/>
      <c r="AH50" s="75"/>
      <c r="AI50" s="75"/>
      <c r="AJ50" s="75"/>
    </row>
  </sheetData>
  <sheetProtection algorithmName="SHA-512" hashValue="2/Rfdkg598RRPguhaVjc8D3tHL0u6kovXNZLfRaEelplsn8UYgRJkJvZz7iREjwqj/LPeUU51I4dIFNgX2pJXw==" saltValue="ldq9jsOKDw0FgNxw4vorxw==" spinCount="100000" sheet="1" objects="1" scenarios="1"/>
  <mergeCells count="212">
    <mergeCell ref="C49:L49"/>
    <mergeCell ref="V7:AJ7"/>
    <mergeCell ref="S1:T1"/>
    <mergeCell ref="R2:U2"/>
    <mergeCell ref="V3:AJ3"/>
    <mergeCell ref="R3:U3"/>
    <mergeCell ref="AE1:AJ1"/>
    <mergeCell ref="V2:Y2"/>
    <mergeCell ref="Z2:AH2"/>
    <mergeCell ref="AI2:AJ2"/>
    <mergeCell ref="R4:U4"/>
    <mergeCell ref="R5:U6"/>
    <mergeCell ref="V4:AJ4"/>
    <mergeCell ref="V5:AJ6"/>
    <mergeCell ref="W33:X33"/>
    <mergeCell ref="Y33:Z33"/>
    <mergeCell ref="AG39:AH39"/>
    <mergeCell ref="AI39:AJ39"/>
    <mergeCell ref="AE36:AF36"/>
    <mergeCell ref="K37:L37"/>
    <mergeCell ref="O37:P37"/>
    <mergeCell ref="M37:N37"/>
    <mergeCell ref="S37:T37"/>
    <mergeCell ref="K30:L33"/>
    <mergeCell ref="A34:J34"/>
    <mergeCell ref="K34:L34"/>
    <mergeCell ref="M34:N34"/>
    <mergeCell ref="O34:P34"/>
    <mergeCell ref="Q34:R34"/>
    <mergeCell ref="S34:T34"/>
    <mergeCell ref="U34:V34"/>
    <mergeCell ref="A30:J33"/>
    <mergeCell ref="AG32:AJ32"/>
    <mergeCell ref="M33:N33"/>
    <mergeCell ref="O33:P33"/>
    <mergeCell ref="Q33:R33"/>
    <mergeCell ref="AI38:AJ38"/>
    <mergeCell ref="AC37:AD37"/>
    <mergeCell ref="AC38:AD38"/>
    <mergeCell ref="AE38:AF38"/>
    <mergeCell ref="A35:A43"/>
    <mergeCell ref="B35:B39"/>
    <mergeCell ref="K35:L35"/>
    <mergeCell ref="M35:N35"/>
    <mergeCell ref="O35:P35"/>
    <mergeCell ref="AC35:AD35"/>
    <mergeCell ref="AE35:AF35"/>
    <mergeCell ref="AC36:AD36"/>
    <mergeCell ref="K36:L36"/>
    <mergeCell ref="M36:N36"/>
    <mergeCell ref="O36:P36"/>
    <mergeCell ref="Q36:R36"/>
    <mergeCell ref="S36:T36"/>
    <mergeCell ref="U36:V36"/>
    <mergeCell ref="W36:X36"/>
    <mergeCell ref="Y36:Z36"/>
    <mergeCell ref="AG38:AH38"/>
    <mergeCell ref="C40:J40"/>
    <mergeCell ref="K40:L40"/>
    <mergeCell ref="M40:N40"/>
    <mergeCell ref="O40:P40"/>
    <mergeCell ref="K39:L39"/>
    <mergeCell ref="M39:N39"/>
    <mergeCell ref="O39:P39"/>
    <mergeCell ref="Q39:R39"/>
    <mergeCell ref="K42:L42"/>
    <mergeCell ref="M42:AJ42"/>
    <mergeCell ref="AI41:AJ41"/>
    <mergeCell ref="C41:L41"/>
    <mergeCell ref="M41:N41"/>
    <mergeCell ref="O41:P41"/>
    <mergeCell ref="Q41:R41"/>
    <mergeCell ref="S41:T41"/>
    <mergeCell ref="W41:X41"/>
    <mergeCell ref="Y41:Z41"/>
    <mergeCell ref="AA41:AB41"/>
    <mergeCell ref="AG41:AH41"/>
    <mergeCell ref="AE41:AF41"/>
    <mergeCell ref="AC41:AD41"/>
    <mergeCell ref="AC39:AD39"/>
    <mergeCell ref="AE39:AF39"/>
    <mergeCell ref="K43:L43"/>
    <mergeCell ref="M43:AJ43"/>
    <mergeCell ref="B40:B41"/>
    <mergeCell ref="B42:B43"/>
    <mergeCell ref="U41:V41"/>
    <mergeCell ref="Q35:R35"/>
    <mergeCell ref="S35:T35"/>
    <mergeCell ref="U35:V35"/>
    <mergeCell ref="W35:X35"/>
    <mergeCell ref="S39:T39"/>
    <mergeCell ref="U39:V39"/>
    <mergeCell ref="W39:X39"/>
    <mergeCell ref="Y39:Z39"/>
    <mergeCell ref="AA39:AB39"/>
    <mergeCell ref="AC40:AD40"/>
    <mergeCell ref="AE40:AF40"/>
    <mergeCell ref="AG40:AH40"/>
    <mergeCell ref="AI40:AJ40"/>
    <mergeCell ref="Q40:R40"/>
    <mergeCell ref="S40:T40"/>
    <mergeCell ref="U40:V40"/>
    <mergeCell ref="W40:X40"/>
    <mergeCell ref="Y40:Z40"/>
    <mergeCell ref="AA40:AB40"/>
    <mergeCell ref="AI45:AJ45"/>
    <mergeCell ref="A45:L45"/>
    <mergeCell ref="M45:N45"/>
    <mergeCell ref="O45:P45"/>
    <mergeCell ref="Q45:R45"/>
    <mergeCell ref="S45:T45"/>
    <mergeCell ref="A44:K44"/>
    <mergeCell ref="M44:N44"/>
    <mergeCell ref="O44:P44"/>
    <mergeCell ref="Q44:R44"/>
    <mergeCell ref="S44:T44"/>
    <mergeCell ref="U44:V44"/>
    <mergeCell ref="AC44:AD44"/>
    <mergeCell ref="AE44:AF44"/>
    <mergeCell ref="AC45:AD45"/>
    <mergeCell ref="AE45:AF45"/>
    <mergeCell ref="W44:X44"/>
    <mergeCell ref="Y44:Z44"/>
    <mergeCell ref="AA44:AB44"/>
    <mergeCell ref="AG44:AH44"/>
    <mergeCell ref="G24:K24"/>
    <mergeCell ref="B2:I7"/>
    <mergeCell ref="A27:L27"/>
    <mergeCell ref="A16:F16"/>
    <mergeCell ref="G16:L16"/>
    <mergeCell ref="M16:R16"/>
    <mergeCell ref="R7:U7"/>
    <mergeCell ref="AA36:AB36"/>
    <mergeCell ref="W34:X34"/>
    <mergeCell ref="Y34:Z34"/>
    <mergeCell ref="AA34:AB34"/>
    <mergeCell ref="U32:X32"/>
    <mergeCell ref="Y32:AB32"/>
    <mergeCell ref="A10:AJ10"/>
    <mergeCell ref="A13:AJ13"/>
    <mergeCell ref="Y21:AC21"/>
    <mergeCell ref="S16:X16"/>
    <mergeCell ref="Y16:AD16"/>
    <mergeCell ref="AE16:AJ16"/>
    <mergeCell ref="AG36:AH36"/>
    <mergeCell ref="AI36:AJ36"/>
    <mergeCell ref="M30:AJ31"/>
    <mergeCell ref="M32:P32"/>
    <mergeCell ref="S33:T33"/>
    <mergeCell ref="G19:L20"/>
    <mergeCell ref="G21:L21"/>
    <mergeCell ref="M19:R20"/>
    <mergeCell ref="M21:R21"/>
    <mergeCell ref="S19:X20"/>
    <mergeCell ref="S21:X21"/>
    <mergeCell ref="Y20:AC20"/>
    <mergeCell ref="AE37:AF37"/>
    <mergeCell ref="O38:P38"/>
    <mergeCell ref="M38:N38"/>
    <mergeCell ref="K38:L38"/>
    <mergeCell ref="AA38:AB38"/>
    <mergeCell ref="Y38:Z38"/>
    <mergeCell ref="W38:X38"/>
    <mergeCell ref="U38:V38"/>
    <mergeCell ref="S38:T38"/>
    <mergeCell ref="Q38:R38"/>
    <mergeCell ref="G23:K23"/>
    <mergeCell ref="L23:P23"/>
    <mergeCell ref="Q23:U23"/>
    <mergeCell ref="V23:Z23"/>
    <mergeCell ref="L24:P24"/>
    <mergeCell ref="Q24:U24"/>
    <mergeCell ref="V24:Z24"/>
    <mergeCell ref="A28:L28"/>
    <mergeCell ref="M28:AJ28"/>
    <mergeCell ref="M49:AJ49"/>
    <mergeCell ref="AG37:AH37"/>
    <mergeCell ref="Y35:Z35"/>
    <mergeCell ref="AA35:AB35"/>
    <mergeCell ref="Q32:T32"/>
    <mergeCell ref="AC32:AF32"/>
    <mergeCell ref="AC33:AD33"/>
    <mergeCell ref="AE33:AF33"/>
    <mergeCell ref="AG34:AH34"/>
    <mergeCell ref="U33:V33"/>
    <mergeCell ref="AI44:AJ44"/>
    <mergeCell ref="A46:L46"/>
    <mergeCell ref="M46:AJ46"/>
    <mergeCell ref="B47:L47"/>
    <mergeCell ref="M47:AJ47"/>
    <mergeCell ref="B48:L48"/>
    <mergeCell ref="M48:AJ48"/>
    <mergeCell ref="U45:V45"/>
    <mergeCell ref="W45:X45"/>
    <mergeCell ref="Y45:Z45"/>
    <mergeCell ref="AA45:AB45"/>
    <mergeCell ref="AG45:AH45"/>
    <mergeCell ref="M27:AJ27"/>
    <mergeCell ref="AI37:AJ37"/>
    <mergeCell ref="AC34:AD34"/>
    <mergeCell ref="AE34:AF34"/>
    <mergeCell ref="Q37:R37"/>
    <mergeCell ref="U37:V37"/>
    <mergeCell ref="W37:X37"/>
    <mergeCell ref="Y37:Z37"/>
    <mergeCell ref="AA37:AB37"/>
    <mergeCell ref="AG35:AH35"/>
    <mergeCell ref="AI35:AJ35"/>
    <mergeCell ref="AA33:AB33"/>
    <mergeCell ref="AG33:AH33"/>
    <mergeCell ref="AI34:AJ34"/>
    <mergeCell ref="AI33:AJ33"/>
  </mergeCells>
  <phoneticPr fontId="1"/>
  <conditionalFormatting sqref="G23:G24">
    <cfRule type="containsBlanks" dxfId="10" priority="2">
      <formula>LEN(TRIM(G23))=0</formula>
    </cfRule>
  </conditionalFormatting>
  <conditionalFormatting sqref="G16:L16 S16:X16 G21:L21 Y21:AC21 M34:AJ34 K35:L38 K40:L40">
    <cfRule type="containsBlanks" dxfId="9" priority="8">
      <formula>LEN(TRIM(G16))=0</formula>
    </cfRule>
  </conditionalFormatting>
  <conditionalFormatting sqref="K42:L42">
    <cfRule type="containsBlanks" dxfId="8" priority="7">
      <formula>LEN(TRIM(K42))=0</formula>
    </cfRule>
  </conditionalFormatting>
  <conditionalFormatting sqref="L24:U24">
    <cfRule type="containsBlanks" dxfId="7" priority="1">
      <formula>LEN(TRIM(L24))=0</formula>
    </cfRule>
  </conditionalFormatting>
  <conditionalFormatting sqref="V2 Z2 AI2">
    <cfRule type="containsBlanks" dxfId="6" priority="5">
      <formula>LEN(TRIM(V2))=0</formula>
    </cfRule>
  </conditionalFormatting>
  <conditionalFormatting sqref="V4:V5">
    <cfRule type="containsBlanks" dxfId="5" priority="3">
      <formula>LEN(TRIM(V4))=0</formula>
    </cfRule>
  </conditionalFormatting>
  <conditionalFormatting sqref="V3:AJ3 V7:AJ7">
    <cfRule type="containsBlanks" dxfId="4" priority="6">
      <formula>LEN(TRIM(V3))=0</formula>
    </cfRule>
  </conditionalFormatting>
  <dataValidations xWindow="315" yWindow="387" count="9">
    <dataValidation type="list" allowBlank="1" showInputMessage="1" showErrorMessage="1" sqref="K40:L40 K38:L38 K36:L36" xr:uid="{00000000-0002-0000-0000-000000000000}">
      <formula1>"○,―"</formula1>
    </dataValidation>
    <dataValidation type="list" allowBlank="1" showInputMessage="1" showErrorMessage="1" sqref="Y21" xr:uid="{00000000-0002-0000-0000-000001000000}">
      <formula1>"○,×"</formula1>
    </dataValidation>
    <dataValidation type="list" allowBlank="1" showInputMessage="1" showErrorMessage="1" sqref="K37:L37" xr:uid="{00000000-0002-0000-0000-000002000000}">
      <formula1>"○,－"</formula1>
    </dataValidation>
    <dataValidation type="list" allowBlank="1" showInputMessage="1" showErrorMessage="1" sqref="K42:L42" xr:uid="{00000000-0002-0000-0000-000003000000}">
      <formula1>"配置,兼務,―"</formula1>
    </dataValidation>
    <dataValidation type="list" allowBlank="1" showInputMessage="1" showErrorMessage="1" sqref="G24:K24" xr:uid="{00000000-0002-0000-0000-000004000000}">
      <formula1>"あり,なし"</formula1>
    </dataValidation>
    <dataValidation type="list" allowBlank="1" showInputMessage="1" showErrorMessage="1" sqref="L24:P24" xr:uid="{00000000-0002-0000-0000-000005000000}">
      <formula1>$AY$2:$AY$3</formula1>
    </dataValidation>
    <dataValidation type="list" allowBlank="1" showInputMessage="1" showErrorMessage="1" sqref="Q24:U24" xr:uid="{00000000-0002-0000-0000-000006000000}">
      <formula1>$BA$2:$BA$6</formula1>
    </dataValidation>
    <dataValidation type="list" allowBlank="1" showInputMessage="1" showErrorMessage="1" sqref="Z2:AH2" xr:uid="{4B954950-9586-49F6-9F76-CB8D35A1A4F7}">
      <formula1>"鶴見,神奈川,西,中,南,港南,保土ケ谷,旭,磯子,金沢,港北,緑,青葉,都筑,泉,栄,戸塚,瀬谷"</formula1>
    </dataValidation>
    <dataValidation type="list" allowBlank="1" showInputMessage="1" showErrorMessage="1" sqref="AO16 G21:L21" xr:uid="{117E1CB2-AC80-433E-8841-1B838875BC65}">
      <formula1>$AM$5:$AM$16</formula1>
    </dataValidation>
  </dataValidations>
  <printOptions horizontalCentered="1" verticalCentered="1"/>
  <pageMargins left="0.23622047244094491" right="0.23622047244094491" top="0.74803149606299213" bottom="0.74803149606299213" header="0.31496062992125984" footer="0.31496062992125984"/>
  <pageSetup paperSize="9" scale="93" orientation="portrait" r:id="rId1"/>
  <ignoredErrors>
    <ignoredError sqref="O40:AJ4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zoomScaleNormal="55" zoomScaleSheetLayoutView="100" workbookViewId="0">
      <selection activeCell="A27" sqref="A27:L27"/>
    </sheetView>
  </sheetViews>
  <sheetFormatPr defaultRowHeight="13.5"/>
  <cols>
    <col min="1" max="1" width="5.25" style="8" customWidth="1"/>
    <col min="2" max="2" width="5.375" style="8" customWidth="1"/>
    <col min="3" max="3" width="28.75" style="8" customWidth="1"/>
    <col min="4" max="4" width="11.625" style="8" customWidth="1"/>
    <col min="5" max="5" width="11.375" style="8" customWidth="1"/>
    <col min="6" max="256" width="9" style="8"/>
    <col min="257" max="257" width="5.25" style="8" customWidth="1"/>
    <col min="258" max="258" width="5.375" style="8" customWidth="1"/>
    <col min="259" max="259" width="28.75" style="8" customWidth="1"/>
    <col min="260" max="260" width="11.75" style="8" customWidth="1"/>
    <col min="261" max="512" width="9" style="8"/>
    <col min="513" max="513" width="5.25" style="8" customWidth="1"/>
    <col min="514" max="514" width="5.375" style="8" customWidth="1"/>
    <col min="515" max="515" width="28.75" style="8" customWidth="1"/>
    <col min="516" max="516" width="11.75" style="8" customWidth="1"/>
    <col min="517" max="768" width="9" style="8"/>
    <col min="769" max="769" width="5.25" style="8" customWidth="1"/>
    <col min="770" max="770" width="5.375" style="8" customWidth="1"/>
    <col min="771" max="771" width="28.75" style="8" customWidth="1"/>
    <col min="772" max="772" width="11.75" style="8" customWidth="1"/>
    <col min="773" max="1024" width="9" style="8"/>
    <col min="1025" max="1025" width="5.25" style="8" customWidth="1"/>
    <col min="1026" max="1026" width="5.375" style="8" customWidth="1"/>
    <col min="1027" max="1027" width="28.75" style="8" customWidth="1"/>
    <col min="1028" max="1028" width="11.75" style="8" customWidth="1"/>
    <col min="1029" max="1280" width="9" style="8"/>
    <col min="1281" max="1281" width="5.25" style="8" customWidth="1"/>
    <col min="1282" max="1282" width="5.375" style="8" customWidth="1"/>
    <col min="1283" max="1283" width="28.75" style="8" customWidth="1"/>
    <col min="1284" max="1284" width="11.75" style="8" customWidth="1"/>
    <col min="1285" max="1536" width="9" style="8"/>
    <col min="1537" max="1537" width="5.25" style="8" customWidth="1"/>
    <col min="1538" max="1538" width="5.375" style="8" customWidth="1"/>
    <col min="1539" max="1539" width="28.75" style="8" customWidth="1"/>
    <col min="1540" max="1540" width="11.75" style="8" customWidth="1"/>
    <col min="1541" max="1792" width="9" style="8"/>
    <col min="1793" max="1793" width="5.25" style="8" customWidth="1"/>
    <col min="1794" max="1794" width="5.375" style="8" customWidth="1"/>
    <col min="1795" max="1795" width="28.75" style="8" customWidth="1"/>
    <col min="1796" max="1796" width="11.75" style="8" customWidth="1"/>
    <col min="1797" max="2048" width="9" style="8"/>
    <col min="2049" max="2049" width="5.25" style="8" customWidth="1"/>
    <col min="2050" max="2050" width="5.375" style="8" customWidth="1"/>
    <col min="2051" max="2051" width="28.75" style="8" customWidth="1"/>
    <col min="2052" max="2052" width="11.75" style="8" customWidth="1"/>
    <col min="2053" max="2304" width="9" style="8"/>
    <col min="2305" max="2305" width="5.25" style="8" customWidth="1"/>
    <col min="2306" max="2306" width="5.375" style="8" customWidth="1"/>
    <col min="2307" max="2307" width="28.75" style="8" customWidth="1"/>
    <col min="2308" max="2308" width="11.75" style="8" customWidth="1"/>
    <col min="2309" max="2560" width="9" style="8"/>
    <col min="2561" max="2561" width="5.25" style="8" customWidth="1"/>
    <col min="2562" max="2562" width="5.375" style="8" customWidth="1"/>
    <col min="2563" max="2563" width="28.75" style="8" customWidth="1"/>
    <col min="2564" max="2564" width="11.75" style="8" customWidth="1"/>
    <col min="2565" max="2816" width="9" style="8"/>
    <col min="2817" max="2817" width="5.25" style="8" customWidth="1"/>
    <col min="2818" max="2818" width="5.375" style="8" customWidth="1"/>
    <col min="2819" max="2819" width="28.75" style="8" customWidth="1"/>
    <col min="2820" max="2820" width="11.75" style="8" customWidth="1"/>
    <col min="2821" max="3072" width="9" style="8"/>
    <col min="3073" max="3073" width="5.25" style="8" customWidth="1"/>
    <col min="3074" max="3074" width="5.375" style="8" customWidth="1"/>
    <col min="3075" max="3075" width="28.75" style="8" customWidth="1"/>
    <col min="3076" max="3076" width="11.75" style="8" customWidth="1"/>
    <col min="3077" max="3328" width="9" style="8"/>
    <col min="3329" max="3329" width="5.25" style="8" customWidth="1"/>
    <col min="3330" max="3330" width="5.375" style="8" customWidth="1"/>
    <col min="3331" max="3331" width="28.75" style="8" customWidth="1"/>
    <col min="3332" max="3332" width="11.75" style="8" customWidth="1"/>
    <col min="3333" max="3584" width="9" style="8"/>
    <col min="3585" max="3585" width="5.25" style="8" customWidth="1"/>
    <col min="3586" max="3586" width="5.375" style="8" customWidth="1"/>
    <col min="3587" max="3587" width="28.75" style="8" customWidth="1"/>
    <col min="3588" max="3588" width="11.75" style="8" customWidth="1"/>
    <col min="3589" max="3840" width="9" style="8"/>
    <col min="3841" max="3841" width="5.25" style="8" customWidth="1"/>
    <col min="3842" max="3842" width="5.375" style="8" customWidth="1"/>
    <col min="3843" max="3843" width="28.75" style="8" customWidth="1"/>
    <col min="3844" max="3844" width="11.75" style="8" customWidth="1"/>
    <col min="3845" max="4096" width="9" style="8"/>
    <col min="4097" max="4097" width="5.25" style="8" customWidth="1"/>
    <col min="4098" max="4098" width="5.375" style="8" customWidth="1"/>
    <col min="4099" max="4099" width="28.75" style="8" customWidth="1"/>
    <col min="4100" max="4100" width="11.75" style="8" customWidth="1"/>
    <col min="4101" max="4352" width="9" style="8"/>
    <col min="4353" max="4353" width="5.25" style="8" customWidth="1"/>
    <col min="4354" max="4354" width="5.375" style="8" customWidth="1"/>
    <col min="4355" max="4355" width="28.75" style="8" customWidth="1"/>
    <col min="4356" max="4356" width="11.75" style="8" customWidth="1"/>
    <col min="4357" max="4608" width="9" style="8"/>
    <col min="4609" max="4609" width="5.25" style="8" customWidth="1"/>
    <col min="4610" max="4610" width="5.375" style="8" customWidth="1"/>
    <col min="4611" max="4611" width="28.75" style="8" customWidth="1"/>
    <col min="4612" max="4612" width="11.75" style="8" customWidth="1"/>
    <col min="4613" max="4864" width="9" style="8"/>
    <col min="4865" max="4865" width="5.25" style="8" customWidth="1"/>
    <col min="4866" max="4866" width="5.375" style="8" customWidth="1"/>
    <col min="4867" max="4867" width="28.75" style="8" customWidth="1"/>
    <col min="4868" max="4868" width="11.75" style="8" customWidth="1"/>
    <col min="4869" max="5120" width="9" style="8"/>
    <col min="5121" max="5121" width="5.25" style="8" customWidth="1"/>
    <col min="5122" max="5122" width="5.375" style="8" customWidth="1"/>
    <col min="5123" max="5123" width="28.75" style="8" customWidth="1"/>
    <col min="5124" max="5124" width="11.75" style="8" customWidth="1"/>
    <col min="5125" max="5376" width="9" style="8"/>
    <col min="5377" max="5377" width="5.25" style="8" customWidth="1"/>
    <col min="5378" max="5378" width="5.375" style="8" customWidth="1"/>
    <col min="5379" max="5379" width="28.75" style="8" customWidth="1"/>
    <col min="5380" max="5380" width="11.75" style="8" customWidth="1"/>
    <col min="5381" max="5632" width="9" style="8"/>
    <col min="5633" max="5633" width="5.25" style="8" customWidth="1"/>
    <col min="5634" max="5634" width="5.375" style="8" customWidth="1"/>
    <col min="5635" max="5635" width="28.75" style="8" customWidth="1"/>
    <col min="5636" max="5636" width="11.75" style="8" customWidth="1"/>
    <col min="5637" max="5888" width="9" style="8"/>
    <col min="5889" max="5889" width="5.25" style="8" customWidth="1"/>
    <col min="5890" max="5890" width="5.375" style="8" customWidth="1"/>
    <col min="5891" max="5891" width="28.75" style="8" customWidth="1"/>
    <col min="5892" max="5892" width="11.75" style="8" customWidth="1"/>
    <col min="5893" max="6144" width="9" style="8"/>
    <col min="6145" max="6145" width="5.25" style="8" customWidth="1"/>
    <col min="6146" max="6146" width="5.375" style="8" customWidth="1"/>
    <col min="6147" max="6147" width="28.75" style="8" customWidth="1"/>
    <col min="6148" max="6148" width="11.75" style="8" customWidth="1"/>
    <col min="6149" max="6400" width="9" style="8"/>
    <col min="6401" max="6401" width="5.25" style="8" customWidth="1"/>
    <col min="6402" max="6402" width="5.375" style="8" customWidth="1"/>
    <col min="6403" max="6403" width="28.75" style="8" customWidth="1"/>
    <col min="6404" max="6404" width="11.75" style="8" customWidth="1"/>
    <col min="6405" max="6656" width="9" style="8"/>
    <col min="6657" max="6657" width="5.25" style="8" customWidth="1"/>
    <col min="6658" max="6658" width="5.375" style="8" customWidth="1"/>
    <col min="6659" max="6659" width="28.75" style="8" customWidth="1"/>
    <col min="6660" max="6660" width="11.75" style="8" customWidth="1"/>
    <col min="6661" max="6912" width="9" style="8"/>
    <col min="6913" max="6913" width="5.25" style="8" customWidth="1"/>
    <col min="6914" max="6914" width="5.375" style="8" customWidth="1"/>
    <col min="6915" max="6915" width="28.75" style="8" customWidth="1"/>
    <col min="6916" max="6916" width="11.75" style="8" customWidth="1"/>
    <col min="6917" max="7168" width="9" style="8"/>
    <col min="7169" max="7169" width="5.25" style="8" customWidth="1"/>
    <col min="7170" max="7170" width="5.375" style="8" customWidth="1"/>
    <col min="7171" max="7171" width="28.75" style="8" customWidth="1"/>
    <col min="7172" max="7172" width="11.75" style="8" customWidth="1"/>
    <col min="7173" max="7424" width="9" style="8"/>
    <col min="7425" max="7425" width="5.25" style="8" customWidth="1"/>
    <col min="7426" max="7426" width="5.375" style="8" customWidth="1"/>
    <col min="7427" max="7427" width="28.75" style="8" customWidth="1"/>
    <col min="7428" max="7428" width="11.75" style="8" customWidth="1"/>
    <col min="7429" max="7680" width="9" style="8"/>
    <col min="7681" max="7681" width="5.25" style="8" customWidth="1"/>
    <col min="7682" max="7682" width="5.375" style="8" customWidth="1"/>
    <col min="7683" max="7683" width="28.75" style="8" customWidth="1"/>
    <col min="7684" max="7684" width="11.75" style="8" customWidth="1"/>
    <col min="7685" max="7936" width="9" style="8"/>
    <col min="7937" max="7937" width="5.25" style="8" customWidth="1"/>
    <col min="7938" max="7938" width="5.375" style="8" customWidth="1"/>
    <col min="7939" max="7939" width="28.75" style="8" customWidth="1"/>
    <col min="7940" max="7940" width="11.75" style="8" customWidth="1"/>
    <col min="7941" max="8192" width="9" style="8"/>
    <col min="8193" max="8193" width="5.25" style="8" customWidth="1"/>
    <col min="8194" max="8194" width="5.375" style="8" customWidth="1"/>
    <col min="8195" max="8195" width="28.75" style="8" customWidth="1"/>
    <col min="8196" max="8196" width="11.75" style="8" customWidth="1"/>
    <col min="8197" max="8448" width="9" style="8"/>
    <col min="8449" max="8449" width="5.25" style="8" customWidth="1"/>
    <col min="8450" max="8450" width="5.375" style="8" customWidth="1"/>
    <col min="8451" max="8451" width="28.75" style="8" customWidth="1"/>
    <col min="8452" max="8452" width="11.75" style="8" customWidth="1"/>
    <col min="8453" max="8704" width="9" style="8"/>
    <col min="8705" max="8705" width="5.25" style="8" customWidth="1"/>
    <col min="8706" max="8706" width="5.375" style="8" customWidth="1"/>
    <col min="8707" max="8707" width="28.75" style="8" customWidth="1"/>
    <col min="8708" max="8708" width="11.75" style="8" customWidth="1"/>
    <col min="8709" max="8960" width="9" style="8"/>
    <col min="8961" max="8961" width="5.25" style="8" customWidth="1"/>
    <col min="8962" max="8962" width="5.375" style="8" customWidth="1"/>
    <col min="8963" max="8963" width="28.75" style="8" customWidth="1"/>
    <col min="8964" max="8964" width="11.75" style="8" customWidth="1"/>
    <col min="8965" max="9216" width="9" style="8"/>
    <col min="9217" max="9217" width="5.25" style="8" customWidth="1"/>
    <col min="9218" max="9218" width="5.375" style="8" customWidth="1"/>
    <col min="9219" max="9219" width="28.75" style="8" customWidth="1"/>
    <col min="9220" max="9220" width="11.75" style="8" customWidth="1"/>
    <col min="9221" max="9472" width="9" style="8"/>
    <col min="9473" max="9473" width="5.25" style="8" customWidth="1"/>
    <col min="9474" max="9474" width="5.375" style="8" customWidth="1"/>
    <col min="9475" max="9475" width="28.75" style="8" customWidth="1"/>
    <col min="9476" max="9476" width="11.75" style="8" customWidth="1"/>
    <col min="9477" max="9728" width="9" style="8"/>
    <col min="9729" max="9729" width="5.25" style="8" customWidth="1"/>
    <col min="9730" max="9730" width="5.375" style="8" customWidth="1"/>
    <col min="9731" max="9731" width="28.75" style="8" customWidth="1"/>
    <col min="9732" max="9732" width="11.75" style="8" customWidth="1"/>
    <col min="9733" max="9984" width="9" style="8"/>
    <col min="9985" max="9985" width="5.25" style="8" customWidth="1"/>
    <col min="9986" max="9986" width="5.375" style="8" customWidth="1"/>
    <col min="9987" max="9987" width="28.75" style="8" customWidth="1"/>
    <col min="9988" max="9988" width="11.75" style="8" customWidth="1"/>
    <col min="9989" max="10240" width="9" style="8"/>
    <col min="10241" max="10241" width="5.25" style="8" customWidth="1"/>
    <col min="10242" max="10242" width="5.375" style="8" customWidth="1"/>
    <col min="10243" max="10243" width="28.75" style="8" customWidth="1"/>
    <col min="10244" max="10244" width="11.75" style="8" customWidth="1"/>
    <col min="10245" max="10496" width="9" style="8"/>
    <col min="10497" max="10497" width="5.25" style="8" customWidth="1"/>
    <col min="10498" max="10498" width="5.375" style="8" customWidth="1"/>
    <col min="10499" max="10499" width="28.75" style="8" customWidth="1"/>
    <col min="10500" max="10500" width="11.75" style="8" customWidth="1"/>
    <col min="10501" max="10752" width="9" style="8"/>
    <col min="10753" max="10753" width="5.25" style="8" customWidth="1"/>
    <col min="10754" max="10754" width="5.375" style="8" customWidth="1"/>
    <col min="10755" max="10755" width="28.75" style="8" customWidth="1"/>
    <col min="10756" max="10756" width="11.75" style="8" customWidth="1"/>
    <col min="10757" max="11008" width="9" style="8"/>
    <col min="11009" max="11009" width="5.25" style="8" customWidth="1"/>
    <col min="11010" max="11010" width="5.375" style="8" customWidth="1"/>
    <col min="11011" max="11011" width="28.75" style="8" customWidth="1"/>
    <col min="11012" max="11012" width="11.75" style="8" customWidth="1"/>
    <col min="11013" max="11264" width="9" style="8"/>
    <col min="11265" max="11265" width="5.25" style="8" customWidth="1"/>
    <col min="11266" max="11266" width="5.375" style="8" customWidth="1"/>
    <col min="11267" max="11267" width="28.75" style="8" customWidth="1"/>
    <col min="11268" max="11268" width="11.75" style="8" customWidth="1"/>
    <col min="11269" max="11520" width="9" style="8"/>
    <col min="11521" max="11521" width="5.25" style="8" customWidth="1"/>
    <col min="11522" max="11522" width="5.375" style="8" customWidth="1"/>
    <col min="11523" max="11523" width="28.75" style="8" customWidth="1"/>
    <col min="11524" max="11524" width="11.75" style="8" customWidth="1"/>
    <col min="11525" max="11776" width="9" style="8"/>
    <col min="11777" max="11777" width="5.25" style="8" customWidth="1"/>
    <col min="11778" max="11778" width="5.375" style="8" customWidth="1"/>
    <col min="11779" max="11779" width="28.75" style="8" customWidth="1"/>
    <col min="11780" max="11780" width="11.75" style="8" customWidth="1"/>
    <col min="11781" max="12032" width="9" style="8"/>
    <col min="12033" max="12033" width="5.25" style="8" customWidth="1"/>
    <col min="12034" max="12034" width="5.375" style="8" customWidth="1"/>
    <col min="12035" max="12035" width="28.75" style="8" customWidth="1"/>
    <col min="12036" max="12036" width="11.75" style="8" customWidth="1"/>
    <col min="12037" max="12288" width="9" style="8"/>
    <col min="12289" max="12289" width="5.25" style="8" customWidth="1"/>
    <col min="12290" max="12290" width="5.375" style="8" customWidth="1"/>
    <col min="12291" max="12291" width="28.75" style="8" customWidth="1"/>
    <col min="12292" max="12292" width="11.75" style="8" customWidth="1"/>
    <col min="12293" max="12544" width="9" style="8"/>
    <col min="12545" max="12545" width="5.25" style="8" customWidth="1"/>
    <col min="12546" max="12546" width="5.375" style="8" customWidth="1"/>
    <col min="12547" max="12547" width="28.75" style="8" customWidth="1"/>
    <col min="12548" max="12548" width="11.75" style="8" customWidth="1"/>
    <col min="12549" max="12800" width="9" style="8"/>
    <col min="12801" max="12801" width="5.25" style="8" customWidth="1"/>
    <col min="12802" max="12802" width="5.375" style="8" customWidth="1"/>
    <col min="12803" max="12803" width="28.75" style="8" customWidth="1"/>
    <col min="12804" max="12804" width="11.75" style="8" customWidth="1"/>
    <col min="12805" max="13056" width="9" style="8"/>
    <col min="13057" max="13057" width="5.25" style="8" customWidth="1"/>
    <col min="13058" max="13058" width="5.375" style="8" customWidth="1"/>
    <col min="13059" max="13059" width="28.75" style="8" customWidth="1"/>
    <col min="13060" max="13060" width="11.75" style="8" customWidth="1"/>
    <col min="13061" max="13312" width="9" style="8"/>
    <col min="13313" max="13313" width="5.25" style="8" customWidth="1"/>
    <col min="13314" max="13314" width="5.375" style="8" customWidth="1"/>
    <col min="13315" max="13315" width="28.75" style="8" customWidth="1"/>
    <col min="13316" max="13316" width="11.75" style="8" customWidth="1"/>
    <col min="13317" max="13568" width="9" style="8"/>
    <col min="13569" max="13569" width="5.25" style="8" customWidth="1"/>
    <col min="13570" max="13570" width="5.375" style="8" customWidth="1"/>
    <col min="13571" max="13571" width="28.75" style="8" customWidth="1"/>
    <col min="13572" max="13572" width="11.75" style="8" customWidth="1"/>
    <col min="13573" max="13824" width="9" style="8"/>
    <col min="13825" max="13825" width="5.25" style="8" customWidth="1"/>
    <col min="13826" max="13826" width="5.375" style="8" customWidth="1"/>
    <col min="13827" max="13827" width="28.75" style="8" customWidth="1"/>
    <col min="13828" max="13828" width="11.75" style="8" customWidth="1"/>
    <col min="13829" max="14080" width="9" style="8"/>
    <col min="14081" max="14081" width="5.25" style="8" customWidth="1"/>
    <col min="14082" max="14082" width="5.375" style="8" customWidth="1"/>
    <col min="14083" max="14083" width="28.75" style="8" customWidth="1"/>
    <col min="14084" max="14084" width="11.75" style="8" customWidth="1"/>
    <col min="14085" max="14336" width="9" style="8"/>
    <col min="14337" max="14337" width="5.25" style="8" customWidth="1"/>
    <col min="14338" max="14338" width="5.375" style="8" customWidth="1"/>
    <col min="14339" max="14339" width="28.75" style="8" customWidth="1"/>
    <col min="14340" max="14340" width="11.75" style="8" customWidth="1"/>
    <col min="14341" max="14592" width="9" style="8"/>
    <col min="14593" max="14593" width="5.25" style="8" customWidth="1"/>
    <col min="14594" max="14594" width="5.375" style="8" customWidth="1"/>
    <col min="14595" max="14595" width="28.75" style="8" customWidth="1"/>
    <col min="14596" max="14596" width="11.75" style="8" customWidth="1"/>
    <col min="14597" max="14848" width="9" style="8"/>
    <col min="14849" max="14849" width="5.25" style="8" customWidth="1"/>
    <col min="14850" max="14850" width="5.375" style="8" customWidth="1"/>
    <col min="14851" max="14851" width="28.75" style="8" customWidth="1"/>
    <col min="14852" max="14852" width="11.75" style="8" customWidth="1"/>
    <col min="14853" max="15104" width="9" style="8"/>
    <col min="15105" max="15105" width="5.25" style="8" customWidth="1"/>
    <col min="15106" max="15106" width="5.375" style="8" customWidth="1"/>
    <col min="15107" max="15107" width="28.75" style="8" customWidth="1"/>
    <col min="15108" max="15108" width="11.75" style="8" customWidth="1"/>
    <col min="15109" max="15360" width="9" style="8"/>
    <col min="15361" max="15361" width="5.25" style="8" customWidth="1"/>
    <col min="15362" max="15362" width="5.375" style="8" customWidth="1"/>
    <col min="15363" max="15363" width="28.75" style="8" customWidth="1"/>
    <col min="15364" max="15364" width="11.75" style="8" customWidth="1"/>
    <col min="15365" max="15616" width="9" style="8"/>
    <col min="15617" max="15617" width="5.25" style="8" customWidth="1"/>
    <col min="15618" max="15618" width="5.375" style="8" customWidth="1"/>
    <col min="15619" max="15619" width="28.75" style="8" customWidth="1"/>
    <col min="15620" max="15620" width="11.75" style="8" customWidth="1"/>
    <col min="15621" max="15872" width="9" style="8"/>
    <col min="15873" max="15873" width="5.25" style="8" customWidth="1"/>
    <col min="15874" max="15874" width="5.375" style="8" customWidth="1"/>
    <col min="15875" max="15875" width="28.75" style="8" customWidth="1"/>
    <col min="15876" max="15876" width="11.75" style="8" customWidth="1"/>
    <col min="15877" max="16128" width="9" style="8"/>
    <col min="16129" max="16129" width="5.25" style="8" customWidth="1"/>
    <col min="16130" max="16130" width="5.375" style="8" customWidth="1"/>
    <col min="16131" max="16131" width="28.75" style="8" customWidth="1"/>
    <col min="16132" max="16132" width="11.75" style="8" customWidth="1"/>
    <col min="16133" max="16384" width="9" style="8"/>
  </cols>
  <sheetData>
    <row r="1" spans="1:7">
      <c r="A1" s="7"/>
      <c r="B1" s="7"/>
      <c r="C1" s="7"/>
      <c r="D1" s="7"/>
      <c r="E1" s="7"/>
      <c r="F1" s="7"/>
    </row>
    <row r="2" spans="1:7" ht="30.6" customHeight="1">
      <c r="B2" s="9"/>
      <c r="C2" s="10" t="s">
        <v>25</v>
      </c>
      <c r="D2" s="10" t="s">
        <v>8</v>
      </c>
      <c r="E2" s="10" t="s">
        <v>24</v>
      </c>
      <c r="F2" s="11" t="s">
        <v>26</v>
      </c>
      <c r="G2" s="11"/>
    </row>
    <row r="3" spans="1:7" ht="16.899999999999999" customHeight="1">
      <c r="B3" s="12">
        <v>0</v>
      </c>
      <c r="C3" s="13" t="s">
        <v>27</v>
      </c>
      <c r="D3" s="14">
        <v>2</v>
      </c>
      <c r="E3" s="14">
        <v>6</v>
      </c>
      <c r="F3" s="15">
        <f t="shared" ref="F3:F14" si="0">SUM(D3:E3)</f>
        <v>8</v>
      </c>
      <c r="G3" s="16"/>
    </row>
    <row r="4" spans="1:7" ht="16.899999999999999" customHeight="1">
      <c r="B4" s="12">
        <v>1</v>
      </c>
      <c r="C4" s="13" t="s">
        <v>28</v>
      </c>
      <c r="D4" s="14">
        <v>3</v>
      </c>
      <c r="E4" s="14">
        <v>6</v>
      </c>
      <c r="F4" s="15">
        <f t="shared" si="0"/>
        <v>9</v>
      </c>
      <c r="G4" s="16"/>
    </row>
    <row r="5" spans="1:7" ht="16.899999999999999" customHeight="1">
      <c r="B5" s="12">
        <v>2</v>
      </c>
      <c r="C5" s="13" t="s">
        <v>29</v>
      </c>
      <c r="D5" s="14">
        <v>4</v>
      </c>
      <c r="E5" s="14">
        <v>6</v>
      </c>
      <c r="F5" s="15">
        <f t="shared" si="0"/>
        <v>10</v>
      </c>
      <c r="G5" s="16"/>
    </row>
    <row r="6" spans="1:7" ht="16.899999999999999" customHeight="1">
      <c r="B6" s="12">
        <v>3</v>
      </c>
      <c r="C6" s="13" t="s">
        <v>30</v>
      </c>
      <c r="D6" s="14">
        <v>5</v>
      </c>
      <c r="E6" s="14">
        <v>6</v>
      </c>
      <c r="F6" s="15">
        <f t="shared" si="0"/>
        <v>11</v>
      </c>
      <c r="G6" s="16"/>
    </row>
    <row r="7" spans="1:7" ht="16.899999999999999" customHeight="1">
      <c r="B7" s="12">
        <v>4</v>
      </c>
      <c r="C7" s="13" t="s">
        <v>31</v>
      </c>
      <c r="D7" s="14">
        <v>6</v>
      </c>
      <c r="E7" s="14">
        <v>6</v>
      </c>
      <c r="F7" s="15">
        <f t="shared" si="0"/>
        <v>12</v>
      </c>
      <c r="G7" s="16"/>
    </row>
    <row r="8" spans="1:7" ht="16.899999999999999" customHeight="1">
      <c r="B8" s="12">
        <v>5</v>
      </c>
      <c r="C8" s="13" t="s">
        <v>32</v>
      </c>
      <c r="D8" s="14">
        <v>7</v>
      </c>
      <c r="E8" s="14">
        <v>6</v>
      </c>
      <c r="F8" s="15">
        <f t="shared" si="0"/>
        <v>13</v>
      </c>
      <c r="G8" s="16"/>
    </row>
    <row r="9" spans="1:7" ht="16.899999999999999" customHeight="1">
      <c r="B9" s="12">
        <v>6</v>
      </c>
      <c r="C9" s="13" t="s">
        <v>33</v>
      </c>
      <c r="D9" s="14">
        <v>8</v>
      </c>
      <c r="E9" s="14">
        <v>6</v>
      </c>
      <c r="F9" s="15">
        <f t="shared" si="0"/>
        <v>14</v>
      </c>
      <c r="G9" s="16"/>
    </row>
    <row r="10" spans="1:7" ht="16.899999999999999" customHeight="1">
      <c r="B10" s="12">
        <v>7</v>
      </c>
      <c r="C10" s="13" t="s">
        <v>34</v>
      </c>
      <c r="D10" s="14">
        <v>9</v>
      </c>
      <c r="E10" s="14">
        <v>6</v>
      </c>
      <c r="F10" s="15">
        <f t="shared" si="0"/>
        <v>15</v>
      </c>
      <c r="G10" s="16"/>
    </row>
    <row r="11" spans="1:7" ht="16.899999999999999" customHeight="1">
      <c r="B11" s="12">
        <v>8</v>
      </c>
      <c r="C11" s="13" t="s">
        <v>35</v>
      </c>
      <c r="D11" s="14">
        <v>10</v>
      </c>
      <c r="E11" s="14">
        <v>6</v>
      </c>
      <c r="F11" s="15">
        <f t="shared" si="0"/>
        <v>16</v>
      </c>
      <c r="G11" s="16"/>
    </row>
    <row r="12" spans="1:7" ht="16.899999999999999" customHeight="1">
      <c r="B12" s="12">
        <v>9</v>
      </c>
      <c r="C12" s="13" t="s">
        <v>36</v>
      </c>
      <c r="D12" s="14">
        <v>11</v>
      </c>
      <c r="E12" s="14">
        <v>6</v>
      </c>
      <c r="F12" s="15">
        <f t="shared" si="0"/>
        <v>17</v>
      </c>
      <c r="G12" s="16"/>
    </row>
    <row r="13" spans="1:7" ht="16.899999999999999" customHeight="1">
      <c r="B13" s="12">
        <v>10</v>
      </c>
      <c r="C13" s="13" t="s">
        <v>37</v>
      </c>
      <c r="D13" s="14">
        <v>12</v>
      </c>
      <c r="E13" s="14">
        <v>6</v>
      </c>
      <c r="F13" s="15">
        <f t="shared" si="0"/>
        <v>18</v>
      </c>
      <c r="G13" s="16"/>
    </row>
    <row r="14" spans="1:7">
      <c r="B14" s="12">
        <v>11</v>
      </c>
      <c r="C14" s="13" t="s">
        <v>163</v>
      </c>
      <c r="D14" s="14">
        <v>12</v>
      </c>
      <c r="E14" s="14">
        <v>7</v>
      </c>
      <c r="F14" s="15">
        <f t="shared" si="0"/>
        <v>19</v>
      </c>
      <c r="G14" s="16"/>
    </row>
    <row r="15" spans="1:7">
      <c r="C15" s="13"/>
      <c r="D15" s="12"/>
      <c r="E15" s="12"/>
    </row>
  </sheetData>
  <sheetProtection password="EE69"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S37"/>
  <sheetViews>
    <sheetView view="pageBreakPreview" zoomScale="90" zoomScaleNormal="100" zoomScaleSheetLayoutView="90" workbookViewId="0">
      <pane xSplit="4" topLeftCell="AA1" activePane="topRight" state="frozen"/>
      <selection activeCell="A27" sqref="A27:L27"/>
      <selection pane="topRight" activeCell="A27" sqref="A27:L27"/>
    </sheetView>
  </sheetViews>
  <sheetFormatPr defaultRowHeight="13.5"/>
  <cols>
    <col min="1" max="1" width="9" style="31"/>
    <col min="2" max="2" width="5.625" style="24" customWidth="1"/>
    <col min="3" max="3" width="4.5" style="24" bestFit="1" customWidth="1"/>
    <col min="4" max="4" width="7.5" style="24" customWidth="1"/>
    <col min="5" max="5" width="2.25" style="35" customWidth="1"/>
    <col min="6" max="6" width="7.25" style="25" customWidth="1"/>
    <col min="7" max="7" width="2.25" style="18" customWidth="1"/>
    <col min="8" max="8" width="5.25" style="25" bestFit="1" customWidth="1"/>
    <col min="9" max="9" width="6.75" style="27" customWidth="1"/>
    <col min="10" max="10" width="2.25" style="27" customWidth="1"/>
    <col min="11" max="11" width="5.5" style="26" customWidth="1"/>
    <col min="12" max="12" width="2.25" style="18" customWidth="1"/>
    <col min="13" max="13" width="8.5" style="25" customWidth="1"/>
    <col min="14" max="14" width="2.25" style="27" customWidth="1"/>
    <col min="15" max="15" width="11.625" style="26" customWidth="1"/>
    <col min="16" max="16" width="2.25" style="18" customWidth="1"/>
    <col min="17" max="17" width="9.25" style="25" customWidth="1"/>
    <col min="18" max="18" width="2.25" style="18" customWidth="1"/>
    <col min="19" max="19" width="9.125" style="25" customWidth="1"/>
    <col min="20" max="20" width="2.25" style="18" customWidth="1"/>
    <col min="21" max="21" width="8" style="25" customWidth="1"/>
    <col min="22" max="22" width="6.625" style="29" customWidth="1"/>
    <col min="23" max="23" width="8.125" style="29" customWidth="1"/>
    <col min="24" max="24" width="2.25" style="25" customWidth="1"/>
    <col min="25" max="25" width="6" style="30" bestFit="1" customWidth="1"/>
    <col min="26" max="26" width="6.125" style="25" customWidth="1"/>
    <col min="27" max="27" width="2.875" style="25" customWidth="1"/>
    <col min="28" max="28" width="7.125" style="25" customWidth="1"/>
    <col min="29" max="29" width="6" style="30" bestFit="1" customWidth="1"/>
    <col min="30" max="30" width="6.125" style="25" customWidth="1"/>
    <col min="31" max="31" width="3.375" style="25" customWidth="1"/>
    <col min="32" max="32" width="10.5" style="35" bestFit="1" customWidth="1"/>
    <col min="33" max="33" width="3" style="25" customWidth="1"/>
    <col min="34" max="34" width="15.875" style="35" customWidth="1"/>
    <col min="35" max="35" width="2.25" style="25" customWidth="1"/>
    <col min="36" max="36" width="14.875" style="35" customWidth="1"/>
    <col min="37" max="37" width="14.875" style="25" customWidth="1"/>
    <col min="38" max="39" width="14.875" style="19" customWidth="1"/>
    <col min="40" max="45" width="9" style="19"/>
    <col min="46" max="263" width="9" style="31"/>
    <col min="264" max="264" width="1.75" style="31" customWidth="1"/>
    <col min="265" max="265" width="2.5" style="31" customWidth="1"/>
    <col min="266" max="266" width="3.625" style="31" customWidth="1"/>
    <col min="267" max="267" width="2.75" style="31" customWidth="1"/>
    <col min="268" max="268" width="0.875" style="31" customWidth="1"/>
    <col min="269" max="269" width="1.25" style="31" customWidth="1"/>
    <col min="270" max="270" width="5.375" style="31" customWidth="1"/>
    <col min="271" max="271" width="6.5" style="31" customWidth="1"/>
    <col min="272" max="272" width="4.125" style="31" customWidth="1"/>
    <col min="273" max="273" width="7.875" style="31" customWidth="1"/>
    <col min="274" max="274" width="8.75" style="31" customWidth="1"/>
    <col min="275" max="278" width="6.25" style="31" customWidth="1"/>
    <col min="279" max="279" width="4.875" style="31" customWidth="1"/>
    <col min="280" max="280" width="2.5" style="31" customWidth="1"/>
    <col min="281" max="281" width="4.875" style="31" customWidth="1"/>
    <col min="282" max="519" width="9" style="31"/>
    <col min="520" max="520" width="1.75" style="31" customWidth="1"/>
    <col min="521" max="521" width="2.5" style="31" customWidth="1"/>
    <col min="522" max="522" width="3.625" style="31" customWidth="1"/>
    <col min="523" max="523" width="2.75" style="31" customWidth="1"/>
    <col min="524" max="524" width="0.875" style="31" customWidth="1"/>
    <col min="525" max="525" width="1.25" style="31" customWidth="1"/>
    <col min="526" max="526" width="5.375" style="31" customWidth="1"/>
    <col min="527" max="527" width="6.5" style="31" customWidth="1"/>
    <col min="528" max="528" width="4.125" style="31" customWidth="1"/>
    <col min="529" max="529" width="7.875" style="31" customWidth="1"/>
    <col min="530" max="530" width="8.75" style="31" customWidth="1"/>
    <col min="531" max="534" width="6.25" style="31" customWidth="1"/>
    <col min="535" max="535" width="4.875" style="31" customWidth="1"/>
    <col min="536" max="536" width="2.5" style="31" customWidth="1"/>
    <col min="537" max="537" width="4.875" style="31" customWidth="1"/>
    <col min="538" max="775" width="9" style="31"/>
    <col min="776" max="776" width="1.75" style="31" customWidth="1"/>
    <col min="777" max="777" width="2.5" style="31" customWidth="1"/>
    <col min="778" max="778" width="3.625" style="31" customWidth="1"/>
    <col min="779" max="779" width="2.75" style="31" customWidth="1"/>
    <col min="780" max="780" width="0.875" style="31" customWidth="1"/>
    <col min="781" max="781" width="1.25" style="31" customWidth="1"/>
    <col min="782" max="782" width="5.375" style="31" customWidth="1"/>
    <col min="783" max="783" width="6.5" style="31" customWidth="1"/>
    <col min="784" max="784" width="4.125" style="31" customWidth="1"/>
    <col min="785" max="785" width="7.875" style="31" customWidth="1"/>
    <col min="786" max="786" width="8.75" style="31" customWidth="1"/>
    <col min="787" max="790" width="6.25" style="31" customWidth="1"/>
    <col min="791" max="791" width="4.875" style="31" customWidth="1"/>
    <col min="792" max="792" width="2.5" style="31" customWidth="1"/>
    <col min="793" max="793" width="4.875" style="31" customWidth="1"/>
    <col min="794" max="1031" width="9" style="31"/>
    <col min="1032" max="1032" width="1.75" style="31" customWidth="1"/>
    <col min="1033" max="1033" width="2.5" style="31" customWidth="1"/>
    <col min="1034" max="1034" width="3.625" style="31" customWidth="1"/>
    <col min="1035" max="1035" width="2.75" style="31" customWidth="1"/>
    <col min="1036" max="1036" width="0.875" style="31" customWidth="1"/>
    <col min="1037" max="1037" width="1.25" style="31" customWidth="1"/>
    <col min="1038" max="1038" width="5.375" style="31" customWidth="1"/>
    <col min="1039" max="1039" width="6.5" style="31" customWidth="1"/>
    <col min="1040" max="1040" width="4.125" style="31" customWidth="1"/>
    <col min="1041" max="1041" width="7.875" style="31" customWidth="1"/>
    <col min="1042" max="1042" width="8.75" style="31" customWidth="1"/>
    <col min="1043" max="1046" width="6.25" style="31" customWidth="1"/>
    <col min="1047" max="1047" width="4.875" style="31" customWidth="1"/>
    <col min="1048" max="1048" width="2.5" style="31" customWidth="1"/>
    <col min="1049" max="1049" width="4.875" style="31" customWidth="1"/>
    <col min="1050" max="1287" width="9" style="31"/>
    <col min="1288" max="1288" width="1.75" style="31" customWidth="1"/>
    <col min="1289" max="1289" width="2.5" style="31" customWidth="1"/>
    <col min="1290" max="1290" width="3.625" style="31" customWidth="1"/>
    <col min="1291" max="1291" width="2.75" style="31" customWidth="1"/>
    <col min="1292" max="1292" width="0.875" style="31" customWidth="1"/>
    <col min="1293" max="1293" width="1.25" style="31" customWidth="1"/>
    <col min="1294" max="1294" width="5.375" style="31" customWidth="1"/>
    <col min="1295" max="1295" width="6.5" style="31" customWidth="1"/>
    <col min="1296" max="1296" width="4.125" style="31" customWidth="1"/>
    <col min="1297" max="1297" width="7.875" style="31" customWidth="1"/>
    <col min="1298" max="1298" width="8.75" style="31" customWidth="1"/>
    <col min="1299" max="1302" width="6.25" style="31" customWidth="1"/>
    <col min="1303" max="1303" width="4.875" style="31" customWidth="1"/>
    <col min="1304" max="1304" width="2.5" style="31" customWidth="1"/>
    <col min="1305" max="1305" width="4.875" style="31" customWidth="1"/>
    <col min="1306" max="1543" width="9" style="31"/>
    <col min="1544" max="1544" width="1.75" style="31" customWidth="1"/>
    <col min="1545" max="1545" width="2.5" style="31" customWidth="1"/>
    <col min="1546" max="1546" width="3.625" style="31" customWidth="1"/>
    <col min="1547" max="1547" width="2.75" style="31" customWidth="1"/>
    <col min="1548" max="1548" width="0.875" style="31" customWidth="1"/>
    <col min="1549" max="1549" width="1.25" style="31" customWidth="1"/>
    <col min="1550" max="1550" width="5.375" style="31" customWidth="1"/>
    <col min="1551" max="1551" width="6.5" style="31" customWidth="1"/>
    <col min="1552" max="1552" width="4.125" style="31" customWidth="1"/>
    <col min="1553" max="1553" width="7.875" style="31" customWidth="1"/>
    <col min="1554" max="1554" width="8.75" style="31" customWidth="1"/>
    <col min="1555" max="1558" width="6.25" style="31" customWidth="1"/>
    <col min="1559" max="1559" width="4.875" style="31" customWidth="1"/>
    <col min="1560" max="1560" width="2.5" style="31" customWidth="1"/>
    <col min="1561" max="1561" width="4.875" style="31" customWidth="1"/>
    <col min="1562" max="1799" width="9" style="31"/>
    <col min="1800" max="1800" width="1.75" style="31" customWidth="1"/>
    <col min="1801" max="1801" width="2.5" style="31" customWidth="1"/>
    <col min="1802" max="1802" width="3.625" style="31" customWidth="1"/>
    <col min="1803" max="1803" width="2.75" style="31" customWidth="1"/>
    <col min="1804" max="1804" width="0.875" style="31" customWidth="1"/>
    <col min="1805" max="1805" width="1.25" style="31" customWidth="1"/>
    <col min="1806" max="1806" width="5.375" style="31" customWidth="1"/>
    <col min="1807" max="1807" width="6.5" style="31" customWidth="1"/>
    <col min="1808" max="1808" width="4.125" style="31" customWidth="1"/>
    <col min="1809" max="1809" width="7.875" style="31" customWidth="1"/>
    <col min="1810" max="1810" width="8.75" style="31" customWidth="1"/>
    <col min="1811" max="1814" width="6.25" style="31" customWidth="1"/>
    <col min="1815" max="1815" width="4.875" style="31" customWidth="1"/>
    <col min="1816" max="1816" width="2.5" style="31" customWidth="1"/>
    <col min="1817" max="1817" width="4.875" style="31" customWidth="1"/>
    <col min="1818" max="2055" width="9" style="31"/>
    <col min="2056" max="2056" width="1.75" style="31" customWidth="1"/>
    <col min="2057" max="2057" width="2.5" style="31" customWidth="1"/>
    <col min="2058" max="2058" width="3.625" style="31" customWidth="1"/>
    <col min="2059" max="2059" width="2.75" style="31" customWidth="1"/>
    <col min="2060" max="2060" width="0.875" style="31" customWidth="1"/>
    <col min="2061" max="2061" width="1.25" style="31" customWidth="1"/>
    <col min="2062" max="2062" width="5.375" style="31" customWidth="1"/>
    <col min="2063" max="2063" width="6.5" style="31" customWidth="1"/>
    <col min="2064" max="2064" width="4.125" style="31" customWidth="1"/>
    <col min="2065" max="2065" width="7.875" style="31" customWidth="1"/>
    <col min="2066" max="2066" width="8.75" style="31" customWidth="1"/>
    <col min="2067" max="2070" width="6.25" style="31" customWidth="1"/>
    <col min="2071" max="2071" width="4.875" style="31" customWidth="1"/>
    <col min="2072" max="2072" width="2.5" style="31" customWidth="1"/>
    <col min="2073" max="2073" width="4.875" style="31" customWidth="1"/>
    <col min="2074" max="2311" width="9" style="31"/>
    <col min="2312" max="2312" width="1.75" style="31" customWidth="1"/>
    <col min="2313" max="2313" width="2.5" style="31" customWidth="1"/>
    <col min="2314" max="2314" width="3.625" style="31" customWidth="1"/>
    <col min="2315" max="2315" width="2.75" style="31" customWidth="1"/>
    <col min="2316" max="2316" width="0.875" style="31" customWidth="1"/>
    <col min="2317" max="2317" width="1.25" style="31" customWidth="1"/>
    <col min="2318" max="2318" width="5.375" style="31" customWidth="1"/>
    <col min="2319" max="2319" width="6.5" style="31" customWidth="1"/>
    <col min="2320" max="2320" width="4.125" style="31" customWidth="1"/>
    <col min="2321" max="2321" width="7.875" style="31" customWidth="1"/>
    <col min="2322" max="2322" width="8.75" style="31" customWidth="1"/>
    <col min="2323" max="2326" width="6.25" style="31" customWidth="1"/>
    <col min="2327" max="2327" width="4.875" style="31" customWidth="1"/>
    <col min="2328" max="2328" width="2.5" style="31" customWidth="1"/>
    <col min="2329" max="2329" width="4.875" style="31" customWidth="1"/>
    <col min="2330" max="2567" width="9" style="31"/>
    <col min="2568" max="2568" width="1.75" style="31" customWidth="1"/>
    <col min="2569" max="2569" width="2.5" style="31" customWidth="1"/>
    <col min="2570" max="2570" width="3.625" style="31" customWidth="1"/>
    <col min="2571" max="2571" width="2.75" style="31" customWidth="1"/>
    <col min="2572" max="2572" width="0.875" style="31" customWidth="1"/>
    <col min="2573" max="2573" width="1.25" style="31" customWidth="1"/>
    <col min="2574" max="2574" width="5.375" style="31" customWidth="1"/>
    <col min="2575" max="2575" width="6.5" style="31" customWidth="1"/>
    <col min="2576" max="2576" width="4.125" style="31" customWidth="1"/>
    <col min="2577" max="2577" width="7.875" style="31" customWidth="1"/>
    <col min="2578" max="2578" width="8.75" style="31" customWidth="1"/>
    <col min="2579" max="2582" width="6.25" style="31" customWidth="1"/>
    <col min="2583" max="2583" width="4.875" style="31" customWidth="1"/>
    <col min="2584" max="2584" width="2.5" style="31" customWidth="1"/>
    <col min="2585" max="2585" width="4.875" style="31" customWidth="1"/>
    <col min="2586" max="2823" width="9" style="31"/>
    <col min="2824" max="2824" width="1.75" style="31" customWidth="1"/>
    <col min="2825" max="2825" width="2.5" style="31" customWidth="1"/>
    <col min="2826" max="2826" width="3.625" style="31" customWidth="1"/>
    <col min="2827" max="2827" width="2.75" style="31" customWidth="1"/>
    <col min="2828" max="2828" width="0.875" style="31" customWidth="1"/>
    <col min="2829" max="2829" width="1.25" style="31" customWidth="1"/>
    <col min="2830" max="2830" width="5.375" style="31" customWidth="1"/>
    <col min="2831" max="2831" width="6.5" style="31" customWidth="1"/>
    <col min="2832" max="2832" width="4.125" style="31" customWidth="1"/>
    <col min="2833" max="2833" width="7.875" style="31" customWidth="1"/>
    <col min="2834" max="2834" width="8.75" style="31" customWidth="1"/>
    <col min="2835" max="2838" width="6.25" style="31" customWidth="1"/>
    <col min="2839" max="2839" width="4.875" style="31" customWidth="1"/>
    <col min="2840" max="2840" width="2.5" style="31" customWidth="1"/>
    <col min="2841" max="2841" width="4.875" style="31" customWidth="1"/>
    <col min="2842" max="3079" width="9" style="31"/>
    <col min="3080" max="3080" width="1.75" style="31" customWidth="1"/>
    <col min="3081" max="3081" width="2.5" style="31" customWidth="1"/>
    <col min="3082" max="3082" width="3.625" style="31" customWidth="1"/>
    <col min="3083" max="3083" width="2.75" style="31" customWidth="1"/>
    <col min="3084" max="3084" width="0.875" style="31" customWidth="1"/>
    <col min="3085" max="3085" width="1.25" style="31" customWidth="1"/>
    <col min="3086" max="3086" width="5.375" style="31" customWidth="1"/>
    <col min="3087" max="3087" width="6.5" style="31" customWidth="1"/>
    <col min="3088" max="3088" width="4.125" style="31" customWidth="1"/>
    <col min="3089" max="3089" width="7.875" style="31" customWidth="1"/>
    <col min="3090" max="3090" width="8.75" style="31" customWidth="1"/>
    <col min="3091" max="3094" width="6.25" style="31" customWidth="1"/>
    <col min="3095" max="3095" width="4.875" style="31" customWidth="1"/>
    <col min="3096" max="3096" width="2.5" style="31" customWidth="1"/>
    <col min="3097" max="3097" width="4.875" style="31" customWidth="1"/>
    <col min="3098" max="3335" width="9" style="31"/>
    <col min="3336" max="3336" width="1.75" style="31" customWidth="1"/>
    <col min="3337" max="3337" width="2.5" style="31" customWidth="1"/>
    <col min="3338" max="3338" width="3.625" style="31" customWidth="1"/>
    <col min="3339" max="3339" width="2.75" style="31" customWidth="1"/>
    <col min="3340" max="3340" width="0.875" style="31" customWidth="1"/>
    <col min="3341" max="3341" width="1.25" style="31" customWidth="1"/>
    <col min="3342" max="3342" width="5.375" style="31" customWidth="1"/>
    <col min="3343" max="3343" width="6.5" style="31" customWidth="1"/>
    <col min="3344" max="3344" width="4.125" style="31" customWidth="1"/>
    <col min="3345" max="3345" width="7.875" style="31" customWidth="1"/>
    <col min="3346" max="3346" width="8.75" style="31" customWidth="1"/>
    <col min="3347" max="3350" width="6.25" style="31" customWidth="1"/>
    <col min="3351" max="3351" width="4.875" style="31" customWidth="1"/>
    <col min="3352" max="3352" width="2.5" style="31" customWidth="1"/>
    <col min="3353" max="3353" width="4.875" style="31" customWidth="1"/>
    <col min="3354" max="3591" width="9" style="31"/>
    <col min="3592" max="3592" width="1.75" style="31" customWidth="1"/>
    <col min="3593" max="3593" width="2.5" style="31" customWidth="1"/>
    <col min="3594" max="3594" width="3.625" style="31" customWidth="1"/>
    <col min="3595" max="3595" width="2.75" style="31" customWidth="1"/>
    <col min="3596" max="3596" width="0.875" style="31" customWidth="1"/>
    <col min="3597" max="3597" width="1.25" style="31" customWidth="1"/>
    <col min="3598" max="3598" width="5.375" style="31" customWidth="1"/>
    <col min="3599" max="3599" width="6.5" style="31" customWidth="1"/>
    <col min="3600" max="3600" width="4.125" style="31" customWidth="1"/>
    <col min="3601" max="3601" width="7.875" style="31" customWidth="1"/>
    <col min="3602" max="3602" width="8.75" style="31" customWidth="1"/>
    <col min="3603" max="3606" width="6.25" style="31" customWidth="1"/>
    <col min="3607" max="3607" width="4.875" style="31" customWidth="1"/>
    <col min="3608" max="3608" width="2.5" style="31" customWidth="1"/>
    <col min="3609" max="3609" width="4.875" style="31" customWidth="1"/>
    <col min="3610" max="3847" width="9" style="31"/>
    <col min="3848" max="3848" width="1.75" style="31" customWidth="1"/>
    <col min="3849" max="3849" width="2.5" style="31" customWidth="1"/>
    <col min="3850" max="3850" width="3.625" style="31" customWidth="1"/>
    <col min="3851" max="3851" width="2.75" style="31" customWidth="1"/>
    <col min="3852" max="3852" width="0.875" style="31" customWidth="1"/>
    <col min="3853" max="3853" width="1.25" style="31" customWidth="1"/>
    <col min="3854" max="3854" width="5.375" style="31" customWidth="1"/>
    <col min="3855" max="3855" width="6.5" style="31" customWidth="1"/>
    <col min="3856" max="3856" width="4.125" style="31" customWidth="1"/>
    <col min="3857" max="3857" width="7.875" style="31" customWidth="1"/>
    <col min="3858" max="3858" width="8.75" style="31" customWidth="1"/>
    <col min="3859" max="3862" width="6.25" style="31" customWidth="1"/>
    <col min="3863" max="3863" width="4.875" style="31" customWidth="1"/>
    <col min="3864" max="3864" width="2.5" style="31" customWidth="1"/>
    <col min="3865" max="3865" width="4.875" style="31" customWidth="1"/>
    <col min="3866" max="4103" width="9" style="31"/>
    <col min="4104" max="4104" width="1.75" style="31" customWidth="1"/>
    <col min="4105" max="4105" width="2.5" style="31" customWidth="1"/>
    <col min="4106" max="4106" width="3.625" style="31" customWidth="1"/>
    <col min="4107" max="4107" width="2.75" style="31" customWidth="1"/>
    <col min="4108" max="4108" width="0.875" style="31" customWidth="1"/>
    <col min="4109" max="4109" width="1.25" style="31" customWidth="1"/>
    <col min="4110" max="4110" width="5.375" style="31" customWidth="1"/>
    <col min="4111" max="4111" width="6.5" style="31" customWidth="1"/>
    <col min="4112" max="4112" width="4.125" style="31" customWidth="1"/>
    <col min="4113" max="4113" width="7.875" style="31" customWidth="1"/>
    <col min="4114" max="4114" width="8.75" style="31" customWidth="1"/>
    <col min="4115" max="4118" width="6.25" style="31" customWidth="1"/>
    <col min="4119" max="4119" width="4.875" style="31" customWidth="1"/>
    <col min="4120" max="4120" width="2.5" style="31" customWidth="1"/>
    <col min="4121" max="4121" width="4.875" style="31" customWidth="1"/>
    <col min="4122" max="4359" width="9" style="31"/>
    <col min="4360" max="4360" width="1.75" style="31" customWidth="1"/>
    <col min="4361" max="4361" width="2.5" style="31" customWidth="1"/>
    <col min="4362" max="4362" width="3.625" style="31" customWidth="1"/>
    <col min="4363" max="4363" width="2.75" style="31" customWidth="1"/>
    <col min="4364" max="4364" width="0.875" style="31" customWidth="1"/>
    <col min="4365" max="4365" width="1.25" style="31" customWidth="1"/>
    <col min="4366" max="4366" width="5.375" style="31" customWidth="1"/>
    <col min="4367" max="4367" width="6.5" style="31" customWidth="1"/>
    <col min="4368" max="4368" width="4.125" style="31" customWidth="1"/>
    <col min="4369" max="4369" width="7.875" style="31" customWidth="1"/>
    <col min="4370" max="4370" width="8.75" style="31" customWidth="1"/>
    <col min="4371" max="4374" width="6.25" style="31" customWidth="1"/>
    <col min="4375" max="4375" width="4.875" style="31" customWidth="1"/>
    <col min="4376" max="4376" width="2.5" style="31" customWidth="1"/>
    <col min="4377" max="4377" width="4.875" style="31" customWidth="1"/>
    <col min="4378" max="4615" width="9" style="31"/>
    <col min="4616" max="4616" width="1.75" style="31" customWidth="1"/>
    <col min="4617" max="4617" width="2.5" style="31" customWidth="1"/>
    <col min="4618" max="4618" width="3.625" style="31" customWidth="1"/>
    <col min="4619" max="4619" width="2.75" style="31" customWidth="1"/>
    <col min="4620" max="4620" width="0.875" style="31" customWidth="1"/>
    <col min="4621" max="4621" width="1.25" style="31" customWidth="1"/>
    <col min="4622" max="4622" width="5.375" style="31" customWidth="1"/>
    <col min="4623" max="4623" width="6.5" style="31" customWidth="1"/>
    <col min="4624" max="4624" width="4.125" style="31" customWidth="1"/>
    <col min="4625" max="4625" width="7.875" style="31" customWidth="1"/>
    <col min="4626" max="4626" width="8.75" style="31" customWidth="1"/>
    <col min="4627" max="4630" width="6.25" style="31" customWidth="1"/>
    <col min="4631" max="4631" width="4.875" style="31" customWidth="1"/>
    <col min="4632" max="4632" width="2.5" style="31" customWidth="1"/>
    <col min="4633" max="4633" width="4.875" style="31" customWidth="1"/>
    <col min="4634" max="4871" width="9" style="31"/>
    <col min="4872" max="4872" width="1.75" style="31" customWidth="1"/>
    <col min="4873" max="4873" width="2.5" style="31" customWidth="1"/>
    <col min="4874" max="4874" width="3.625" style="31" customWidth="1"/>
    <col min="4875" max="4875" width="2.75" style="31" customWidth="1"/>
    <col min="4876" max="4876" width="0.875" style="31" customWidth="1"/>
    <col min="4877" max="4877" width="1.25" style="31" customWidth="1"/>
    <col min="4878" max="4878" width="5.375" style="31" customWidth="1"/>
    <col min="4879" max="4879" width="6.5" style="31" customWidth="1"/>
    <col min="4880" max="4880" width="4.125" style="31" customWidth="1"/>
    <col min="4881" max="4881" width="7.875" style="31" customWidth="1"/>
    <col min="4882" max="4882" width="8.75" style="31" customWidth="1"/>
    <col min="4883" max="4886" width="6.25" style="31" customWidth="1"/>
    <col min="4887" max="4887" width="4.875" style="31" customWidth="1"/>
    <col min="4888" max="4888" width="2.5" style="31" customWidth="1"/>
    <col min="4889" max="4889" width="4.875" style="31" customWidth="1"/>
    <col min="4890" max="5127" width="9" style="31"/>
    <col min="5128" max="5128" width="1.75" style="31" customWidth="1"/>
    <col min="5129" max="5129" width="2.5" style="31" customWidth="1"/>
    <col min="5130" max="5130" width="3.625" style="31" customWidth="1"/>
    <col min="5131" max="5131" width="2.75" style="31" customWidth="1"/>
    <col min="5132" max="5132" width="0.875" style="31" customWidth="1"/>
    <col min="5133" max="5133" width="1.25" style="31" customWidth="1"/>
    <col min="5134" max="5134" width="5.375" style="31" customWidth="1"/>
    <col min="5135" max="5135" width="6.5" style="31" customWidth="1"/>
    <col min="5136" max="5136" width="4.125" style="31" customWidth="1"/>
    <col min="5137" max="5137" width="7.875" style="31" customWidth="1"/>
    <col min="5138" max="5138" width="8.75" style="31" customWidth="1"/>
    <col min="5139" max="5142" width="6.25" style="31" customWidth="1"/>
    <col min="5143" max="5143" width="4.875" style="31" customWidth="1"/>
    <col min="5144" max="5144" width="2.5" style="31" customWidth="1"/>
    <col min="5145" max="5145" width="4.875" style="31" customWidth="1"/>
    <col min="5146" max="5383" width="9" style="31"/>
    <col min="5384" max="5384" width="1.75" style="31" customWidth="1"/>
    <col min="5385" max="5385" width="2.5" style="31" customWidth="1"/>
    <col min="5386" max="5386" width="3.625" style="31" customWidth="1"/>
    <col min="5387" max="5387" width="2.75" style="31" customWidth="1"/>
    <col min="5388" max="5388" width="0.875" style="31" customWidth="1"/>
    <col min="5389" max="5389" width="1.25" style="31" customWidth="1"/>
    <col min="5390" max="5390" width="5.375" style="31" customWidth="1"/>
    <col min="5391" max="5391" width="6.5" style="31" customWidth="1"/>
    <col min="5392" max="5392" width="4.125" style="31" customWidth="1"/>
    <col min="5393" max="5393" width="7.875" style="31" customWidth="1"/>
    <col min="5394" max="5394" width="8.75" style="31" customWidth="1"/>
    <col min="5395" max="5398" width="6.25" style="31" customWidth="1"/>
    <col min="5399" max="5399" width="4.875" style="31" customWidth="1"/>
    <col min="5400" max="5400" width="2.5" style="31" customWidth="1"/>
    <col min="5401" max="5401" width="4.875" style="31" customWidth="1"/>
    <col min="5402" max="5639" width="9" style="31"/>
    <col min="5640" max="5640" width="1.75" style="31" customWidth="1"/>
    <col min="5641" max="5641" width="2.5" style="31" customWidth="1"/>
    <col min="5642" max="5642" width="3.625" style="31" customWidth="1"/>
    <col min="5643" max="5643" width="2.75" style="31" customWidth="1"/>
    <col min="5644" max="5644" width="0.875" style="31" customWidth="1"/>
    <col min="5645" max="5645" width="1.25" style="31" customWidth="1"/>
    <col min="5646" max="5646" width="5.375" style="31" customWidth="1"/>
    <col min="5647" max="5647" width="6.5" style="31" customWidth="1"/>
    <col min="5648" max="5648" width="4.125" style="31" customWidth="1"/>
    <col min="5649" max="5649" width="7.875" style="31" customWidth="1"/>
    <col min="5650" max="5650" width="8.75" style="31" customWidth="1"/>
    <col min="5651" max="5654" width="6.25" style="31" customWidth="1"/>
    <col min="5655" max="5655" width="4.875" style="31" customWidth="1"/>
    <col min="5656" max="5656" width="2.5" style="31" customWidth="1"/>
    <col min="5657" max="5657" width="4.875" style="31" customWidth="1"/>
    <col min="5658" max="5895" width="9" style="31"/>
    <col min="5896" max="5896" width="1.75" style="31" customWidth="1"/>
    <col min="5897" max="5897" width="2.5" style="31" customWidth="1"/>
    <col min="5898" max="5898" width="3.625" style="31" customWidth="1"/>
    <col min="5899" max="5899" width="2.75" style="31" customWidth="1"/>
    <col min="5900" max="5900" width="0.875" style="31" customWidth="1"/>
    <col min="5901" max="5901" width="1.25" style="31" customWidth="1"/>
    <col min="5902" max="5902" width="5.375" style="31" customWidth="1"/>
    <col min="5903" max="5903" width="6.5" style="31" customWidth="1"/>
    <col min="5904" max="5904" width="4.125" style="31" customWidth="1"/>
    <col min="5905" max="5905" width="7.875" style="31" customWidth="1"/>
    <col min="5906" max="5906" width="8.75" style="31" customWidth="1"/>
    <col min="5907" max="5910" width="6.25" style="31" customWidth="1"/>
    <col min="5911" max="5911" width="4.875" style="31" customWidth="1"/>
    <col min="5912" max="5912" width="2.5" style="31" customWidth="1"/>
    <col min="5913" max="5913" width="4.875" style="31" customWidth="1"/>
    <col min="5914" max="6151" width="9" style="31"/>
    <col min="6152" max="6152" width="1.75" style="31" customWidth="1"/>
    <col min="6153" max="6153" width="2.5" style="31" customWidth="1"/>
    <col min="6154" max="6154" width="3.625" style="31" customWidth="1"/>
    <col min="6155" max="6155" width="2.75" style="31" customWidth="1"/>
    <col min="6156" max="6156" width="0.875" style="31" customWidth="1"/>
    <col min="6157" max="6157" width="1.25" style="31" customWidth="1"/>
    <col min="6158" max="6158" width="5.375" style="31" customWidth="1"/>
    <col min="6159" max="6159" width="6.5" style="31" customWidth="1"/>
    <col min="6160" max="6160" width="4.125" style="31" customWidth="1"/>
    <col min="6161" max="6161" width="7.875" style="31" customWidth="1"/>
    <col min="6162" max="6162" width="8.75" style="31" customWidth="1"/>
    <col min="6163" max="6166" width="6.25" style="31" customWidth="1"/>
    <col min="6167" max="6167" width="4.875" style="31" customWidth="1"/>
    <col min="6168" max="6168" width="2.5" style="31" customWidth="1"/>
    <col min="6169" max="6169" width="4.875" style="31" customWidth="1"/>
    <col min="6170" max="6407" width="9" style="31"/>
    <col min="6408" max="6408" width="1.75" style="31" customWidth="1"/>
    <col min="6409" max="6409" width="2.5" style="31" customWidth="1"/>
    <col min="6410" max="6410" width="3.625" style="31" customWidth="1"/>
    <col min="6411" max="6411" width="2.75" style="31" customWidth="1"/>
    <col min="6412" max="6412" width="0.875" style="31" customWidth="1"/>
    <col min="6413" max="6413" width="1.25" style="31" customWidth="1"/>
    <col min="6414" max="6414" width="5.375" style="31" customWidth="1"/>
    <col min="6415" max="6415" width="6.5" style="31" customWidth="1"/>
    <col min="6416" max="6416" width="4.125" style="31" customWidth="1"/>
    <col min="6417" max="6417" width="7.875" style="31" customWidth="1"/>
    <col min="6418" max="6418" width="8.75" style="31" customWidth="1"/>
    <col min="6419" max="6422" width="6.25" style="31" customWidth="1"/>
    <col min="6423" max="6423" width="4.875" style="31" customWidth="1"/>
    <col min="6424" max="6424" width="2.5" style="31" customWidth="1"/>
    <col min="6425" max="6425" width="4.875" style="31" customWidth="1"/>
    <col min="6426" max="6663" width="9" style="31"/>
    <col min="6664" max="6664" width="1.75" style="31" customWidth="1"/>
    <col min="6665" max="6665" width="2.5" style="31" customWidth="1"/>
    <col min="6666" max="6666" width="3.625" style="31" customWidth="1"/>
    <col min="6667" max="6667" width="2.75" style="31" customWidth="1"/>
    <col min="6668" max="6668" width="0.875" style="31" customWidth="1"/>
    <col min="6669" max="6669" width="1.25" style="31" customWidth="1"/>
    <col min="6670" max="6670" width="5.375" style="31" customWidth="1"/>
    <col min="6671" max="6671" width="6.5" style="31" customWidth="1"/>
    <col min="6672" max="6672" width="4.125" style="31" customWidth="1"/>
    <col min="6673" max="6673" width="7.875" style="31" customWidth="1"/>
    <col min="6674" max="6674" width="8.75" style="31" customWidth="1"/>
    <col min="6675" max="6678" width="6.25" style="31" customWidth="1"/>
    <col min="6679" max="6679" width="4.875" style="31" customWidth="1"/>
    <col min="6680" max="6680" width="2.5" style="31" customWidth="1"/>
    <col min="6681" max="6681" width="4.875" style="31" customWidth="1"/>
    <col min="6682" max="6919" width="9" style="31"/>
    <col min="6920" max="6920" width="1.75" style="31" customWidth="1"/>
    <col min="6921" max="6921" width="2.5" style="31" customWidth="1"/>
    <col min="6922" max="6922" width="3.625" style="31" customWidth="1"/>
    <col min="6923" max="6923" width="2.75" style="31" customWidth="1"/>
    <col min="6924" max="6924" width="0.875" style="31" customWidth="1"/>
    <col min="6925" max="6925" width="1.25" style="31" customWidth="1"/>
    <col min="6926" max="6926" width="5.375" style="31" customWidth="1"/>
    <col min="6927" max="6927" width="6.5" style="31" customWidth="1"/>
    <col min="6928" max="6928" width="4.125" style="31" customWidth="1"/>
    <col min="6929" max="6929" width="7.875" style="31" customWidth="1"/>
    <col min="6930" max="6930" width="8.75" style="31" customWidth="1"/>
    <col min="6931" max="6934" width="6.25" style="31" customWidth="1"/>
    <col min="6935" max="6935" width="4.875" style="31" customWidth="1"/>
    <col min="6936" max="6936" width="2.5" style="31" customWidth="1"/>
    <col min="6937" max="6937" width="4.875" style="31" customWidth="1"/>
    <col min="6938" max="7175" width="9" style="31"/>
    <col min="7176" max="7176" width="1.75" style="31" customWidth="1"/>
    <col min="7177" max="7177" width="2.5" style="31" customWidth="1"/>
    <col min="7178" max="7178" width="3.625" style="31" customWidth="1"/>
    <col min="7179" max="7179" width="2.75" style="31" customWidth="1"/>
    <col min="7180" max="7180" width="0.875" style="31" customWidth="1"/>
    <col min="7181" max="7181" width="1.25" style="31" customWidth="1"/>
    <col min="7182" max="7182" width="5.375" style="31" customWidth="1"/>
    <col min="7183" max="7183" width="6.5" style="31" customWidth="1"/>
    <col min="7184" max="7184" width="4.125" style="31" customWidth="1"/>
    <col min="7185" max="7185" width="7.875" style="31" customWidth="1"/>
    <col min="7186" max="7186" width="8.75" style="31" customWidth="1"/>
    <col min="7187" max="7190" width="6.25" style="31" customWidth="1"/>
    <col min="7191" max="7191" width="4.875" style="31" customWidth="1"/>
    <col min="7192" max="7192" width="2.5" style="31" customWidth="1"/>
    <col min="7193" max="7193" width="4.875" style="31" customWidth="1"/>
    <col min="7194" max="7431" width="9" style="31"/>
    <col min="7432" max="7432" width="1.75" style="31" customWidth="1"/>
    <col min="7433" max="7433" width="2.5" style="31" customWidth="1"/>
    <col min="7434" max="7434" width="3.625" style="31" customWidth="1"/>
    <col min="7435" max="7435" width="2.75" style="31" customWidth="1"/>
    <col min="7436" max="7436" width="0.875" style="31" customWidth="1"/>
    <col min="7437" max="7437" width="1.25" style="31" customWidth="1"/>
    <col min="7438" max="7438" width="5.375" style="31" customWidth="1"/>
    <col min="7439" max="7439" width="6.5" style="31" customWidth="1"/>
    <col min="7440" max="7440" width="4.125" style="31" customWidth="1"/>
    <col min="7441" max="7441" width="7.875" style="31" customWidth="1"/>
    <col min="7442" max="7442" width="8.75" style="31" customWidth="1"/>
    <col min="7443" max="7446" width="6.25" style="31" customWidth="1"/>
    <col min="7447" max="7447" width="4.875" style="31" customWidth="1"/>
    <col min="7448" max="7448" width="2.5" style="31" customWidth="1"/>
    <col min="7449" max="7449" width="4.875" style="31" customWidth="1"/>
    <col min="7450" max="7687" width="9" style="31"/>
    <col min="7688" max="7688" width="1.75" style="31" customWidth="1"/>
    <col min="7689" max="7689" width="2.5" style="31" customWidth="1"/>
    <col min="7690" max="7690" width="3.625" style="31" customWidth="1"/>
    <col min="7691" max="7691" width="2.75" style="31" customWidth="1"/>
    <col min="7692" max="7692" width="0.875" style="31" customWidth="1"/>
    <col min="7693" max="7693" width="1.25" style="31" customWidth="1"/>
    <col min="7694" max="7694" width="5.375" style="31" customWidth="1"/>
    <col min="7695" max="7695" width="6.5" style="31" customWidth="1"/>
    <col min="7696" max="7696" width="4.125" style="31" customWidth="1"/>
    <col min="7697" max="7697" width="7.875" style="31" customWidth="1"/>
    <col min="7698" max="7698" width="8.75" style="31" customWidth="1"/>
    <col min="7699" max="7702" width="6.25" style="31" customWidth="1"/>
    <col min="7703" max="7703" width="4.875" style="31" customWidth="1"/>
    <col min="7704" max="7704" width="2.5" style="31" customWidth="1"/>
    <col min="7705" max="7705" width="4.875" style="31" customWidth="1"/>
    <col min="7706" max="7943" width="9" style="31"/>
    <col min="7944" max="7944" width="1.75" style="31" customWidth="1"/>
    <col min="7945" max="7945" width="2.5" style="31" customWidth="1"/>
    <col min="7946" max="7946" width="3.625" style="31" customWidth="1"/>
    <col min="7947" max="7947" width="2.75" style="31" customWidth="1"/>
    <col min="7948" max="7948" width="0.875" style="31" customWidth="1"/>
    <col min="7949" max="7949" width="1.25" style="31" customWidth="1"/>
    <col min="7950" max="7950" width="5.375" style="31" customWidth="1"/>
    <col min="7951" max="7951" width="6.5" style="31" customWidth="1"/>
    <col min="7952" max="7952" width="4.125" style="31" customWidth="1"/>
    <col min="7953" max="7953" width="7.875" style="31" customWidth="1"/>
    <col min="7954" max="7954" width="8.75" style="31" customWidth="1"/>
    <col min="7955" max="7958" width="6.25" style="31" customWidth="1"/>
    <col min="7959" max="7959" width="4.875" style="31" customWidth="1"/>
    <col min="7960" max="7960" width="2.5" style="31" customWidth="1"/>
    <col min="7961" max="7961" width="4.875" style="31" customWidth="1"/>
    <col min="7962" max="8199" width="9" style="31"/>
    <col min="8200" max="8200" width="1.75" style="31" customWidth="1"/>
    <col min="8201" max="8201" width="2.5" style="31" customWidth="1"/>
    <col min="8202" max="8202" width="3.625" style="31" customWidth="1"/>
    <col min="8203" max="8203" width="2.75" style="31" customWidth="1"/>
    <col min="8204" max="8204" width="0.875" style="31" customWidth="1"/>
    <col min="8205" max="8205" width="1.25" style="31" customWidth="1"/>
    <col min="8206" max="8206" width="5.375" style="31" customWidth="1"/>
    <col min="8207" max="8207" width="6.5" style="31" customWidth="1"/>
    <col min="8208" max="8208" width="4.125" style="31" customWidth="1"/>
    <col min="8209" max="8209" width="7.875" style="31" customWidth="1"/>
    <col min="8210" max="8210" width="8.75" style="31" customWidth="1"/>
    <col min="8211" max="8214" width="6.25" style="31" customWidth="1"/>
    <col min="8215" max="8215" width="4.875" style="31" customWidth="1"/>
    <col min="8216" max="8216" width="2.5" style="31" customWidth="1"/>
    <col min="8217" max="8217" width="4.875" style="31" customWidth="1"/>
    <col min="8218" max="8455" width="9" style="31"/>
    <col min="8456" max="8456" width="1.75" style="31" customWidth="1"/>
    <col min="8457" max="8457" width="2.5" style="31" customWidth="1"/>
    <col min="8458" max="8458" width="3.625" style="31" customWidth="1"/>
    <col min="8459" max="8459" width="2.75" style="31" customWidth="1"/>
    <col min="8460" max="8460" width="0.875" style="31" customWidth="1"/>
    <col min="8461" max="8461" width="1.25" style="31" customWidth="1"/>
    <col min="8462" max="8462" width="5.375" style="31" customWidth="1"/>
    <col min="8463" max="8463" width="6.5" style="31" customWidth="1"/>
    <col min="8464" max="8464" width="4.125" style="31" customWidth="1"/>
    <col min="8465" max="8465" width="7.875" style="31" customWidth="1"/>
    <col min="8466" max="8466" width="8.75" style="31" customWidth="1"/>
    <col min="8467" max="8470" width="6.25" style="31" customWidth="1"/>
    <col min="8471" max="8471" width="4.875" style="31" customWidth="1"/>
    <col min="8472" max="8472" width="2.5" style="31" customWidth="1"/>
    <col min="8473" max="8473" width="4.875" style="31" customWidth="1"/>
    <col min="8474" max="8711" width="9" style="31"/>
    <col min="8712" max="8712" width="1.75" style="31" customWidth="1"/>
    <col min="8713" max="8713" width="2.5" style="31" customWidth="1"/>
    <col min="8714" max="8714" width="3.625" style="31" customWidth="1"/>
    <col min="8715" max="8715" width="2.75" style="31" customWidth="1"/>
    <col min="8716" max="8716" width="0.875" style="31" customWidth="1"/>
    <col min="8717" max="8717" width="1.25" style="31" customWidth="1"/>
    <col min="8718" max="8718" width="5.375" style="31" customWidth="1"/>
    <col min="8719" max="8719" width="6.5" style="31" customWidth="1"/>
    <col min="8720" max="8720" width="4.125" style="31" customWidth="1"/>
    <col min="8721" max="8721" width="7.875" style="31" customWidth="1"/>
    <col min="8722" max="8722" width="8.75" style="31" customWidth="1"/>
    <col min="8723" max="8726" width="6.25" style="31" customWidth="1"/>
    <col min="8727" max="8727" width="4.875" style="31" customWidth="1"/>
    <col min="8728" max="8728" width="2.5" style="31" customWidth="1"/>
    <col min="8729" max="8729" width="4.875" style="31" customWidth="1"/>
    <col min="8730" max="8967" width="9" style="31"/>
    <col min="8968" max="8968" width="1.75" style="31" customWidth="1"/>
    <col min="8969" max="8969" width="2.5" style="31" customWidth="1"/>
    <col min="8970" max="8970" width="3.625" style="31" customWidth="1"/>
    <col min="8971" max="8971" width="2.75" style="31" customWidth="1"/>
    <col min="8972" max="8972" width="0.875" style="31" customWidth="1"/>
    <col min="8973" max="8973" width="1.25" style="31" customWidth="1"/>
    <col min="8974" max="8974" width="5.375" style="31" customWidth="1"/>
    <col min="8975" max="8975" width="6.5" style="31" customWidth="1"/>
    <col min="8976" max="8976" width="4.125" style="31" customWidth="1"/>
    <col min="8977" max="8977" width="7.875" style="31" customWidth="1"/>
    <col min="8978" max="8978" width="8.75" style="31" customWidth="1"/>
    <col min="8979" max="8982" width="6.25" style="31" customWidth="1"/>
    <col min="8983" max="8983" width="4.875" style="31" customWidth="1"/>
    <col min="8984" max="8984" width="2.5" style="31" customWidth="1"/>
    <col min="8985" max="8985" width="4.875" style="31" customWidth="1"/>
    <col min="8986" max="9223" width="9" style="31"/>
    <col min="9224" max="9224" width="1.75" style="31" customWidth="1"/>
    <col min="9225" max="9225" width="2.5" style="31" customWidth="1"/>
    <col min="9226" max="9226" width="3.625" style="31" customWidth="1"/>
    <col min="9227" max="9227" width="2.75" style="31" customWidth="1"/>
    <col min="9228" max="9228" width="0.875" style="31" customWidth="1"/>
    <col min="9229" max="9229" width="1.25" style="31" customWidth="1"/>
    <col min="9230" max="9230" width="5.375" style="31" customWidth="1"/>
    <col min="9231" max="9231" width="6.5" style="31" customWidth="1"/>
    <col min="9232" max="9232" width="4.125" style="31" customWidth="1"/>
    <col min="9233" max="9233" width="7.875" style="31" customWidth="1"/>
    <col min="9234" max="9234" width="8.75" style="31" customWidth="1"/>
    <col min="9235" max="9238" width="6.25" style="31" customWidth="1"/>
    <col min="9239" max="9239" width="4.875" style="31" customWidth="1"/>
    <col min="9240" max="9240" width="2.5" style="31" customWidth="1"/>
    <col min="9241" max="9241" width="4.875" style="31" customWidth="1"/>
    <col min="9242" max="9479" width="9" style="31"/>
    <col min="9480" max="9480" width="1.75" style="31" customWidth="1"/>
    <col min="9481" max="9481" width="2.5" style="31" customWidth="1"/>
    <col min="9482" max="9482" width="3.625" style="31" customWidth="1"/>
    <col min="9483" max="9483" width="2.75" style="31" customWidth="1"/>
    <col min="9484" max="9484" width="0.875" style="31" customWidth="1"/>
    <col min="9485" max="9485" width="1.25" style="31" customWidth="1"/>
    <col min="9486" max="9486" width="5.375" style="31" customWidth="1"/>
    <col min="9487" max="9487" width="6.5" style="31" customWidth="1"/>
    <col min="9488" max="9488" width="4.125" style="31" customWidth="1"/>
    <col min="9489" max="9489" width="7.875" style="31" customWidth="1"/>
    <col min="9490" max="9490" width="8.75" style="31" customWidth="1"/>
    <col min="9491" max="9494" width="6.25" style="31" customWidth="1"/>
    <col min="9495" max="9495" width="4.875" style="31" customWidth="1"/>
    <col min="9496" max="9496" width="2.5" style="31" customWidth="1"/>
    <col min="9497" max="9497" width="4.875" style="31" customWidth="1"/>
    <col min="9498" max="9735" width="9" style="31"/>
    <col min="9736" max="9736" width="1.75" style="31" customWidth="1"/>
    <col min="9737" max="9737" width="2.5" style="31" customWidth="1"/>
    <col min="9738" max="9738" width="3.625" style="31" customWidth="1"/>
    <col min="9739" max="9739" width="2.75" style="31" customWidth="1"/>
    <col min="9740" max="9740" width="0.875" style="31" customWidth="1"/>
    <col min="9741" max="9741" width="1.25" style="31" customWidth="1"/>
    <col min="9742" max="9742" width="5.375" style="31" customWidth="1"/>
    <col min="9743" max="9743" width="6.5" style="31" customWidth="1"/>
    <col min="9744" max="9744" width="4.125" style="31" customWidth="1"/>
    <col min="9745" max="9745" width="7.875" style="31" customWidth="1"/>
    <col min="9746" max="9746" width="8.75" style="31" customWidth="1"/>
    <col min="9747" max="9750" width="6.25" style="31" customWidth="1"/>
    <col min="9751" max="9751" width="4.875" style="31" customWidth="1"/>
    <col min="9752" max="9752" width="2.5" style="31" customWidth="1"/>
    <col min="9753" max="9753" width="4.875" style="31" customWidth="1"/>
    <col min="9754" max="9991" width="9" style="31"/>
    <col min="9992" max="9992" width="1.75" style="31" customWidth="1"/>
    <col min="9993" max="9993" width="2.5" style="31" customWidth="1"/>
    <col min="9994" max="9994" width="3.625" style="31" customWidth="1"/>
    <col min="9995" max="9995" width="2.75" style="31" customWidth="1"/>
    <col min="9996" max="9996" width="0.875" style="31" customWidth="1"/>
    <col min="9997" max="9997" width="1.25" style="31" customWidth="1"/>
    <col min="9998" max="9998" width="5.375" style="31" customWidth="1"/>
    <col min="9999" max="9999" width="6.5" style="31" customWidth="1"/>
    <col min="10000" max="10000" width="4.125" style="31" customWidth="1"/>
    <col min="10001" max="10001" width="7.875" style="31" customWidth="1"/>
    <col min="10002" max="10002" width="8.75" style="31" customWidth="1"/>
    <col min="10003" max="10006" width="6.25" style="31" customWidth="1"/>
    <col min="10007" max="10007" width="4.875" style="31" customWidth="1"/>
    <col min="10008" max="10008" width="2.5" style="31" customWidth="1"/>
    <col min="10009" max="10009" width="4.875" style="31" customWidth="1"/>
    <col min="10010" max="10247" width="9" style="31"/>
    <col min="10248" max="10248" width="1.75" style="31" customWidth="1"/>
    <col min="10249" max="10249" width="2.5" style="31" customWidth="1"/>
    <col min="10250" max="10250" width="3.625" style="31" customWidth="1"/>
    <col min="10251" max="10251" width="2.75" style="31" customWidth="1"/>
    <col min="10252" max="10252" width="0.875" style="31" customWidth="1"/>
    <col min="10253" max="10253" width="1.25" style="31" customWidth="1"/>
    <col min="10254" max="10254" width="5.375" style="31" customWidth="1"/>
    <col min="10255" max="10255" width="6.5" style="31" customWidth="1"/>
    <col min="10256" max="10256" width="4.125" style="31" customWidth="1"/>
    <col min="10257" max="10257" width="7.875" style="31" customWidth="1"/>
    <col min="10258" max="10258" width="8.75" style="31" customWidth="1"/>
    <col min="10259" max="10262" width="6.25" style="31" customWidth="1"/>
    <col min="10263" max="10263" width="4.875" style="31" customWidth="1"/>
    <col min="10264" max="10264" width="2.5" style="31" customWidth="1"/>
    <col min="10265" max="10265" width="4.875" style="31" customWidth="1"/>
    <col min="10266" max="10503" width="9" style="31"/>
    <col min="10504" max="10504" width="1.75" style="31" customWidth="1"/>
    <col min="10505" max="10505" width="2.5" style="31" customWidth="1"/>
    <col min="10506" max="10506" width="3.625" style="31" customWidth="1"/>
    <col min="10507" max="10507" width="2.75" style="31" customWidth="1"/>
    <col min="10508" max="10508" width="0.875" style="31" customWidth="1"/>
    <col min="10509" max="10509" width="1.25" style="31" customWidth="1"/>
    <col min="10510" max="10510" width="5.375" style="31" customWidth="1"/>
    <col min="10511" max="10511" width="6.5" style="31" customWidth="1"/>
    <col min="10512" max="10512" width="4.125" style="31" customWidth="1"/>
    <col min="10513" max="10513" width="7.875" style="31" customWidth="1"/>
    <col min="10514" max="10514" width="8.75" style="31" customWidth="1"/>
    <col min="10515" max="10518" width="6.25" style="31" customWidth="1"/>
    <col min="10519" max="10519" width="4.875" style="31" customWidth="1"/>
    <col min="10520" max="10520" width="2.5" style="31" customWidth="1"/>
    <col min="10521" max="10521" width="4.875" style="31" customWidth="1"/>
    <col min="10522" max="10759" width="9" style="31"/>
    <col min="10760" max="10760" width="1.75" style="31" customWidth="1"/>
    <col min="10761" max="10761" width="2.5" style="31" customWidth="1"/>
    <col min="10762" max="10762" width="3.625" style="31" customWidth="1"/>
    <col min="10763" max="10763" width="2.75" style="31" customWidth="1"/>
    <col min="10764" max="10764" width="0.875" style="31" customWidth="1"/>
    <col min="10765" max="10765" width="1.25" style="31" customWidth="1"/>
    <col min="10766" max="10766" width="5.375" style="31" customWidth="1"/>
    <col min="10767" max="10767" width="6.5" style="31" customWidth="1"/>
    <col min="10768" max="10768" width="4.125" style="31" customWidth="1"/>
    <col min="10769" max="10769" width="7.875" style="31" customWidth="1"/>
    <col min="10770" max="10770" width="8.75" style="31" customWidth="1"/>
    <col min="10771" max="10774" width="6.25" style="31" customWidth="1"/>
    <col min="10775" max="10775" width="4.875" style="31" customWidth="1"/>
    <col min="10776" max="10776" width="2.5" style="31" customWidth="1"/>
    <col min="10777" max="10777" width="4.875" style="31" customWidth="1"/>
    <col min="10778" max="11015" width="9" style="31"/>
    <col min="11016" max="11016" width="1.75" style="31" customWidth="1"/>
    <col min="11017" max="11017" width="2.5" style="31" customWidth="1"/>
    <col min="11018" max="11018" width="3.625" style="31" customWidth="1"/>
    <col min="11019" max="11019" width="2.75" style="31" customWidth="1"/>
    <col min="11020" max="11020" width="0.875" style="31" customWidth="1"/>
    <col min="11021" max="11021" width="1.25" style="31" customWidth="1"/>
    <col min="11022" max="11022" width="5.375" style="31" customWidth="1"/>
    <col min="11023" max="11023" width="6.5" style="31" customWidth="1"/>
    <col min="11024" max="11024" width="4.125" style="31" customWidth="1"/>
    <col min="11025" max="11025" width="7.875" style="31" customWidth="1"/>
    <col min="11026" max="11026" width="8.75" style="31" customWidth="1"/>
    <col min="11027" max="11030" width="6.25" style="31" customWidth="1"/>
    <col min="11031" max="11031" width="4.875" style="31" customWidth="1"/>
    <col min="11032" max="11032" width="2.5" style="31" customWidth="1"/>
    <col min="11033" max="11033" width="4.875" style="31" customWidth="1"/>
    <col min="11034" max="11271" width="9" style="31"/>
    <col min="11272" max="11272" width="1.75" style="31" customWidth="1"/>
    <col min="11273" max="11273" width="2.5" style="31" customWidth="1"/>
    <col min="11274" max="11274" width="3.625" style="31" customWidth="1"/>
    <col min="11275" max="11275" width="2.75" style="31" customWidth="1"/>
    <col min="11276" max="11276" width="0.875" style="31" customWidth="1"/>
    <col min="11277" max="11277" width="1.25" style="31" customWidth="1"/>
    <col min="11278" max="11278" width="5.375" style="31" customWidth="1"/>
    <col min="11279" max="11279" width="6.5" style="31" customWidth="1"/>
    <col min="11280" max="11280" width="4.125" style="31" customWidth="1"/>
    <col min="11281" max="11281" width="7.875" style="31" customWidth="1"/>
    <col min="11282" max="11282" width="8.75" style="31" customWidth="1"/>
    <col min="11283" max="11286" width="6.25" style="31" customWidth="1"/>
    <col min="11287" max="11287" width="4.875" style="31" customWidth="1"/>
    <col min="11288" max="11288" width="2.5" style="31" customWidth="1"/>
    <col min="11289" max="11289" width="4.875" style="31" customWidth="1"/>
    <col min="11290" max="11527" width="9" style="31"/>
    <col min="11528" max="11528" width="1.75" style="31" customWidth="1"/>
    <col min="11529" max="11529" width="2.5" style="31" customWidth="1"/>
    <col min="11530" max="11530" width="3.625" style="31" customWidth="1"/>
    <col min="11531" max="11531" width="2.75" style="31" customWidth="1"/>
    <col min="11532" max="11532" width="0.875" style="31" customWidth="1"/>
    <col min="11533" max="11533" width="1.25" style="31" customWidth="1"/>
    <col min="11534" max="11534" width="5.375" style="31" customWidth="1"/>
    <col min="11535" max="11535" width="6.5" style="31" customWidth="1"/>
    <col min="11536" max="11536" width="4.125" style="31" customWidth="1"/>
    <col min="11537" max="11537" width="7.875" style="31" customWidth="1"/>
    <col min="11538" max="11538" width="8.75" style="31" customWidth="1"/>
    <col min="11539" max="11542" width="6.25" style="31" customWidth="1"/>
    <col min="11543" max="11543" width="4.875" style="31" customWidth="1"/>
    <col min="11544" max="11544" width="2.5" style="31" customWidth="1"/>
    <col min="11545" max="11545" width="4.875" style="31" customWidth="1"/>
    <col min="11546" max="11783" width="9" style="31"/>
    <col min="11784" max="11784" width="1.75" style="31" customWidth="1"/>
    <col min="11785" max="11785" width="2.5" style="31" customWidth="1"/>
    <col min="11786" max="11786" width="3.625" style="31" customWidth="1"/>
    <col min="11787" max="11787" width="2.75" style="31" customWidth="1"/>
    <col min="11788" max="11788" width="0.875" style="31" customWidth="1"/>
    <col min="11789" max="11789" width="1.25" style="31" customWidth="1"/>
    <col min="11790" max="11790" width="5.375" style="31" customWidth="1"/>
    <col min="11791" max="11791" width="6.5" style="31" customWidth="1"/>
    <col min="11792" max="11792" width="4.125" style="31" customWidth="1"/>
    <col min="11793" max="11793" width="7.875" style="31" customWidth="1"/>
    <col min="11794" max="11794" width="8.75" style="31" customWidth="1"/>
    <col min="11795" max="11798" width="6.25" style="31" customWidth="1"/>
    <col min="11799" max="11799" width="4.875" style="31" customWidth="1"/>
    <col min="11800" max="11800" width="2.5" style="31" customWidth="1"/>
    <col min="11801" max="11801" width="4.875" style="31" customWidth="1"/>
    <col min="11802" max="12039" width="9" style="31"/>
    <col min="12040" max="12040" width="1.75" style="31" customWidth="1"/>
    <col min="12041" max="12041" width="2.5" style="31" customWidth="1"/>
    <col min="12042" max="12042" width="3.625" style="31" customWidth="1"/>
    <col min="12043" max="12043" width="2.75" style="31" customWidth="1"/>
    <col min="12044" max="12044" width="0.875" style="31" customWidth="1"/>
    <col min="12045" max="12045" width="1.25" style="31" customWidth="1"/>
    <col min="12046" max="12046" width="5.375" style="31" customWidth="1"/>
    <col min="12047" max="12047" width="6.5" style="31" customWidth="1"/>
    <col min="12048" max="12048" width="4.125" style="31" customWidth="1"/>
    <col min="12049" max="12049" width="7.875" style="31" customWidth="1"/>
    <col min="12050" max="12050" width="8.75" style="31" customWidth="1"/>
    <col min="12051" max="12054" width="6.25" style="31" customWidth="1"/>
    <col min="12055" max="12055" width="4.875" style="31" customWidth="1"/>
    <col min="12056" max="12056" width="2.5" style="31" customWidth="1"/>
    <col min="12057" max="12057" width="4.875" style="31" customWidth="1"/>
    <col min="12058" max="12295" width="9" style="31"/>
    <col min="12296" max="12296" width="1.75" style="31" customWidth="1"/>
    <col min="12297" max="12297" width="2.5" style="31" customWidth="1"/>
    <col min="12298" max="12298" width="3.625" style="31" customWidth="1"/>
    <col min="12299" max="12299" width="2.75" style="31" customWidth="1"/>
    <col min="12300" max="12300" width="0.875" style="31" customWidth="1"/>
    <col min="12301" max="12301" width="1.25" style="31" customWidth="1"/>
    <col min="12302" max="12302" width="5.375" style="31" customWidth="1"/>
    <col min="12303" max="12303" width="6.5" style="31" customWidth="1"/>
    <col min="12304" max="12304" width="4.125" style="31" customWidth="1"/>
    <col min="12305" max="12305" width="7.875" style="31" customWidth="1"/>
    <col min="12306" max="12306" width="8.75" style="31" customWidth="1"/>
    <col min="12307" max="12310" width="6.25" style="31" customWidth="1"/>
    <col min="12311" max="12311" width="4.875" style="31" customWidth="1"/>
    <col min="12312" max="12312" width="2.5" style="31" customWidth="1"/>
    <col min="12313" max="12313" width="4.875" style="31" customWidth="1"/>
    <col min="12314" max="12551" width="9" style="31"/>
    <col min="12552" max="12552" width="1.75" style="31" customWidth="1"/>
    <col min="12553" max="12553" width="2.5" style="31" customWidth="1"/>
    <col min="12554" max="12554" width="3.625" style="31" customWidth="1"/>
    <col min="12555" max="12555" width="2.75" style="31" customWidth="1"/>
    <col min="12556" max="12556" width="0.875" style="31" customWidth="1"/>
    <col min="12557" max="12557" width="1.25" style="31" customWidth="1"/>
    <col min="12558" max="12558" width="5.375" style="31" customWidth="1"/>
    <col min="12559" max="12559" width="6.5" style="31" customWidth="1"/>
    <col min="12560" max="12560" width="4.125" style="31" customWidth="1"/>
    <col min="12561" max="12561" width="7.875" style="31" customWidth="1"/>
    <col min="12562" max="12562" width="8.75" style="31" customWidth="1"/>
    <col min="12563" max="12566" width="6.25" style="31" customWidth="1"/>
    <col min="12567" max="12567" width="4.875" style="31" customWidth="1"/>
    <col min="12568" max="12568" width="2.5" style="31" customWidth="1"/>
    <col min="12569" max="12569" width="4.875" style="31" customWidth="1"/>
    <col min="12570" max="12807" width="9" style="31"/>
    <col min="12808" max="12808" width="1.75" style="31" customWidth="1"/>
    <col min="12809" max="12809" width="2.5" style="31" customWidth="1"/>
    <col min="12810" max="12810" width="3.625" style="31" customWidth="1"/>
    <col min="12811" max="12811" width="2.75" style="31" customWidth="1"/>
    <col min="12812" max="12812" width="0.875" style="31" customWidth="1"/>
    <col min="12813" max="12813" width="1.25" style="31" customWidth="1"/>
    <col min="12814" max="12814" width="5.375" style="31" customWidth="1"/>
    <col min="12815" max="12815" width="6.5" style="31" customWidth="1"/>
    <col min="12816" max="12816" width="4.125" style="31" customWidth="1"/>
    <col min="12817" max="12817" width="7.875" style="31" customWidth="1"/>
    <col min="12818" max="12818" width="8.75" style="31" customWidth="1"/>
    <col min="12819" max="12822" width="6.25" style="31" customWidth="1"/>
    <col min="12823" max="12823" width="4.875" style="31" customWidth="1"/>
    <col min="12824" max="12824" width="2.5" style="31" customWidth="1"/>
    <col min="12825" max="12825" width="4.875" style="31" customWidth="1"/>
    <col min="12826" max="13063" width="9" style="31"/>
    <col min="13064" max="13064" width="1.75" style="31" customWidth="1"/>
    <col min="13065" max="13065" width="2.5" style="31" customWidth="1"/>
    <col min="13066" max="13066" width="3.625" style="31" customWidth="1"/>
    <col min="13067" max="13067" width="2.75" style="31" customWidth="1"/>
    <col min="13068" max="13068" width="0.875" style="31" customWidth="1"/>
    <col min="13069" max="13069" width="1.25" style="31" customWidth="1"/>
    <col min="13070" max="13070" width="5.375" style="31" customWidth="1"/>
    <col min="13071" max="13071" width="6.5" style="31" customWidth="1"/>
    <col min="13072" max="13072" width="4.125" style="31" customWidth="1"/>
    <col min="13073" max="13073" width="7.875" style="31" customWidth="1"/>
    <col min="13074" max="13074" width="8.75" style="31" customWidth="1"/>
    <col min="13075" max="13078" width="6.25" style="31" customWidth="1"/>
    <col min="13079" max="13079" width="4.875" style="31" customWidth="1"/>
    <col min="13080" max="13080" width="2.5" style="31" customWidth="1"/>
    <col min="13081" max="13081" width="4.875" style="31" customWidth="1"/>
    <col min="13082" max="13319" width="9" style="31"/>
    <col min="13320" max="13320" width="1.75" style="31" customWidth="1"/>
    <col min="13321" max="13321" width="2.5" style="31" customWidth="1"/>
    <col min="13322" max="13322" width="3.625" style="31" customWidth="1"/>
    <col min="13323" max="13323" width="2.75" style="31" customWidth="1"/>
    <col min="13324" max="13324" width="0.875" style="31" customWidth="1"/>
    <col min="13325" max="13325" width="1.25" style="31" customWidth="1"/>
    <col min="13326" max="13326" width="5.375" style="31" customWidth="1"/>
    <col min="13327" max="13327" width="6.5" style="31" customWidth="1"/>
    <col min="13328" max="13328" width="4.125" style="31" customWidth="1"/>
    <col min="13329" max="13329" width="7.875" style="31" customWidth="1"/>
    <col min="13330" max="13330" width="8.75" style="31" customWidth="1"/>
    <col min="13331" max="13334" width="6.25" style="31" customWidth="1"/>
    <col min="13335" max="13335" width="4.875" style="31" customWidth="1"/>
    <col min="13336" max="13336" width="2.5" style="31" customWidth="1"/>
    <col min="13337" max="13337" width="4.875" style="31" customWidth="1"/>
    <col min="13338" max="13575" width="9" style="31"/>
    <col min="13576" max="13576" width="1.75" style="31" customWidth="1"/>
    <col min="13577" max="13577" width="2.5" style="31" customWidth="1"/>
    <col min="13578" max="13578" width="3.625" style="31" customWidth="1"/>
    <col min="13579" max="13579" width="2.75" style="31" customWidth="1"/>
    <col min="13580" max="13580" width="0.875" style="31" customWidth="1"/>
    <col min="13581" max="13581" width="1.25" style="31" customWidth="1"/>
    <col min="13582" max="13582" width="5.375" style="31" customWidth="1"/>
    <col min="13583" max="13583" width="6.5" style="31" customWidth="1"/>
    <col min="13584" max="13584" width="4.125" style="31" customWidth="1"/>
    <col min="13585" max="13585" width="7.875" style="31" customWidth="1"/>
    <col min="13586" max="13586" width="8.75" style="31" customWidth="1"/>
    <col min="13587" max="13590" width="6.25" style="31" customWidth="1"/>
    <col min="13591" max="13591" width="4.875" style="31" customWidth="1"/>
    <col min="13592" max="13592" width="2.5" style="31" customWidth="1"/>
    <col min="13593" max="13593" width="4.875" style="31" customWidth="1"/>
    <col min="13594" max="13831" width="9" style="31"/>
    <col min="13832" max="13832" width="1.75" style="31" customWidth="1"/>
    <col min="13833" max="13833" width="2.5" style="31" customWidth="1"/>
    <col min="13834" max="13834" width="3.625" style="31" customWidth="1"/>
    <col min="13835" max="13835" width="2.75" style="31" customWidth="1"/>
    <col min="13836" max="13836" width="0.875" style="31" customWidth="1"/>
    <col min="13837" max="13837" width="1.25" style="31" customWidth="1"/>
    <col min="13838" max="13838" width="5.375" style="31" customWidth="1"/>
    <col min="13839" max="13839" width="6.5" style="31" customWidth="1"/>
    <col min="13840" max="13840" width="4.125" style="31" customWidth="1"/>
    <col min="13841" max="13841" width="7.875" style="31" customWidth="1"/>
    <col min="13842" max="13842" width="8.75" style="31" customWidth="1"/>
    <col min="13843" max="13846" width="6.25" style="31" customWidth="1"/>
    <col min="13847" max="13847" width="4.875" style="31" customWidth="1"/>
    <col min="13848" max="13848" width="2.5" style="31" customWidth="1"/>
    <col min="13849" max="13849" width="4.875" style="31" customWidth="1"/>
    <col min="13850" max="14087" width="9" style="31"/>
    <col min="14088" max="14088" width="1.75" style="31" customWidth="1"/>
    <col min="14089" max="14089" width="2.5" style="31" customWidth="1"/>
    <col min="14090" max="14090" width="3.625" style="31" customWidth="1"/>
    <col min="14091" max="14091" width="2.75" style="31" customWidth="1"/>
    <col min="14092" max="14092" width="0.875" style="31" customWidth="1"/>
    <col min="14093" max="14093" width="1.25" style="31" customWidth="1"/>
    <col min="14094" max="14094" width="5.375" style="31" customWidth="1"/>
    <col min="14095" max="14095" width="6.5" style="31" customWidth="1"/>
    <col min="14096" max="14096" width="4.125" style="31" customWidth="1"/>
    <col min="14097" max="14097" width="7.875" style="31" customWidth="1"/>
    <col min="14098" max="14098" width="8.75" style="31" customWidth="1"/>
    <col min="14099" max="14102" width="6.25" style="31" customWidth="1"/>
    <col min="14103" max="14103" width="4.875" style="31" customWidth="1"/>
    <col min="14104" max="14104" width="2.5" style="31" customWidth="1"/>
    <col min="14105" max="14105" width="4.875" style="31" customWidth="1"/>
    <col min="14106" max="14343" width="9" style="31"/>
    <col min="14344" max="14344" width="1.75" style="31" customWidth="1"/>
    <col min="14345" max="14345" width="2.5" style="31" customWidth="1"/>
    <col min="14346" max="14346" width="3.625" style="31" customWidth="1"/>
    <col min="14347" max="14347" width="2.75" style="31" customWidth="1"/>
    <col min="14348" max="14348" width="0.875" style="31" customWidth="1"/>
    <col min="14349" max="14349" width="1.25" style="31" customWidth="1"/>
    <col min="14350" max="14350" width="5.375" style="31" customWidth="1"/>
    <col min="14351" max="14351" width="6.5" style="31" customWidth="1"/>
    <col min="14352" max="14352" width="4.125" style="31" customWidth="1"/>
    <col min="14353" max="14353" width="7.875" style="31" customWidth="1"/>
    <col min="14354" max="14354" width="8.75" style="31" customWidth="1"/>
    <col min="14355" max="14358" width="6.25" style="31" customWidth="1"/>
    <col min="14359" max="14359" width="4.875" style="31" customWidth="1"/>
    <col min="14360" max="14360" width="2.5" style="31" customWidth="1"/>
    <col min="14361" max="14361" width="4.875" style="31" customWidth="1"/>
    <col min="14362" max="14599" width="9" style="31"/>
    <col min="14600" max="14600" width="1.75" style="31" customWidth="1"/>
    <col min="14601" max="14601" width="2.5" style="31" customWidth="1"/>
    <col min="14602" max="14602" width="3.625" style="31" customWidth="1"/>
    <col min="14603" max="14603" width="2.75" style="31" customWidth="1"/>
    <col min="14604" max="14604" width="0.875" style="31" customWidth="1"/>
    <col min="14605" max="14605" width="1.25" style="31" customWidth="1"/>
    <col min="14606" max="14606" width="5.375" style="31" customWidth="1"/>
    <col min="14607" max="14607" width="6.5" style="31" customWidth="1"/>
    <col min="14608" max="14608" width="4.125" style="31" customWidth="1"/>
    <col min="14609" max="14609" width="7.875" style="31" customWidth="1"/>
    <col min="14610" max="14610" width="8.75" style="31" customWidth="1"/>
    <col min="14611" max="14614" width="6.25" style="31" customWidth="1"/>
    <col min="14615" max="14615" width="4.875" style="31" customWidth="1"/>
    <col min="14616" max="14616" width="2.5" style="31" customWidth="1"/>
    <col min="14617" max="14617" width="4.875" style="31" customWidth="1"/>
    <col min="14618" max="14855" width="9" style="31"/>
    <col min="14856" max="14856" width="1.75" style="31" customWidth="1"/>
    <col min="14857" max="14857" width="2.5" style="31" customWidth="1"/>
    <col min="14858" max="14858" width="3.625" style="31" customWidth="1"/>
    <col min="14859" max="14859" width="2.75" style="31" customWidth="1"/>
    <col min="14860" max="14860" width="0.875" style="31" customWidth="1"/>
    <col min="14861" max="14861" width="1.25" style="31" customWidth="1"/>
    <col min="14862" max="14862" width="5.375" style="31" customWidth="1"/>
    <col min="14863" max="14863" width="6.5" style="31" customWidth="1"/>
    <col min="14864" max="14864" width="4.125" style="31" customWidth="1"/>
    <col min="14865" max="14865" width="7.875" style="31" customWidth="1"/>
    <col min="14866" max="14866" width="8.75" style="31" customWidth="1"/>
    <col min="14867" max="14870" width="6.25" style="31" customWidth="1"/>
    <col min="14871" max="14871" width="4.875" style="31" customWidth="1"/>
    <col min="14872" max="14872" width="2.5" style="31" customWidth="1"/>
    <col min="14873" max="14873" width="4.875" style="31" customWidth="1"/>
    <col min="14874" max="15111" width="9" style="31"/>
    <col min="15112" max="15112" width="1.75" style="31" customWidth="1"/>
    <col min="15113" max="15113" width="2.5" style="31" customWidth="1"/>
    <col min="15114" max="15114" width="3.625" style="31" customWidth="1"/>
    <col min="15115" max="15115" width="2.75" style="31" customWidth="1"/>
    <col min="15116" max="15116" width="0.875" style="31" customWidth="1"/>
    <col min="15117" max="15117" width="1.25" style="31" customWidth="1"/>
    <col min="15118" max="15118" width="5.375" style="31" customWidth="1"/>
    <col min="15119" max="15119" width="6.5" style="31" customWidth="1"/>
    <col min="15120" max="15120" width="4.125" style="31" customWidth="1"/>
    <col min="15121" max="15121" width="7.875" style="31" customWidth="1"/>
    <col min="15122" max="15122" width="8.75" style="31" customWidth="1"/>
    <col min="15123" max="15126" width="6.25" style="31" customWidth="1"/>
    <col min="15127" max="15127" width="4.875" style="31" customWidth="1"/>
    <col min="15128" max="15128" width="2.5" style="31" customWidth="1"/>
    <col min="15129" max="15129" width="4.875" style="31" customWidth="1"/>
    <col min="15130" max="15367" width="9" style="31"/>
    <col min="15368" max="15368" width="1.75" style="31" customWidth="1"/>
    <col min="15369" max="15369" width="2.5" style="31" customWidth="1"/>
    <col min="15370" max="15370" width="3.625" style="31" customWidth="1"/>
    <col min="15371" max="15371" width="2.75" style="31" customWidth="1"/>
    <col min="15372" max="15372" width="0.875" style="31" customWidth="1"/>
    <col min="15373" max="15373" width="1.25" style="31" customWidth="1"/>
    <col min="15374" max="15374" width="5.375" style="31" customWidth="1"/>
    <col min="15375" max="15375" width="6.5" style="31" customWidth="1"/>
    <col min="15376" max="15376" width="4.125" style="31" customWidth="1"/>
    <col min="15377" max="15377" width="7.875" style="31" customWidth="1"/>
    <col min="15378" max="15378" width="8.75" style="31" customWidth="1"/>
    <col min="15379" max="15382" width="6.25" style="31" customWidth="1"/>
    <col min="15383" max="15383" width="4.875" style="31" customWidth="1"/>
    <col min="15384" max="15384" width="2.5" style="31" customWidth="1"/>
    <col min="15385" max="15385" width="4.875" style="31" customWidth="1"/>
    <col min="15386" max="15623" width="9" style="31"/>
    <col min="15624" max="15624" width="1.75" style="31" customWidth="1"/>
    <col min="15625" max="15625" width="2.5" style="31" customWidth="1"/>
    <col min="15626" max="15626" width="3.625" style="31" customWidth="1"/>
    <col min="15627" max="15627" width="2.75" style="31" customWidth="1"/>
    <col min="15628" max="15628" width="0.875" style="31" customWidth="1"/>
    <col min="15629" max="15629" width="1.25" style="31" customWidth="1"/>
    <col min="15630" max="15630" width="5.375" style="31" customWidth="1"/>
    <col min="15631" max="15631" width="6.5" style="31" customWidth="1"/>
    <col min="15632" max="15632" width="4.125" style="31" customWidth="1"/>
    <col min="15633" max="15633" width="7.875" style="31" customWidth="1"/>
    <col min="15634" max="15634" width="8.75" style="31" customWidth="1"/>
    <col min="15635" max="15638" width="6.25" style="31" customWidth="1"/>
    <col min="15639" max="15639" width="4.875" style="31" customWidth="1"/>
    <col min="15640" max="15640" width="2.5" style="31" customWidth="1"/>
    <col min="15641" max="15641" width="4.875" style="31" customWidth="1"/>
    <col min="15642" max="15879" width="9" style="31"/>
    <col min="15880" max="15880" width="1.75" style="31" customWidth="1"/>
    <col min="15881" max="15881" width="2.5" style="31" customWidth="1"/>
    <col min="15882" max="15882" width="3.625" style="31" customWidth="1"/>
    <col min="15883" max="15883" width="2.75" style="31" customWidth="1"/>
    <col min="15884" max="15884" width="0.875" style="31" customWidth="1"/>
    <col min="15885" max="15885" width="1.25" style="31" customWidth="1"/>
    <col min="15886" max="15886" width="5.375" style="31" customWidth="1"/>
    <col min="15887" max="15887" width="6.5" style="31" customWidth="1"/>
    <col min="15888" max="15888" width="4.125" style="31" customWidth="1"/>
    <col min="15889" max="15889" width="7.875" style="31" customWidth="1"/>
    <col min="15890" max="15890" width="8.75" style="31" customWidth="1"/>
    <col min="15891" max="15894" width="6.25" style="31" customWidth="1"/>
    <col min="15895" max="15895" width="4.875" style="31" customWidth="1"/>
    <col min="15896" max="15896" width="2.5" style="31" customWidth="1"/>
    <col min="15897" max="15897" width="4.875" style="31" customWidth="1"/>
    <col min="15898" max="16135" width="9" style="31"/>
    <col min="16136" max="16136" width="1.75" style="31" customWidth="1"/>
    <col min="16137" max="16137" width="2.5" style="31" customWidth="1"/>
    <col min="16138" max="16138" width="3.625" style="31" customWidth="1"/>
    <col min="16139" max="16139" width="2.75" style="31" customWidth="1"/>
    <col min="16140" max="16140" width="0.875" style="31" customWidth="1"/>
    <col min="16141" max="16141" width="1.25" style="31" customWidth="1"/>
    <col min="16142" max="16142" width="5.375" style="31" customWidth="1"/>
    <col min="16143" max="16143" width="6.5" style="31" customWidth="1"/>
    <col min="16144" max="16144" width="4.125" style="31" customWidth="1"/>
    <col min="16145" max="16145" width="7.875" style="31" customWidth="1"/>
    <col min="16146" max="16146" width="8.75" style="31" customWidth="1"/>
    <col min="16147" max="16150" width="6.25" style="31" customWidth="1"/>
    <col min="16151" max="16151" width="4.875" style="31" customWidth="1"/>
    <col min="16152" max="16152" width="2.5" style="31" customWidth="1"/>
    <col min="16153" max="16153" width="4.875" style="31" customWidth="1"/>
    <col min="16154" max="16384" width="9" style="31"/>
  </cols>
  <sheetData>
    <row r="1" spans="1:45" s="17" customFormat="1" ht="25.5" customHeight="1">
      <c r="B1" s="396" t="s">
        <v>38</v>
      </c>
      <c r="C1" s="384" t="s">
        <v>39</v>
      </c>
      <c r="D1" s="384" t="s">
        <v>70</v>
      </c>
      <c r="E1" s="115"/>
      <c r="F1" s="384" t="s">
        <v>71</v>
      </c>
      <c r="G1" s="116"/>
      <c r="H1" s="397" t="s">
        <v>72</v>
      </c>
      <c r="I1" s="398"/>
      <c r="J1" s="116"/>
      <c r="K1" s="401" t="s">
        <v>73</v>
      </c>
      <c r="L1" s="402"/>
      <c r="M1" s="403"/>
      <c r="N1" s="116"/>
      <c r="O1" s="401" t="s">
        <v>74</v>
      </c>
      <c r="P1" s="402"/>
      <c r="Q1" s="403"/>
      <c r="R1" s="116"/>
      <c r="S1" s="384" t="s">
        <v>75</v>
      </c>
      <c r="T1" s="116"/>
      <c r="U1" s="404" t="s">
        <v>76</v>
      </c>
      <c r="V1" s="405"/>
      <c r="W1" s="406"/>
      <c r="X1" s="116"/>
      <c r="Y1" s="410" t="s">
        <v>161</v>
      </c>
      <c r="Z1" s="411"/>
      <c r="AA1" s="116"/>
      <c r="AB1" s="401" t="s">
        <v>77</v>
      </c>
      <c r="AC1" s="402"/>
      <c r="AD1" s="403"/>
      <c r="AE1" s="115"/>
      <c r="AF1" s="384" t="s">
        <v>78</v>
      </c>
      <c r="AG1" s="115"/>
      <c r="AH1" s="384" t="s">
        <v>79</v>
      </c>
      <c r="AI1" s="115"/>
      <c r="AJ1" s="412" t="s">
        <v>121</v>
      </c>
      <c r="AK1" s="413"/>
      <c r="AL1" s="413"/>
      <c r="AM1" s="414"/>
    </row>
    <row r="2" spans="1:45" s="20" customFormat="1" ht="15" customHeight="1">
      <c r="B2" s="396"/>
      <c r="C2" s="385"/>
      <c r="D2" s="385"/>
      <c r="E2" s="115"/>
      <c r="F2" s="385"/>
      <c r="G2" s="117"/>
      <c r="H2" s="399"/>
      <c r="I2" s="400"/>
      <c r="J2" s="118"/>
      <c r="K2" s="87"/>
      <c r="L2" s="119"/>
      <c r="M2" s="384" t="s">
        <v>72</v>
      </c>
      <c r="N2" s="118"/>
      <c r="O2" s="87"/>
      <c r="P2" s="119"/>
      <c r="Q2" s="384" t="s">
        <v>72</v>
      </c>
      <c r="R2" s="117"/>
      <c r="S2" s="385"/>
      <c r="T2" s="117"/>
      <c r="U2" s="407"/>
      <c r="V2" s="408"/>
      <c r="W2" s="409"/>
      <c r="X2" s="117"/>
      <c r="Y2" s="415" t="s">
        <v>41</v>
      </c>
      <c r="Z2" s="416"/>
      <c r="AA2" s="117"/>
      <c r="AB2" s="87"/>
      <c r="AC2" s="417" t="s">
        <v>41</v>
      </c>
      <c r="AD2" s="416"/>
      <c r="AE2" s="115"/>
      <c r="AF2" s="385"/>
      <c r="AG2" s="115"/>
      <c r="AH2" s="385"/>
      <c r="AI2" s="115"/>
      <c r="AJ2" s="418" t="s">
        <v>122</v>
      </c>
      <c r="AK2" s="420" t="s">
        <v>123</v>
      </c>
      <c r="AL2" s="420" t="s">
        <v>124</v>
      </c>
      <c r="AM2" s="422" t="s">
        <v>125</v>
      </c>
      <c r="AN2" s="19"/>
      <c r="AO2" s="19"/>
    </row>
    <row r="3" spans="1:45" s="20" customFormat="1" ht="15" customHeight="1">
      <c r="B3" s="384"/>
      <c r="C3" s="385"/>
      <c r="D3" s="385"/>
      <c r="E3" s="115"/>
      <c r="F3" s="385"/>
      <c r="G3" s="120"/>
      <c r="H3" s="399"/>
      <c r="I3" s="400"/>
      <c r="J3" s="118"/>
      <c r="K3" s="112"/>
      <c r="L3" s="121"/>
      <c r="M3" s="385"/>
      <c r="N3" s="118"/>
      <c r="O3" s="112"/>
      <c r="P3" s="121"/>
      <c r="Q3" s="385"/>
      <c r="R3" s="120"/>
      <c r="S3" s="385"/>
      <c r="T3" s="120"/>
      <c r="U3" s="113"/>
      <c r="V3" s="424" t="s">
        <v>40</v>
      </c>
      <c r="W3" s="425"/>
      <c r="X3" s="117"/>
      <c r="Y3" s="122" t="s">
        <v>42</v>
      </c>
      <c r="Z3" s="123" t="s">
        <v>43</v>
      </c>
      <c r="AA3" s="117"/>
      <c r="AB3" s="87"/>
      <c r="AC3" s="124" t="s">
        <v>42</v>
      </c>
      <c r="AD3" s="123" t="s">
        <v>43</v>
      </c>
      <c r="AE3" s="115"/>
      <c r="AF3" s="385"/>
      <c r="AG3" s="115"/>
      <c r="AH3" s="385"/>
      <c r="AI3" s="115"/>
      <c r="AJ3" s="419"/>
      <c r="AK3" s="421"/>
      <c r="AL3" s="421"/>
      <c r="AM3" s="423"/>
      <c r="AN3" s="19"/>
      <c r="AO3" s="19"/>
    </row>
    <row r="4" spans="1:45" s="20" customFormat="1" ht="15" customHeight="1">
      <c r="B4" s="125" t="s">
        <v>80</v>
      </c>
      <c r="C4" s="125" t="s">
        <v>81</v>
      </c>
      <c r="D4" s="125" t="s">
        <v>82</v>
      </c>
      <c r="E4" s="117"/>
      <c r="F4" s="126" t="s">
        <v>83</v>
      </c>
      <c r="G4" s="120"/>
      <c r="H4" s="426" t="s">
        <v>84</v>
      </c>
      <c r="I4" s="428"/>
      <c r="J4" s="118"/>
      <c r="K4" s="426" t="s">
        <v>85</v>
      </c>
      <c r="L4" s="427"/>
      <c r="M4" s="428"/>
      <c r="N4" s="118"/>
      <c r="O4" s="426" t="s">
        <v>86</v>
      </c>
      <c r="P4" s="427"/>
      <c r="Q4" s="428"/>
      <c r="R4" s="120"/>
      <c r="S4" s="126" t="s">
        <v>87</v>
      </c>
      <c r="T4" s="120"/>
      <c r="U4" s="426" t="s">
        <v>88</v>
      </c>
      <c r="V4" s="427"/>
      <c r="W4" s="428"/>
      <c r="X4" s="117"/>
      <c r="Y4" s="426" t="s">
        <v>89</v>
      </c>
      <c r="Z4" s="428"/>
      <c r="AA4" s="117"/>
      <c r="AB4" s="426" t="s">
        <v>90</v>
      </c>
      <c r="AC4" s="427"/>
      <c r="AD4" s="428"/>
      <c r="AE4" s="117"/>
      <c r="AF4" s="126" t="s">
        <v>91</v>
      </c>
      <c r="AG4" s="117"/>
      <c r="AH4" s="126" t="s">
        <v>92</v>
      </c>
      <c r="AI4" s="117"/>
      <c r="AJ4" s="426" t="s">
        <v>93</v>
      </c>
      <c r="AK4" s="427"/>
      <c r="AL4" s="427"/>
      <c r="AM4" s="428"/>
      <c r="AN4" s="19"/>
      <c r="AO4" s="19"/>
    </row>
    <row r="5" spans="1:45" s="23" customFormat="1" ht="19.5" customHeight="1">
      <c r="A5" s="23">
        <v>1</v>
      </c>
      <c r="B5" s="21">
        <v>2</v>
      </c>
      <c r="C5" s="23">
        <v>3</v>
      </c>
      <c r="D5" s="21">
        <v>4</v>
      </c>
      <c r="E5" s="23">
        <v>5</v>
      </c>
      <c r="F5" s="21">
        <v>6</v>
      </c>
      <c r="G5" s="23">
        <v>7</v>
      </c>
      <c r="H5" s="21">
        <v>8</v>
      </c>
      <c r="I5" s="23">
        <v>9</v>
      </c>
      <c r="J5" s="21">
        <v>10</v>
      </c>
      <c r="K5" s="23">
        <v>11</v>
      </c>
      <c r="L5" s="21">
        <v>12</v>
      </c>
      <c r="M5" s="23">
        <v>13</v>
      </c>
      <c r="N5" s="21">
        <v>14</v>
      </c>
      <c r="O5" s="23">
        <v>15</v>
      </c>
      <c r="P5" s="21">
        <v>16</v>
      </c>
      <c r="Q5" s="23">
        <v>17</v>
      </c>
      <c r="R5" s="21">
        <v>18</v>
      </c>
      <c r="S5" s="23">
        <v>19</v>
      </c>
      <c r="T5" s="21">
        <v>20</v>
      </c>
      <c r="U5" s="23">
        <v>21</v>
      </c>
      <c r="V5" s="21">
        <v>22</v>
      </c>
      <c r="W5" s="23">
        <v>23</v>
      </c>
      <c r="X5" s="21">
        <v>24</v>
      </c>
      <c r="Y5" s="23">
        <v>25</v>
      </c>
      <c r="Z5" s="21">
        <v>26</v>
      </c>
      <c r="AA5" s="23">
        <v>27</v>
      </c>
      <c r="AB5" s="21">
        <v>28</v>
      </c>
      <c r="AC5" s="23">
        <v>29</v>
      </c>
      <c r="AD5" s="21">
        <v>30</v>
      </c>
      <c r="AE5" s="23">
        <v>31</v>
      </c>
      <c r="AF5" s="21">
        <v>32</v>
      </c>
      <c r="AG5" s="23">
        <v>33</v>
      </c>
      <c r="AH5" s="21">
        <v>34</v>
      </c>
      <c r="AI5" s="23">
        <v>35</v>
      </c>
      <c r="AJ5" s="21">
        <v>36</v>
      </c>
      <c r="AK5" s="23">
        <v>37</v>
      </c>
      <c r="AL5" s="21">
        <v>38</v>
      </c>
      <c r="AM5" s="23">
        <v>39</v>
      </c>
      <c r="AN5" s="22"/>
      <c r="AO5" s="22"/>
      <c r="AP5" s="22"/>
      <c r="AQ5" s="22"/>
      <c r="AR5" s="22"/>
      <c r="AS5" s="22"/>
    </row>
    <row r="6" spans="1:45" s="33" customFormat="1" ht="29.25" customHeight="1">
      <c r="A6" s="374" t="s">
        <v>108</v>
      </c>
      <c r="B6" s="384" t="s">
        <v>102</v>
      </c>
      <c r="C6" s="386" t="s">
        <v>44</v>
      </c>
      <c r="D6" s="389" t="s">
        <v>94</v>
      </c>
      <c r="E6" s="114"/>
      <c r="F6" s="370">
        <v>192470</v>
      </c>
      <c r="G6" s="379" t="s">
        <v>96</v>
      </c>
      <c r="H6" s="429">
        <v>1830</v>
      </c>
      <c r="I6" s="391" t="s">
        <v>45</v>
      </c>
      <c r="J6" s="379" t="s">
        <v>96</v>
      </c>
      <c r="K6" s="370">
        <v>5850</v>
      </c>
      <c r="L6" s="379" t="s">
        <v>96</v>
      </c>
      <c r="M6" s="432">
        <v>50</v>
      </c>
      <c r="N6" s="379" t="s">
        <v>96</v>
      </c>
      <c r="O6" s="147" t="s">
        <v>95</v>
      </c>
      <c r="P6" s="379" t="s">
        <v>96</v>
      </c>
      <c r="Q6" s="144"/>
      <c r="R6" s="379" t="s">
        <v>96</v>
      </c>
      <c r="S6" s="370">
        <v>59550</v>
      </c>
      <c r="T6" s="379" t="s">
        <v>96</v>
      </c>
      <c r="U6" s="443">
        <v>36730</v>
      </c>
      <c r="V6" s="435">
        <v>360</v>
      </c>
      <c r="W6" s="380" t="s">
        <v>45</v>
      </c>
      <c r="X6" s="383" t="s">
        <v>96</v>
      </c>
      <c r="Y6" s="438">
        <v>9800</v>
      </c>
      <c r="Z6" s="375">
        <v>10700</v>
      </c>
      <c r="AA6" s="378" t="s">
        <v>96</v>
      </c>
      <c r="AB6" s="84" t="s">
        <v>64</v>
      </c>
      <c r="AC6" s="85">
        <v>46400</v>
      </c>
      <c r="AD6" s="149">
        <v>51600</v>
      </c>
      <c r="AE6" s="441" t="s">
        <v>97</v>
      </c>
      <c r="AF6" s="370">
        <v>6350</v>
      </c>
      <c r="AG6" s="441" t="s">
        <v>97</v>
      </c>
      <c r="AH6" s="86" t="s">
        <v>162</v>
      </c>
      <c r="AI6" s="441" t="s">
        <v>97</v>
      </c>
      <c r="AJ6" s="370">
        <v>1340</v>
      </c>
      <c r="AK6" s="370">
        <v>2680</v>
      </c>
      <c r="AL6" s="370">
        <v>4010</v>
      </c>
      <c r="AM6" s="370">
        <v>5350</v>
      </c>
      <c r="AN6" s="32"/>
      <c r="AO6" s="32"/>
      <c r="AP6" s="32"/>
      <c r="AQ6" s="32"/>
      <c r="AR6" s="32"/>
      <c r="AS6" s="32"/>
    </row>
    <row r="7" spans="1:45" s="33" customFormat="1" ht="29.25" customHeight="1">
      <c r="A7" s="374"/>
      <c r="B7" s="385"/>
      <c r="C7" s="387"/>
      <c r="D7" s="390"/>
      <c r="E7" s="114"/>
      <c r="F7" s="371"/>
      <c r="G7" s="379"/>
      <c r="H7" s="430"/>
      <c r="I7" s="392"/>
      <c r="J7" s="379"/>
      <c r="K7" s="371"/>
      <c r="L7" s="379"/>
      <c r="M7" s="433"/>
      <c r="N7" s="379"/>
      <c r="O7" s="151">
        <v>29380</v>
      </c>
      <c r="P7" s="379"/>
      <c r="Q7" s="145">
        <v>290</v>
      </c>
      <c r="R7" s="379"/>
      <c r="S7" s="442"/>
      <c r="T7" s="379"/>
      <c r="U7" s="444"/>
      <c r="V7" s="436"/>
      <c r="W7" s="381"/>
      <c r="X7" s="383"/>
      <c r="Y7" s="439"/>
      <c r="Z7" s="376"/>
      <c r="AA7" s="378"/>
      <c r="AB7" s="87" t="s">
        <v>98</v>
      </c>
      <c r="AC7" s="88">
        <v>25600</v>
      </c>
      <c r="AD7" s="150">
        <v>28400</v>
      </c>
      <c r="AE7" s="441"/>
      <c r="AF7" s="371"/>
      <c r="AG7" s="441"/>
      <c r="AH7" s="89">
        <v>0.17</v>
      </c>
      <c r="AI7" s="441"/>
      <c r="AJ7" s="371"/>
      <c r="AK7" s="371"/>
      <c r="AL7" s="371"/>
      <c r="AM7" s="371"/>
      <c r="AN7" s="32"/>
      <c r="AO7" s="32"/>
      <c r="AP7" s="32"/>
      <c r="AQ7" s="32"/>
      <c r="AR7" s="32"/>
      <c r="AS7" s="32"/>
    </row>
    <row r="8" spans="1:45" s="20" customFormat="1" ht="29.25" customHeight="1">
      <c r="A8" s="374" t="s">
        <v>109</v>
      </c>
      <c r="B8" s="385"/>
      <c r="C8" s="387"/>
      <c r="D8" s="394" t="s">
        <v>99</v>
      </c>
      <c r="E8" s="114"/>
      <c r="F8" s="371"/>
      <c r="G8" s="379"/>
      <c r="H8" s="430"/>
      <c r="I8" s="392"/>
      <c r="J8" s="379"/>
      <c r="K8" s="371"/>
      <c r="L8" s="379"/>
      <c r="M8" s="433"/>
      <c r="N8" s="379"/>
      <c r="O8" s="148" t="s">
        <v>120</v>
      </c>
      <c r="P8" s="379"/>
      <c r="Q8" s="145"/>
      <c r="R8" s="379" t="s">
        <v>96</v>
      </c>
      <c r="S8" s="372">
        <v>53780</v>
      </c>
      <c r="T8" s="379"/>
      <c r="U8" s="444"/>
      <c r="V8" s="436"/>
      <c r="W8" s="381"/>
      <c r="X8" s="383"/>
      <c r="Y8" s="439"/>
      <c r="Z8" s="376"/>
      <c r="AA8" s="378"/>
      <c r="AB8" s="87" t="s">
        <v>100</v>
      </c>
      <c r="AC8" s="88">
        <v>22300</v>
      </c>
      <c r="AD8" s="150">
        <v>24800</v>
      </c>
      <c r="AE8" s="441"/>
      <c r="AF8" s="371"/>
      <c r="AG8" s="441" t="s">
        <v>97</v>
      </c>
      <c r="AH8" s="90" t="s">
        <v>162</v>
      </c>
      <c r="AI8" s="441" t="s">
        <v>97</v>
      </c>
      <c r="AJ8" s="372">
        <v>1100</v>
      </c>
      <c r="AK8" s="372">
        <v>2190</v>
      </c>
      <c r="AL8" s="372">
        <v>3290</v>
      </c>
      <c r="AM8" s="372">
        <v>4390</v>
      </c>
      <c r="AN8" s="19"/>
      <c r="AO8" s="19"/>
      <c r="AP8" s="19"/>
      <c r="AQ8" s="19"/>
      <c r="AR8" s="19"/>
      <c r="AS8" s="19"/>
    </row>
    <row r="9" spans="1:45" s="20" customFormat="1" ht="29.25" customHeight="1">
      <c r="A9" s="374"/>
      <c r="B9" s="385"/>
      <c r="C9" s="388"/>
      <c r="D9" s="395"/>
      <c r="E9" s="114"/>
      <c r="F9" s="373"/>
      <c r="G9" s="379"/>
      <c r="H9" s="431"/>
      <c r="I9" s="393"/>
      <c r="J9" s="379"/>
      <c r="K9" s="373"/>
      <c r="L9" s="379"/>
      <c r="M9" s="434"/>
      <c r="N9" s="379"/>
      <c r="O9" s="152">
        <v>24930</v>
      </c>
      <c r="P9" s="379"/>
      <c r="Q9" s="146">
        <v>240</v>
      </c>
      <c r="R9" s="379"/>
      <c r="S9" s="373"/>
      <c r="T9" s="379"/>
      <c r="U9" s="445"/>
      <c r="V9" s="437"/>
      <c r="W9" s="382"/>
      <c r="X9" s="383"/>
      <c r="Y9" s="440"/>
      <c r="Z9" s="377"/>
      <c r="AA9" s="378"/>
      <c r="AB9" s="87" t="s">
        <v>101</v>
      </c>
      <c r="AC9" s="88">
        <v>20000</v>
      </c>
      <c r="AD9" s="150">
        <v>22200</v>
      </c>
      <c r="AE9" s="441"/>
      <c r="AF9" s="373"/>
      <c r="AG9" s="441"/>
      <c r="AH9" s="91">
        <v>0.18</v>
      </c>
      <c r="AI9" s="441"/>
      <c r="AJ9" s="373"/>
      <c r="AK9" s="373"/>
      <c r="AL9" s="373"/>
      <c r="AM9" s="373"/>
      <c r="AN9" s="19"/>
      <c r="AO9" s="19"/>
      <c r="AP9" s="19"/>
      <c r="AQ9" s="19"/>
      <c r="AR9" s="19"/>
      <c r="AS9" s="19"/>
    </row>
    <row r="10" spans="1:45">
      <c r="V10" s="28"/>
      <c r="W10" s="28"/>
      <c r="AK10" s="369"/>
      <c r="AL10" s="369"/>
      <c r="AM10" s="369"/>
    </row>
    <row r="11" spans="1:45">
      <c r="AK11" s="369"/>
      <c r="AL11" s="369"/>
      <c r="AM11" s="369"/>
    </row>
    <row r="12" spans="1:45">
      <c r="AK12" s="369"/>
      <c r="AL12" s="369"/>
      <c r="AM12" s="369"/>
    </row>
    <row r="13" spans="1:45">
      <c r="AK13" s="369"/>
      <c r="AL13" s="369"/>
      <c r="AM13" s="369"/>
    </row>
    <row r="14" spans="1:45">
      <c r="AK14" s="369"/>
      <c r="AL14" s="369"/>
      <c r="AM14" s="369"/>
    </row>
    <row r="15" spans="1:45">
      <c r="AK15" s="369"/>
      <c r="AL15" s="369"/>
      <c r="AM15" s="369"/>
    </row>
    <row r="16" spans="1:45">
      <c r="AK16" s="369"/>
      <c r="AL16" s="369"/>
      <c r="AM16" s="369"/>
    </row>
    <row r="17" spans="37:39">
      <c r="AK17" s="369"/>
      <c r="AL17" s="369"/>
      <c r="AM17" s="369"/>
    </row>
    <row r="18" spans="37:39">
      <c r="AK18" s="369"/>
      <c r="AL18" s="369"/>
      <c r="AM18" s="369"/>
    </row>
    <row r="19" spans="37:39">
      <c r="AK19" s="369"/>
      <c r="AL19" s="369"/>
      <c r="AM19" s="369"/>
    </row>
    <row r="20" spans="37:39">
      <c r="AK20" s="369"/>
      <c r="AL20" s="369"/>
      <c r="AM20" s="369"/>
    </row>
    <row r="21" spans="37:39">
      <c r="AK21" s="369"/>
      <c r="AL21" s="369"/>
      <c r="AM21" s="369"/>
    </row>
    <row r="22" spans="37:39">
      <c r="AK22" s="369"/>
      <c r="AL22" s="369"/>
      <c r="AM22" s="369"/>
    </row>
    <row r="23" spans="37:39">
      <c r="AK23" s="369"/>
      <c r="AL23" s="369"/>
      <c r="AM23" s="369"/>
    </row>
    <row r="24" spans="37:39">
      <c r="AK24" s="369"/>
      <c r="AL24" s="369"/>
      <c r="AM24" s="369"/>
    </row>
    <row r="25" spans="37:39">
      <c r="AK25" s="369"/>
      <c r="AL25" s="369"/>
      <c r="AM25" s="369"/>
    </row>
    <row r="26" spans="37:39">
      <c r="AK26" s="369"/>
      <c r="AL26" s="369"/>
      <c r="AM26" s="369"/>
    </row>
    <row r="27" spans="37:39">
      <c r="AK27" s="369"/>
      <c r="AL27" s="369"/>
      <c r="AM27" s="369"/>
    </row>
    <row r="28" spans="37:39">
      <c r="AK28" s="369"/>
      <c r="AL28" s="369"/>
      <c r="AM28" s="369"/>
    </row>
    <row r="29" spans="37:39">
      <c r="AK29" s="369"/>
      <c r="AL29" s="369"/>
      <c r="AM29" s="369"/>
    </row>
    <row r="30" spans="37:39">
      <c r="AK30" s="369"/>
      <c r="AL30" s="369"/>
      <c r="AM30" s="369"/>
    </row>
    <row r="31" spans="37:39">
      <c r="AK31" s="369"/>
      <c r="AL31" s="369"/>
      <c r="AM31" s="369"/>
    </row>
    <row r="32" spans="37:39">
      <c r="AK32" s="369"/>
      <c r="AL32" s="369"/>
      <c r="AM32" s="369"/>
    </row>
    <row r="33" spans="37:39">
      <c r="AK33" s="369"/>
      <c r="AL33" s="369"/>
      <c r="AM33" s="369"/>
    </row>
    <row r="34" spans="37:39">
      <c r="AK34" s="369"/>
      <c r="AL34" s="369"/>
      <c r="AM34" s="369"/>
    </row>
    <row r="35" spans="37:39">
      <c r="AK35" s="369"/>
      <c r="AL35" s="369"/>
      <c r="AM35" s="369"/>
    </row>
    <row r="36" spans="37:39">
      <c r="AK36" s="369"/>
      <c r="AL36" s="369"/>
      <c r="AM36" s="369"/>
    </row>
    <row r="37" spans="37:39">
      <c r="AK37" s="369"/>
      <c r="AL37" s="369"/>
      <c r="AM37" s="369"/>
    </row>
  </sheetData>
  <mergeCells count="114">
    <mergeCell ref="U4:W4"/>
    <mergeCell ref="Y4:Z4"/>
    <mergeCell ref="AB4:AD4"/>
    <mergeCell ref="AJ4:AM4"/>
    <mergeCell ref="H6:H9"/>
    <mergeCell ref="M6:M9"/>
    <mergeCell ref="V6:V9"/>
    <mergeCell ref="Y6:Y9"/>
    <mergeCell ref="AE6:AE9"/>
    <mergeCell ref="AG6:AG7"/>
    <mergeCell ref="AI6:AI7"/>
    <mergeCell ref="AG8:AG9"/>
    <mergeCell ref="AI8:AI9"/>
    <mergeCell ref="H4:I4"/>
    <mergeCell ref="K4:M4"/>
    <mergeCell ref="O4:Q4"/>
    <mergeCell ref="S6:S7"/>
    <mergeCell ref="T6:T9"/>
    <mergeCell ref="U6:U9"/>
    <mergeCell ref="Y1:Z1"/>
    <mergeCell ref="AB1:AD1"/>
    <mergeCell ref="AF1:AF3"/>
    <mergeCell ref="AH1:AH3"/>
    <mergeCell ref="AJ1:AM1"/>
    <mergeCell ref="M2:M3"/>
    <mergeCell ref="Q2:Q3"/>
    <mergeCell ref="Y2:Z2"/>
    <mergeCell ref="AC2:AD2"/>
    <mergeCell ref="AJ2:AJ3"/>
    <mergeCell ref="AK2:AK3"/>
    <mergeCell ref="AL2:AL3"/>
    <mergeCell ref="AM2:AM3"/>
    <mergeCell ref="V3:W3"/>
    <mergeCell ref="B1:B3"/>
    <mergeCell ref="C1:C3"/>
    <mergeCell ref="D1:D3"/>
    <mergeCell ref="F1:F3"/>
    <mergeCell ref="H1:I3"/>
    <mergeCell ref="K1:M1"/>
    <mergeCell ref="O1:Q1"/>
    <mergeCell ref="S1:S3"/>
    <mergeCell ref="U1:W2"/>
    <mergeCell ref="A6:A7"/>
    <mergeCell ref="Z6:Z9"/>
    <mergeCell ref="AA6:AA9"/>
    <mergeCell ref="AJ6:AJ7"/>
    <mergeCell ref="R8:R9"/>
    <mergeCell ref="S8:S9"/>
    <mergeCell ref="AJ8:AJ9"/>
    <mergeCell ref="W6:W9"/>
    <mergeCell ref="X6:X9"/>
    <mergeCell ref="AF6:AF9"/>
    <mergeCell ref="R6:R7"/>
    <mergeCell ref="A8:A9"/>
    <mergeCell ref="B6:B9"/>
    <mergeCell ref="C6:C9"/>
    <mergeCell ref="D6:D7"/>
    <mergeCell ref="F6:F9"/>
    <mergeCell ref="G6:G9"/>
    <mergeCell ref="I6:I9"/>
    <mergeCell ref="J6:J9"/>
    <mergeCell ref="K6:K9"/>
    <mergeCell ref="L6:L9"/>
    <mergeCell ref="N6:N9"/>
    <mergeCell ref="D8:D9"/>
    <mergeCell ref="P6:P9"/>
    <mergeCell ref="AK10:AK11"/>
    <mergeCell ref="AL10:AL11"/>
    <mergeCell ref="AM10:AM11"/>
    <mergeCell ref="AK12:AK13"/>
    <mergeCell ref="AL12:AL13"/>
    <mergeCell ref="AM12:AM13"/>
    <mergeCell ref="AK6:AK7"/>
    <mergeCell ref="AL6:AL7"/>
    <mergeCell ref="AM6:AM7"/>
    <mergeCell ref="AK8:AK9"/>
    <mergeCell ref="AL8:AL9"/>
    <mergeCell ref="AM8:AM9"/>
    <mergeCell ref="AK18:AK19"/>
    <mergeCell ref="AL18:AL19"/>
    <mergeCell ref="AM18:AM19"/>
    <mergeCell ref="AK20:AK21"/>
    <mergeCell ref="AL20:AL21"/>
    <mergeCell ref="AM20:AM21"/>
    <mergeCell ref="AK14:AK15"/>
    <mergeCell ref="AL14:AL15"/>
    <mergeCell ref="AM14:AM15"/>
    <mergeCell ref="AK16:AK17"/>
    <mergeCell ref="AL16:AL17"/>
    <mergeCell ref="AM16:AM17"/>
    <mergeCell ref="AK26:AK27"/>
    <mergeCell ref="AL26:AL27"/>
    <mergeCell ref="AM26:AM27"/>
    <mergeCell ref="AK28:AK29"/>
    <mergeCell ref="AL28:AL29"/>
    <mergeCell ref="AM28:AM29"/>
    <mergeCell ref="AK22:AK23"/>
    <mergeCell ref="AL22:AL23"/>
    <mergeCell ref="AM22:AM23"/>
    <mergeCell ref="AK24:AK25"/>
    <mergeCell ref="AL24:AL25"/>
    <mergeCell ref="AM24:AM25"/>
    <mergeCell ref="AK34:AK35"/>
    <mergeCell ref="AL34:AL35"/>
    <mergeCell ref="AM34:AM35"/>
    <mergeCell ref="AK36:AK37"/>
    <mergeCell ref="AL36:AL37"/>
    <mergeCell ref="AM36:AM37"/>
    <mergeCell ref="AK30:AK31"/>
    <mergeCell ref="AL30:AL31"/>
    <mergeCell ref="AM30:AM31"/>
    <mergeCell ref="AK32:AK33"/>
    <mergeCell ref="AL32:AL33"/>
    <mergeCell ref="AM32:AM33"/>
  </mergeCells>
  <phoneticPr fontId="1"/>
  <pageMargins left="0.39370078740157483" right="0.39370078740157483" top="0.98425196850393704" bottom="0.39370078740157483" header="0.59055118110236227" footer="0"/>
  <pageSetup paperSize="8" scale="76" pageOrder="overThenDown" orientation="landscape" r:id="rId1"/>
  <headerFooter differentFirst="1">
    <firstHeader>&amp;L&amp;"ＤＦ特太ゴシック体,標準"&amp;18家庭的保育事業（保育認定）</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W31"/>
  <sheetViews>
    <sheetView view="pageBreakPreview" topLeftCell="A28" zoomScaleNormal="100" zoomScaleSheetLayoutView="100" workbookViewId="0">
      <selection activeCell="A27" sqref="A27:L27"/>
    </sheetView>
  </sheetViews>
  <sheetFormatPr defaultColWidth="2.5" defaultRowHeight="25.5" customHeight="1"/>
  <cols>
    <col min="1" max="1" width="23.125" style="82" customWidth="1"/>
    <col min="2" max="2" width="2.5" style="82" customWidth="1"/>
    <col min="3" max="21" width="2.625" style="82" customWidth="1"/>
    <col min="22" max="22" width="1" style="82" customWidth="1"/>
    <col min="23" max="23" width="59" style="83" customWidth="1"/>
    <col min="24" max="16384" width="2.5" style="82"/>
  </cols>
  <sheetData>
    <row r="1" spans="1:23" ht="25.5" customHeight="1">
      <c r="A1" s="127" t="s">
        <v>46</v>
      </c>
      <c r="B1" s="128"/>
      <c r="C1" s="128"/>
      <c r="D1" s="128"/>
      <c r="E1" s="128"/>
      <c r="F1" s="128"/>
      <c r="G1" s="128"/>
      <c r="H1" s="128"/>
      <c r="I1" s="128"/>
      <c r="J1" s="128"/>
      <c r="K1" s="128"/>
      <c r="L1" s="128"/>
      <c r="M1" s="128"/>
      <c r="N1" s="128"/>
      <c r="O1" s="128"/>
      <c r="P1" s="128"/>
      <c r="Q1" s="128"/>
      <c r="R1" s="128"/>
      <c r="S1" s="128"/>
      <c r="T1" s="128"/>
      <c r="U1" s="128"/>
      <c r="V1" s="128"/>
      <c r="W1" s="128"/>
    </row>
    <row r="2" spans="1:23" ht="25.5" customHeight="1">
      <c r="A2" s="127"/>
      <c r="B2" s="128"/>
      <c r="C2" s="128"/>
      <c r="D2" s="128"/>
      <c r="E2" s="128"/>
      <c r="F2" s="128"/>
      <c r="G2" s="128"/>
      <c r="H2" s="128"/>
      <c r="I2" s="128"/>
      <c r="J2" s="128"/>
      <c r="K2" s="128"/>
      <c r="L2" s="128"/>
      <c r="M2" s="128"/>
      <c r="N2" s="128"/>
      <c r="O2" s="128"/>
      <c r="P2" s="128"/>
      <c r="Q2" s="128"/>
      <c r="R2" s="128"/>
      <c r="S2" s="128"/>
      <c r="T2" s="128"/>
      <c r="U2" s="128"/>
      <c r="V2" s="128"/>
      <c r="W2" s="128"/>
    </row>
    <row r="3" spans="1:23" ht="30" customHeight="1">
      <c r="A3" s="450" t="s">
        <v>47</v>
      </c>
      <c r="B3" s="453" t="s">
        <v>118</v>
      </c>
      <c r="C3" s="476" t="s">
        <v>103</v>
      </c>
      <c r="D3" s="477"/>
      <c r="E3" s="477"/>
      <c r="F3" s="477"/>
      <c r="G3" s="478"/>
      <c r="H3" s="478"/>
      <c r="I3" s="478"/>
      <c r="J3" s="478"/>
      <c r="K3" s="478"/>
      <c r="L3" s="478"/>
      <c r="M3" s="478"/>
      <c r="N3" s="478"/>
      <c r="O3" s="478"/>
      <c r="P3" s="478"/>
      <c r="Q3" s="478"/>
      <c r="R3" s="478"/>
      <c r="S3" s="478"/>
      <c r="T3" s="478"/>
      <c r="U3" s="478"/>
      <c r="V3" s="479"/>
      <c r="W3" s="480" t="s">
        <v>192</v>
      </c>
    </row>
    <row r="4" spans="1:23" ht="25.5" customHeight="1">
      <c r="A4" s="473"/>
      <c r="B4" s="474"/>
      <c r="C4" s="92"/>
      <c r="D4" s="93"/>
      <c r="E4" s="93"/>
      <c r="F4" s="483">
        <v>49020</v>
      </c>
      <c r="G4" s="483"/>
      <c r="H4" s="483"/>
      <c r="I4" s="483"/>
      <c r="J4" s="153" t="s">
        <v>117</v>
      </c>
      <c r="K4" s="93"/>
      <c r="L4" s="93"/>
      <c r="M4" s="93"/>
      <c r="N4" s="93"/>
      <c r="O4" s="93"/>
      <c r="P4" s="93"/>
      <c r="Q4" s="93"/>
      <c r="R4" s="93"/>
      <c r="S4" s="93"/>
      <c r="T4" s="93"/>
      <c r="U4" s="93"/>
      <c r="V4" s="94"/>
      <c r="W4" s="481"/>
    </row>
    <row r="5" spans="1:23" ht="25.5" customHeight="1">
      <c r="A5" s="473"/>
      <c r="B5" s="474"/>
      <c r="C5" s="476" t="s">
        <v>104</v>
      </c>
      <c r="D5" s="477"/>
      <c r="E5" s="477"/>
      <c r="F5" s="477"/>
      <c r="G5" s="477"/>
      <c r="H5" s="477"/>
      <c r="I5" s="477"/>
      <c r="J5" s="477"/>
      <c r="K5" s="477"/>
      <c r="L5" s="477"/>
      <c r="M5" s="477"/>
      <c r="N5" s="477"/>
      <c r="O5" s="477"/>
      <c r="P5" s="477"/>
      <c r="Q5" s="477"/>
      <c r="R5" s="477"/>
      <c r="S5" s="477"/>
      <c r="T5" s="477"/>
      <c r="U5" s="477"/>
      <c r="V5" s="453"/>
      <c r="W5" s="481"/>
    </row>
    <row r="6" spans="1:23" ht="25.5" customHeight="1">
      <c r="A6" s="460"/>
      <c r="B6" s="475"/>
      <c r="C6" s="92"/>
      <c r="D6" s="93"/>
      <c r="E6" s="93"/>
      <c r="F6" s="483">
        <v>6130</v>
      </c>
      <c r="G6" s="483"/>
      <c r="H6" s="483"/>
      <c r="I6" s="483"/>
      <c r="J6" s="153" t="s">
        <v>117</v>
      </c>
      <c r="K6" s="93"/>
      <c r="L6" s="93"/>
      <c r="M6" s="93"/>
      <c r="N6" s="93"/>
      <c r="O6" s="93"/>
      <c r="P6" s="93"/>
      <c r="Q6" s="93"/>
      <c r="R6" s="93"/>
      <c r="S6" s="93"/>
      <c r="T6" s="93"/>
      <c r="U6" s="93"/>
      <c r="V6" s="94"/>
      <c r="W6" s="482"/>
    </row>
    <row r="7" spans="1:23" ht="25.5" customHeight="1">
      <c r="A7" s="95"/>
      <c r="B7" s="95"/>
      <c r="C7" s="95"/>
      <c r="D7" s="96"/>
      <c r="E7" s="96"/>
      <c r="F7" s="96"/>
      <c r="G7" s="96"/>
      <c r="H7" s="97"/>
      <c r="I7" s="97"/>
      <c r="J7" s="97"/>
      <c r="K7" s="97"/>
      <c r="L7" s="95"/>
      <c r="M7" s="97"/>
      <c r="N7" s="97"/>
      <c r="O7" s="97"/>
      <c r="P7" s="97"/>
      <c r="Q7" s="98"/>
      <c r="R7" s="98"/>
      <c r="S7" s="98"/>
      <c r="T7" s="98"/>
      <c r="U7" s="98"/>
      <c r="V7" s="98"/>
      <c r="W7" s="99"/>
    </row>
    <row r="8" spans="1:23" ht="30" customHeight="1">
      <c r="A8" s="450" t="s">
        <v>168</v>
      </c>
      <c r="B8" s="453" t="s">
        <v>169</v>
      </c>
      <c r="C8" s="462"/>
      <c r="D8" s="464">
        <v>11030</v>
      </c>
      <c r="E8" s="465"/>
      <c r="F8" s="465"/>
      <c r="G8" s="465"/>
      <c r="H8" s="465"/>
      <c r="I8" s="465"/>
      <c r="J8" s="129" t="s">
        <v>170</v>
      </c>
      <c r="K8" s="466" t="s">
        <v>171</v>
      </c>
      <c r="L8" s="466"/>
      <c r="M8" s="466"/>
      <c r="N8" s="466"/>
      <c r="O8" s="466"/>
      <c r="P8" s="466"/>
      <c r="Q8" s="466"/>
      <c r="R8" s="466"/>
      <c r="S8" s="466"/>
      <c r="T8" s="466"/>
      <c r="U8" s="466"/>
      <c r="V8" s="467"/>
      <c r="W8" s="449" t="s">
        <v>172</v>
      </c>
    </row>
    <row r="9" spans="1:23" ht="30" customHeight="1">
      <c r="A9" s="460"/>
      <c r="B9" s="461"/>
      <c r="C9" s="463"/>
      <c r="D9" s="130"/>
      <c r="E9" s="130"/>
      <c r="F9" s="130"/>
      <c r="G9" s="131"/>
      <c r="H9" s="131"/>
      <c r="I9" s="131"/>
      <c r="J9" s="131"/>
      <c r="K9" s="131"/>
      <c r="L9" s="131"/>
      <c r="M9" s="468" t="s">
        <v>173</v>
      </c>
      <c r="N9" s="468"/>
      <c r="O9" s="468"/>
      <c r="P9" s="468"/>
      <c r="Q9" s="468"/>
      <c r="R9" s="468"/>
      <c r="S9" s="468"/>
      <c r="T9" s="468"/>
      <c r="U9" s="468"/>
      <c r="V9" s="469"/>
      <c r="W9" s="449"/>
    </row>
    <row r="10" spans="1:23" ht="30" customHeight="1">
      <c r="A10" s="128"/>
      <c r="B10" s="132"/>
      <c r="C10" s="133"/>
      <c r="D10" s="133"/>
      <c r="E10" s="133"/>
      <c r="F10" s="133"/>
      <c r="G10" s="134"/>
      <c r="H10" s="134"/>
      <c r="I10" s="134"/>
      <c r="J10" s="134"/>
      <c r="K10" s="134"/>
      <c r="L10" s="134"/>
      <c r="M10" s="134"/>
      <c r="N10" s="134"/>
      <c r="O10" s="134"/>
      <c r="P10" s="134"/>
      <c r="Q10" s="134"/>
      <c r="R10" s="134"/>
      <c r="S10" s="134"/>
      <c r="T10" s="134"/>
      <c r="U10" s="134"/>
      <c r="V10" s="134"/>
      <c r="W10" s="135"/>
    </row>
    <row r="11" spans="1:23" ht="25.5" customHeight="1">
      <c r="A11" s="450" t="s">
        <v>48</v>
      </c>
      <c r="B11" s="453" t="s">
        <v>105</v>
      </c>
      <c r="C11" s="456" t="s">
        <v>49</v>
      </c>
      <c r="D11" s="457"/>
      <c r="E11" s="457"/>
      <c r="F11" s="457"/>
      <c r="G11" s="457"/>
      <c r="H11" s="458">
        <v>1900</v>
      </c>
      <c r="I11" s="458"/>
      <c r="J11" s="458"/>
      <c r="K11" s="458"/>
      <c r="L11" s="459"/>
      <c r="M11" s="456" t="s">
        <v>50</v>
      </c>
      <c r="N11" s="457"/>
      <c r="O11" s="457"/>
      <c r="P11" s="457"/>
      <c r="Q11" s="457"/>
      <c r="R11" s="458">
        <v>1320</v>
      </c>
      <c r="S11" s="458"/>
      <c r="T11" s="458"/>
      <c r="U11" s="458"/>
      <c r="V11" s="459"/>
      <c r="W11" s="472" t="s">
        <v>193</v>
      </c>
    </row>
    <row r="12" spans="1:23" ht="30" customHeight="1">
      <c r="A12" s="451"/>
      <c r="B12" s="454"/>
      <c r="C12" s="456" t="s">
        <v>51</v>
      </c>
      <c r="D12" s="457"/>
      <c r="E12" s="457"/>
      <c r="F12" s="457"/>
      <c r="G12" s="457"/>
      <c r="H12" s="458">
        <v>1690</v>
      </c>
      <c r="I12" s="458"/>
      <c r="J12" s="458"/>
      <c r="K12" s="458"/>
      <c r="L12" s="459"/>
      <c r="M12" s="456" t="s">
        <v>52</v>
      </c>
      <c r="N12" s="457"/>
      <c r="O12" s="457"/>
      <c r="P12" s="457"/>
      <c r="Q12" s="457"/>
      <c r="R12" s="458">
        <v>120</v>
      </c>
      <c r="S12" s="458"/>
      <c r="T12" s="458"/>
      <c r="U12" s="458"/>
      <c r="V12" s="459"/>
      <c r="W12" s="472"/>
    </row>
    <row r="13" spans="1:23" ht="25.5" customHeight="1">
      <c r="A13" s="452"/>
      <c r="B13" s="455"/>
      <c r="C13" s="456" t="s">
        <v>53</v>
      </c>
      <c r="D13" s="457"/>
      <c r="E13" s="457"/>
      <c r="F13" s="457"/>
      <c r="G13" s="457"/>
      <c r="H13" s="458">
        <v>1670</v>
      </c>
      <c r="I13" s="458"/>
      <c r="J13" s="458"/>
      <c r="K13" s="458"/>
      <c r="L13" s="459"/>
      <c r="M13" s="484"/>
      <c r="N13" s="485"/>
      <c r="O13" s="485"/>
      <c r="P13" s="485"/>
      <c r="Q13" s="485"/>
      <c r="R13" s="485"/>
      <c r="S13" s="485"/>
      <c r="T13" s="485"/>
      <c r="U13" s="485"/>
      <c r="V13" s="486"/>
      <c r="W13" s="472"/>
    </row>
    <row r="14" spans="1:23" ht="30" customHeight="1">
      <c r="A14" s="95"/>
      <c r="B14" s="95"/>
      <c r="C14" s="95"/>
      <c r="D14" s="96"/>
      <c r="E14" s="96"/>
      <c r="F14" s="96"/>
      <c r="G14" s="96"/>
      <c r="H14" s="97"/>
      <c r="I14" s="97"/>
      <c r="J14" s="97"/>
      <c r="K14" s="97"/>
      <c r="L14" s="95"/>
      <c r="M14" s="97"/>
      <c r="N14" s="97"/>
      <c r="O14" s="97"/>
      <c r="P14" s="97"/>
      <c r="Q14" s="98"/>
      <c r="R14" s="98"/>
      <c r="S14" s="98"/>
      <c r="T14" s="98"/>
      <c r="U14" s="98"/>
      <c r="V14" s="98"/>
      <c r="W14" s="154"/>
    </row>
    <row r="15" spans="1:23" ht="25.5" customHeight="1">
      <c r="A15" s="136" t="s">
        <v>54</v>
      </c>
      <c r="B15" s="137" t="s">
        <v>119</v>
      </c>
      <c r="C15" s="499">
        <v>6270</v>
      </c>
      <c r="D15" s="499"/>
      <c r="E15" s="499"/>
      <c r="F15" s="499"/>
      <c r="G15" s="499"/>
      <c r="H15" s="499"/>
      <c r="I15" s="499"/>
      <c r="J15" s="499"/>
      <c r="K15" s="499"/>
      <c r="L15" s="499"/>
      <c r="M15" s="499"/>
      <c r="N15" s="499"/>
      <c r="O15" s="499"/>
      <c r="P15" s="499"/>
      <c r="Q15" s="499"/>
      <c r="R15" s="499"/>
      <c r="S15" s="499"/>
      <c r="T15" s="499"/>
      <c r="U15" s="499"/>
      <c r="V15" s="500"/>
      <c r="W15" s="155" t="s">
        <v>55</v>
      </c>
    </row>
    <row r="16" spans="1:23" ht="30" customHeight="1">
      <c r="A16" s="95"/>
      <c r="B16" s="95"/>
      <c r="C16" s="95"/>
      <c r="D16" s="96"/>
      <c r="E16" s="96"/>
      <c r="F16" s="96"/>
      <c r="G16" s="96"/>
      <c r="H16" s="97"/>
      <c r="I16" s="97"/>
      <c r="J16" s="97"/>
      <c r="K16" s="97"/>
      <c r="L16" s="95"/>
      <c r="M16" s="97"/>
      <c r="N16" s="97"/>
      <c r="O16" s="97"/>
      <c r="P16" s="97"/>
      <c r="Q16" s="98"/>
      <c r="R16" s="98"/>
      <c r="S16" s="98"/>
      <c r="T16" s="98"/>
      <c r="U16" s="98"/>
      <c r="V16" s="98"/>
      <c r="W16" s="156"/>
    </row>
    <row r="17" spans="1:23" s="37" customFormat="1" ht="30" customHeight="1">
      <c r="A17" s="136" t="s">
        <v>56</v>
      </c>
      <c r="B17" s="137" t="s">
        <v>106</v>
      </c>
      <c r="C17" s="496">
        <v>162470</v>
      </c>
      <c r="D17" s="496"/>
      <c r="E17" s="496"/>
      <c r="F17" s="496"/>
      <c r="G17" s="496"/>
      <c r="H17" s="496"/>
      <c r="I17" s="496"/>
      <c r="J17" s="496"/>
      <c r="K17" s="496"/>
      <c r="L17" s="496"/>
      <c r="M17" s="496"/>
      <c r="N17" s="496"/>
      <c r="O17" s="496"/>
      <c r="P17" s="496"/>
      <c r="Q17" s="496"/>
      <c r="R17" s="496"/>
      <c r="S17" s="496"/>
      <c r="T17" s="496"/>
      <c r="U17" s="496"/>
      <c r="V17" s="497"/>
      <c r="W17" s="155" t="s">
        <v>55</v>
      </c>
    </row>
    <row r="18" spans="1:23" s="37" customFormat="1" ht="20.25" customHeight="1">
      <c r="A18" s="95"/>
      <c r="B18" s="95"/>
      <c r="C18" s="95"/>
      <c r="D18" s="96"/>
      <c r="E18" s="96"/>
      <c r="F18" s="96"/>
      <c r="G18" s="96"/>
      <c r="H18" s="97"/>
      <c r="I18" s="97"/>
      <c r="J18" s="97"/>
      <c r="K18" s="97"/>
      <c r="L18" s="95"/>
      <c r="M18" s="98"/>
      <c r="N18" s="97"/>
      <c r="O18" s="97"/>
      <c r="P18" s="97"/>
      <c r="Q18" s="98"/>
      <c r="R18" s="98"/>
      <c r="S18" s="98"/>
      <c r="T18" s="98"/>
      <c r="U18" s="98"/>
      <c r="V18" s="98"/>
      <c r="W18" s="156"/>
    </row>
    <row r="19" spans="1:23" s="37" customFormat="1" ht="30" customHeight="1">
      <c r="A19" s="136" t="s">
        <v>57</v>
      </c>
      <c r="B19" s="137" t="s">
        <v>174</v>
      </c>
      <c r="C19" s="501">
        <v>160000</v>
      </c>
      <c r="D19" s="501"/>
      <c r="E19" s="501"/>
      <c r="F19" s="501"/>
      <c r="G19" s="501"/>
      <c r="H19" s="501"/>
      <c r="I19" s="501"/>
      <c r="J19" s="501"/>
      <c r="K19" s="501"/>
      <c r="L19" s="501"/>
      <c r="M19" s="501"/>
      <c r="N19" s="501"/>
      <c r="O19" s="501"/>
      <c r="P19" s="501"/>
      <c r="Q19" s="501"/>
      <c r="R19" s="501"/>
      <c r="S19" s="501"/>
      <c r="T19" s="501"/>
      <c r="U19" s="501"/>
      <c r="V19" s="502"/>
      <c r="W19" s="155" t="s">
        <v>55</v>
      </c>
    </row>
    <row r="20" spans="1:23" s="37" customFormat="1" ht="30" customHeight="1">
      <c r="A20" s="138"/>
      <c r="B20" s="139"/>
      <c r="C20" s="101"/>
      <c r="D20" s="101"/>
      <c r="E20" s="101"/>
      <c r="F20" s="101"/>
      <c r="G20" s="101"/>
      <c r="H20" s="101"/>
      <c r="I20" s="101"/>
      <c r="J20" s="101"/>
      <c r="K20" s="101"/>
      <c r="L20" s="101"/>
      <c r="M20" s="101"/>
      <c r="N20" s="101"/>
      <c r="O20" s="101"/>
      <c r="P20" s="101"/>
      <c r="Q20" s="101"/>
      <c r="R20" s="101"/>
      <c r="S20" s="101"/>
      <c r="T20" s="101"/>
      <c r="U20" s="101"/>
      <c r="V20" s="101"/>
      <c r="W20" s="157"/>
    </row>
    <row r="21" spans="1:23" s="37" customFormat="1" ht="20.25" customHeight="1">
      <c r="A21" s="450" t="s">
        <v>126</v>
      </c>
      <c r="B21" s="503" t="s">
        <v>175</v>
      </c>
      <c r="C21" s="487" t="s">
        <v>127</v>
      </c>
      <c r="D21" s="102"/>
      <c r="E21" s="490" t="s">
        <v>128</v>
      </c>
      <c r="F21" s="490"/>
      <c r="G21" s="490"/>
      <c r="H21" s="490"/>
      <c r="I21" s="490"/>
      <c r="J21" s="103"/>
      <c r="K21" s="491" t="s">
        <v>129</v>
      </c>
      <c r="L21" s="491"/>
      <c r="M21" s="491"/>
      <c r="N21" s="491"/>
      <c r="O21" s="491"/>
      <c r="P21" s="491"/>
      <c r="Q21" s="491"/>
      <c r="R21" s="491"/>
      <c r="S21" s="102"/>
      <c r="T21" s="103"/>
      <c r="U21" s="103"/>
      <c r="V21" s="104"/>
      <c r="W21" s="446" t="s">
        <v>194</v>
      </c>
    </row>
    <row r="22" spans="1:23" s="37" customFormat="1" ht="30" customHeight="1">
      <c r="A22" s="473"/>
      <c r="B22" s="504"/>
      <c r="C22" s="488"/>
      <c r="D22" s="105" t="s">
        <v>130</v>
      </c>
      <c r="E22" s="492">
        <v>79950</v>
      </c>
      <c r="F22" s="492"/>
      <c r="G22" s="492"/>
      <c r="H22" s="492"/>
      <c r="I22" s="492"/>
      <c r="J22" s="105" t="s">
        <v>131</v>
      </c>
      <c r="K22" s="493">
        <v>790</v>
      </c>
      <c r="L22" s="493"/>
      <c r="M22" s="493"/>
      <c r="N22" s="493"/>
      <c r="O22" s="493"/>
      <c r="P22" s="493"/>
      <c r="Q22" s="493"/>
      <c r="R22" s="493"/>
      <c r="S22" s="106" t="s">
        <v>132</v>
      </c>
      <c r="T22" s="105"/>
      <c r="U22" s="105"/>
      <c r="V22" s="107"/>
      <c r="W22" s="447"/>
    </row>
    <row r="23" spans="1:23" s="37" customFormat="1" ht="30" customHeight="1">
      <c r="A23" s="473"/>
      <c r="B23" s="504"/>
      <c r="C23" s="489"/>
      <c r="D23" s="108"/>
      <c r="E23" s="109"/>
      <c r="F23" s="109"/>
      <c r="G23" s="109"/>
      <c r="H23" s="109"/>
      <c r="I23" s="494" t="s">
        <v>165</v>
      </c>
      <c r="J23" s="494"/>
      <c r="K23" s="494"/>
      <c r="L23" s="494"/>
      <c r="M23" s="494"/>
      <c r="N23" s="494"/>
      <c r="O23" s="494"/>
      <c r="P23" s="494"/>
      <c r="Q23" s="494"/>
      <c r="R23" s="494"/>
      <c r="S23" s="494"/>
      <c r="T23" s="494"/>
      <c r="U23" s="494"/>
      <c r="V23" s="495"/>
      <c r="W23" s="447"/>
    </row>
    <row r="24" spans="1:23" s="37" customFormat="1" ht="20.25" customHeight="1">
      <c r="A24" s="473"/>
      <c r="B24" s="504"/>
      <c r="C24" s="487" t="s">
        <v>133</v>
      </c>
      <c r="D24" s="102"/>
      <c r="E24" s="490" t="s">
        <v>128</v>
      </c>
      <c r="F24" s="490"/>
      <c r="G24" s="490"/>
      <c r="H24" s="490"/>
      <c r="I24" s="490"/>
      <c r="J24" s="103"/>
      <c r="K24" s="491" t="s">
        <v>129</v>
      </c>
      <c r="L24" s="491"/>
      <c r="M24" s="491"/>
      <c r="N24" s="491"/>
      <c r="O24" s="491"/>
      <c r="P24" s="491"/>
      <c r="Q24" s="491"/>
      <c r="R24" s="491"/>
      <c r="S24" s="102"/>
      <c r="T24" s="103"/>
      <c r="U24" s="103"/>
      <c r="V24" s="104"/>
      <c r="W24" s="447"/>
    </row>
    <row r="25" spans="1:23" s="37" customFormat="1" ht="30" customHeight="1">
      <c r="A25" s="473"/>
      <c r="B25" s="504"/>
      <c r="C25" s="488"/>
      <c r="D25" s="105" t="s">
        <v>130</v>
      </c>
      <c r="E25" s="492">
        <v>50000</v>
      </c>
      <c r="F25" s="492"/>
      <c r="G25" s="492"/>
      <c r="H25" s="492"/>
      <c r="I25" s="492"/>
      <c r="J25" s="105" t="s">
        <v>131</v>
      </c>
      <c r="K25" s="493">
        <v>500</v>
      </c>
      <c r="L25" s="493"/>
      <c r="M25" s="493"/>
      <c r="N25" s="493"/>
      <c r="O25" s="493"/>
      <c r="P25" s="493"/>
      <c r="Q25" s="493"/>
      <c r="R25" s="493"/>
      <c r="S25" s="106" t="s">
        <v>132</v>
      </c>
      <c r="T25" s="105"/>
      <c r="U25" s="105"/>
      <c r="V25" s="107"/>
      <c r="W25" s="447"/>
    </row>
    <row r="26" spans="1:23" ht="25.5" customHeight="1">
      <c r="A26" s="473"/>
      <c r="B26" s="504"/>
      <c r="C26" s="489"/>
      <c r="D26" s="108"/>
      <c r="E26" s="109"/>
      <c r="F26" s="109"/>
      <c r="G26" s="109"/>
      <c r="H26" s="109"/>
      <c r="I26" s="494" t="s">
        <v>165</v>
      </c>
      <c r="J26" s="494"/>
      <c r="K26" s="494"/>
      <c r="L26" s="494"/>
      <c r="M26" s="494"/>
      <c r="N26" s="494"/>
      <c r="O26" s="494"/>
      <c r="P26" s="494"/>
      <c r="Q26" s="494"/>
      <c r="R26" s="494"/>
      <c r="S26" s="494"/>
      <c r="T26" s="494"/>
      <c r="U26" s="494"/>
      <c r="V26" s="495"/>
      <c r="W26" s="447"/>
    </row>
    <row r="27" spans="1:23" ht="30" customHeight="1">
      <c r="A27" s="473"/>
      <c r="B27" s="504"/>
      <c r="C27" s="487" t="s">
        <v>134</v>
      </c>
      <c r="D27" s="506" t="s">
        <v>128</v>
      </c>
      <c r="E27" s="490"/>
      <c r="F27" s="490"/>
      <c r="G27" s="490"/>
      <c r="H27" s="490"/>
      <c r="I27" s="490"/>
      <c r="J27" s="490"/>
      <c r="K27" s="490"/>
      <c r="L27" s="490"/>
      <c r="M27" s="110"/>
      <c r="N27" s="110"/>
      <c r="O27" s="110"/>
      <c r="P27" s="110"/>
      <c r="Q27" s="110"/>
      <c r="R27" s="110"/>
      <c r="S27" s="110"/>
      <c r="T27" s="110"/>
      <c r="U27" s="110"/>
      <c r="V27" s="111"/>
      <c r="W27" s="447"/>
    </row>
    <row r="28" spans="1:23" ht="25.5" customHeight="1">
      <c r="A28" s="460"/>
      <c r="B28" s="505"/>
      <c r="C28" s="489"/>
      <c r="D28" s="507">
        <v>10000</v>
      </c>
      <c r="E28" s="508"/>
      <c r="F28" s="508"/>
      <c r="G28" s="508"/>
      <c r="H28" s="508"/>
      <c r="I28" s="508"/>
      <c r="J28" s="470" t="s">
        <v>135</v>
      </c>
      <c r="K28" s="470"/>
      <c r="L28" s="470"/>
      <c r="M28" s="470"/>
      <c r="N28" s="470"/>
      <c r="O28" s="470"/>
      <c r="P28" s="470"/>
      <c r="Q28" s="470"/>
      <c r="R28" s="470"/>
      <c r="S28" s="470"/>
      <c r="T28" s="470"/>
      <c r="U28" s="470"/>
      <c r="V28" s="471"/>
      <c r="W28" s="448"/>
    </row>
    <row r="29" spans="1:23" ht="25.5" customHeight="1">
      <c r="A29" s="95"/>
      <c r="B29" s="95"/>
      <c r="C29" s="95"/>
      <c r="D29" s="96"/>
      <c r="E29" s="96"/>
      <c r="F29" s="96"/>
      <c r="G29" s="96"/>
      <c r="H29" s="97"/>
      <c r="I29" s="97"/>
      <c r="J29" s="97"/>
      <c r="K29" s="97"/>
      <c r="L29" s="95"/>
      <c r="M29" s="98"/>
      <c r="N29" s="97"/>
      <c r="O29" s="97"/>
      <c r="P29" s="97"/>
      <c r="Q29" s="98"/>
      <c r="R29" s="98"/>
      <c r="S29" s="98"/>
      <c r="T29" s="98"/>
      <c r="U29" s="98"/>
      <c r="V29" s="98"/>
      <c r="W29" s="99" t="s">
        <v>107</v>
      </c>
    </row>
    <row r="30" spans="1:23" ht="25.5" customHeight="1">
      <c r="A30" s="136" t="s">
        <v>58</v>
      </c>
      <c r="B30" s="158" t="s">
        <v>176</v>
      </c>
      <c r="C30" s="496">
        <v>150000</v>
      </c>
      <c r="D30" s="496"/>
      <c r="E30" s="496"/>
      <c r="F30" s="496"/>
      <c r="G30" s="496"/>
      <c r="H30" s="496"/>
      <c r="I30" s="496"/>
      <c r="J30" s="496"/>
      <c r="K30" s="496"/>
      <c r="L30" s="496"/>
      <c r="M30" s="496"/>
      <c r="N30" s="496"/>
      <c r="O30" s="496"/>
      <c r="P30" s="496"/>
      <c r="Q30" s="496"/>
      <c r="R30" s="496"/>
      <c r="S30" s="496"/>
      <c r="T30" s="496"/>
      <c r="U30" s="496"/>
      <c r="V30" s="497"/>
      <c r="W30" s="100" t="s">
        <v>55</v>
      </c>
    </row>
    <row r="31" spans="1:23" ht="25.5" customHeight="1">
      <c r="A31" s="498"/>
      <c r="B31" s="498"/>
      <c r="C31" s="498"/>
      <c r="D31" s="498"/>
      <c r="E31" s="498"/>
      <c r="F31" s="498"/>
      <c r="G31" s="498"/>
      <c r="H31" s="498"/>
      <c r="I31" s="498"/>
      <c r="J31" s="498"/>
      <c r="K31" s="498"/>
      <c r="L31" s="498"/>
      <c r="M31" s="498"/>
      <c r="N31" s="498"/>
      <c r="O31" s="498"/>
      <c r="P31" s="498"/>
      <c r="Q31" s="498"/>
      <c r="R31" s="498"/>
      <c r="S31" s="498"/>
      <c r="T31" s="498"/>
      <c r="U31" s="498"/>
      <c r="V31" s="498"/>
      <c r="W31" s="498"/>
    </row>
  </sheetData>
  <mergeCells count="52">
    <mergeCell ref="C30:V30"/>
    <mergeCell ref="A31:W31"/>
    <mergeCell ref="C15:V15"/>
    <mergeCell ref="C17:V17"/>
    <mergeCell ref="C19:V19"/>
    <mergeCell ref="A21:A28"/>
    <mergeCell ref="B21:B28"/>
    <mergeCell ref="C24:C26"/>
    <mergeCell ref="E24:I24"/>
    <mergeCell ref="K24:R24"/>
    <mergeCell ref="E25:I25"/>
    <mergeCell ref="K25:R25"/>
    <mergeCell ref="I26:V26"/>
    <mergeCell ref="C27:C28"/>
    <mergeCell ref="D27:L27"/>
    <mergeCell ref="D28:I28"/>
    <mergeCell ref="C21:C23"/>
    <mergeCell ref="E21:I21"/>
    <mergeCell ref="K21:R21"/>
    <mergeCell ref="E22:I22"/>
    <mergeCell ref="K22:R22"/>
    <mergeCell ref="I23:V23"/>
    <mergeCell ref="C12:G12"/>
    <mergeCell ref="H12:L12"/>
    <mergeCell ref="M12:Q12"/>
    <mergeCell ref="R12:V12"/>
    <mergeCell ref="C13:G13"/>
    <mergeCell ref="H13:L13"/>
    <mergeCell ref="M13:V13"/>
    <mergeCell ref="A3:A6"/>
    <mergeCell ref="B3:B6"/>
    <mergeCell ref="C3:V3"/>
    <mergeCell ref="W3:W6"/>
    <mergeCell ref="F4:I4"/>
    <mergeCell ref="C5:V5"/>
    <mergeCell ref="F6:I6"/>
    <mergeCell ref="W21:W28"/>
    <mergeCell ref="W8:W9"/>
    <mergeCell ref="A11:A13"/>
    <mergeCell ref="B11:B13"/>
    <mergeCell ref="C11:G11"/>
    <mergeCell ref="H11:L11"/>
    <mergeCell ref="A8:A9"/>
    <mergeCell ref="B8:B9"/>
    <mergeCell ref="C8:C9"/>
    <mergeCell ref="D8:I8"/>
    <mergeCell ref="K8:V8"/>
    <mergeCell ref="M9:V9"/>
    <mergeCell ref="J28:V28"/>
    <mergeCell ref="M11:Q11"/>
    <mergeCell ref="R11:V11"/>
    <mergeCell ref="W11:W13"/>
  </mergeCells>
  <phoneticPr fontId="1"/>
  <conditionalFormatting sqref="W8:W9">
    <cfRule type="expression" dxfId="3" priority="3">
      <formula>W8&lt;#REF!</formula>
    </cfRule>
    <cfRule type="expression" dxfId="2" priority="4">
      <formula>W8&gt;#REF!</formula>
    </cfRule>
  </conditionalFormatting>
  <conditionalFormatting sqref="W11:W13">
    <cfRule type="expression" dxfId="1" priority="1">
      <formula>W11&lt;#REF!</formula>
    </cfRule>
    <cfRule type="expression" dxfId="0" priority="2">
      <formula>W11&gt;#REF!</formula>
    </cfRule>
  </conditionalFormatting>
  <printOptions horizontalCentered="1"/>
  <pageMargins left="0.39370078740157483" right="0.39370078740157483" top="0.39370078740157483" bottom="0.39370078740157483" header="0.31496062992125984" footer="0.15748031496062992"/>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61F51-72E1-4544-8E70-7696430C9CAA}">
  <dimension ref="A1:C11"/>
  <sheetViews>
    <sheetView workbookViewId="0">
      <selection activeCell="A27" sqref="A27:L27"/>
    </sheetView>
  </sheetViews>
  <sheetFormatPr defaultRowHeight="13.5"/>
  <cols>
    <col min="1" max="1" width="26" customWidth="1"/>
    <col min="2" max="2" width="21.875" customWidth="1"/>
    <col min="3" max="3" width="16.875" customWidth="1"/>
  </cols>
  <sheetData>
    <row r="1" spans="1:3">
      <c r="A1" s="141" t="s">
        <v>179</v>
      </c>
    </row>
    <row r="3" spans="1:3">
      <c r="A3" s="140" t="s">
        <v>180</v>
      </c>
      <c r="B3" s="142">
        <f>積算表!G16</f>
        <v>0</v>
      </c>
    </row>
    <row r="4" spans="1:3">
      <c r="A4" s="140" t="s">
        <v>181</v>
      </c>
      <c r="B4" s="143">
        <f>積算表!Y21</f>
        <v>0</v>
      </c>
    </row>
    <row r="5" spans="1:3">
      <c r="A5" s="140" t="s">
        <v>182</v>
      </c>
      <c r="B5" s="142">
        <f>積算表!G24</f>
        <v>0</v>
      </c>
    </row>
    <row r="6" spans="1:3">
      <c r="A6" s="140" t="s">
        <v>183</v>
      </c>
      <c r="B6" s="142">
        <f>積算表!L24</f>
        <v>0</v>
      </c>
    </row>
    <row r="7" spans="1:3">
      <c r="A7" s="140" t="s">
        <v>184</v>
      </c>
      <c r="B7" s="142">
        <f>積算表!Q24</f>
        <v>0</v>
      </c>
    </row>
    <row r="8" spans="1:3">
      <c r="A8" s="140" t="s">
        <v>185</v>
      </c>
      <c r="B8" s="142">
        <f>積算表!M27</f>
        <v>0</v>
      </c>
      <c r="C8" s="140" t="str">
        <f>IFERROR(IF(B8&gt;0, "■金額あり…OK", "■空欄…ＮＧ"), "エラー値NG")</f>
        <v>■空欄…ＮＧ</v>
      </c>
    </row>
    <row r="9" spans="1:3">
      <c r="A9" s="140" t="s">
        <v>186</v>
      </c>
      <c r="B9" s="142"/>
      <c r="C9" s="140" t="s">
        <v>189</v>
      </c>
    </row>
    <row r="10" spans="1:3">
      <c r="A10" s="140" t="s">
        <v>187</v>
      </c>
      <c r="B10" s="142">
        <f>積算表!M28</f>
        <v>0</v>
      </c>
      <c r="C10" s="140" t="str">
        <f>IFERROR(IF(B10&gt;0, "■金額あり…OK", "■空欄…ＮＧ"), "エラー値NG")</f>
        <v>■空欄…ＮＧ</v>
      </c>
    </row>
    <row r="11" spans="1:3">
      <c r="A11" s="140" t="s">
        <v>188</v>
      </c>
      <c r="B11" s="142"/>
      <c r="C11" s="140" t="s">
        <v>189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積算表</vt:lpstr>
      <vt:lpstr>加算区分</vt:lpstr>
      <vt:lpstr>保育単価表</vt:lpstr>
      <vt:lpstr>保育単価表②</vt:lpstr>
      <vt:lpstr>審査用</vt:lpstr>
      <vt:lpstr>積算表!Print_Area</vt:lpstr>
      <vt:lpstr>保育単価表!Print_Area</vt:lpstr>
      <vt:lpstr>資格人数</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2025-05-07T04:07:19Z</cp:lastPrinted>
  <dcterms:created xsi:type="dcterms:W3CDTF">2017-06-06T04:26:55Z</dcterms:created>
  <dcterms:modified xsi:type="dcterms:W3CDTF">2025-05-07T04:07:23Z</dcterms:modified>
</cp:coreProperties>
</file>